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ink/ink1.xml" ContentType="application/inkml+xml"/>
  <Override PartName="/xl/ink/ink2.xml" ContentType="application/inkml+xml"/>
  <Override PartName="/xl/ink/ink3.xml" ContentType="application/inkml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oxos/Library/CloudStorage/GoogleDrive-a.sofimahmudi@gmail.com/My Drive/choxos.medium.com/Oral Health Recoms/"/>
    </mc:Choice>
  </mc:AlternateContent>
  <xr:revisionPtr revIDLastSave="0" documentId="13_ncr:1_{45EF3C2A-D40B-0B44-984E-36589DFD1AE0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General data" sheetId="1" r:id="rId1"/>
    <sheet name="Pain Outcome" sheetId="2" r:id="rId2"/>
    <sheet name="Calculator" sheetId="7" r:id="rId3"/>
    <sheet name="Other Outcomes" sheetId="16" r:id="rId4"/>
  </sheets>
  <definedNames>
    <definedName name="Serial_Number">OFFSET(#REF!,0,0,COUNTA(#REF!),1)</definedName>
  </definedName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2" l="1"/>
  <c r="R4" i="2"/>
  <c r="O5" i="2"/>
  <c r="O4" i="2"/>
  <c r="L5" i="2"/>
  <c r="L4" i="2"/>
  <c r="H3" i="1"/>
  <c r="BF106" i="2"/>
  <c r="BF107" i="2"/>
  <c r="AR106" i="2"/>
  <c r="AS106" i="2"/>
  <c r="AR107" i="2"/>
  <c r="AS107" i="2"/>
  <c r="BF103" i="2"/>
  <c r="BF104" i="2"/>
  <c r="BF105" i="2"/>
  <c r="AR99" i="2"/>
  <c r="AR100" i="2"/>
  <c r="AR101" i="2"/>
  <c r="AR102" i="2"/>
  <c r="AR103" i="2"/>
  <c r="AR104" i="2"/>
  <c r="AR105" i="2"/>
  <c r="BG99" i="2"/>
  <c r="BF99" i="2"/>
  <c r="BF102" i="2"/>
  <c r="BG98" i="2"/>
  <c r="BF98" i="2"/>
  <c r="AR98" i="2"/>
  <c r="AS98" i="2"/>
  <c r="AS99" i="2"/>
  <c r="AS100" i="2"/>
  <c r="AS101" i="2"/>
  <c r="AS102" i="2"/>
  <c r="AS103" i="2"/>
  <c r="AS104" i="2"/>
  <c r="AS105" i="2"/>
  <c r="Q99" i="2"/>
  <c r="P99" i="2"/>
  <c r="P98" i="2"/>
  <c r="Q98" i="2"/>
  <c r="AS5" i="16" l="1"/>
  <c r="AS6" i="16"/>
  <c r="AS7" i="16"/>
  <c r="AS8" i="16"/>
  <c r="AS9" i="16"/>
  <c r="AS10" i="16"/>
  <c r="AS11" i="16"/>
  <c r="AS12" i="16"/>
  <c r="AS13" i="16"/>
  <c r="AS14" i="16"/>
  <c r="AS15" i="16"/>
  <c r="AS16" i="16"/>
  <c r="AS17" i="16"/>
  <c r="AS18" i="16"/>
  <c r="AS19" i="16"/>
  <c r="AS20" i="16"/>
  <c r="AS21" i="16"/>
  <c r="AS22" i="16"/>
  <c r="AS23" i="16"/>
  <c r="AS24" i="16"/>
  <c r="AS25" i="16"/>
  <c r="AS26" i="16"/>
  <c r="AS27" i="16"/>
  <c r="AS28" i="16"/>
  <c r="AS29" i="16"/>
  <c r="AS30" i="16"/>
  <c r="AS31" i="16"/>
  <c r="AS32" i="16"/>
  <c r="AS33" i="16"/>
  <c r="AS34" i="16"/>
  <c r="AS35" i="16"/>
  <c r="AS36" i="16"/>
  <c r="AS37" i="16"/>
  <c r="AS38" i="16"/>
  <c r="AS39" i="16"/>
  <c r="AS40" i="16"/>
  <c r="AS41" i="16"/>
  <c r="AS42" i="16"/>
  <c r="AS43" i="16"/>
  <c r="AS44" i="16"/>
  <c r="AS45" i="16"/>
  <c r="AS4" i="16"/>
  <c r="AE5" i="16"/>
  <c r="AE6" i="16"/>
  <c r="AE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" i="16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E80" i="2"/>
  <c r="AE81" i="2"/>
  <c r="AE82" i="2"/>
  <c r="AE83" i="2"/>
  <c r="AE88" i="2"/>
  <c r="AE89" i="2"/>
  <c r="AE90" i="2"/>
  <c r="AE91" i="2"/>
  <c r="AE92" i="2"/>
  <c r="AE93" i="2"/>
  <c r="AE94" i="2"/>
  <c r="AE95" i="2"/>
  <c r="AE96" i="2"/>
  <c r="AE97" i="2"/>
  <c r="Q80" i="2"/>
  <c r="Q88" i="2"/>
  <c r="Q89" i="2"/>
  <c r="Q90" i="2"/>
  <c r="Q91" i="2"/>
  <c r="Q92" i="2"/>
  <c r="Q93" i="2"/>
  <c r="Q94" i="2"/>
  <c r="Q95" i="2"/>
  <c r="Q96" i="2"/>
  <c r="Q97" i="2"/>
  <c r="AR89" i="2" l="1"/>
  <c r="AR88" i="2"/>
  <c r="AD89" i="2"/>
  <c r="AD88" i="2"/>
  <c r="P89" i="2"/>
  <c r="P88" i="2"/>
  <c r="P80" i="2"/>
  <c r="P26" i="16" l="1"/>
  <c r="P25" i="16"/>
  <c r="P24" i="16"/>
  <c r="P23" i="16"/>
  <c r="P33" i="16"/>
  <c r="P32" i="16"/>
  <c r="P29" i="16"/>
  <c r="P28" i="16"/>
  <c r="P27" i="16"/>
  <c r="P20" i="16"/>
  <c r="P19" i="16"/>
  <c r="AR16" i="16"/>
  <c r="P16" i="16"/>
  <c r="AR15" i="16"/>
  <c r="P15" i="16"/>
  <c r="AR14" i="16"/>
  <c r="P14" i="16"/>
  <c r="AR8" i="16"/>
  <c r="AR7" i="16"/>
  <c r="I36" i="7"/>
  <c r="AK24" i="7"/>
  <c r="AL24" i="7" s="1"/>
  <c r="I29" i="7"/>
  <c r="AF18" i="7"/>
  <c r="Y9" i="7" s="1"/>
  <c r="I37" i="7" l="1"/>
  <c r="M35" i="7" l="1"/>
  <c r="AG26" i="7"/>
  <c r="AH26" i="7" s="1"/>
  <c r="I15" i="7" s="1"/>
  <c r="L25" i="7"/>
  <c r="L23" i="7" s="1"/>
  <c r="AI24" i="7"/>
  <c r="AJ24" i="7" s="1"/>
  <c r="I22" i="7" s="1"/>
  <c r="AH24" i="7"/>
  <c r="AG24" i="7"/>
  <c r="Z23" i="7"/>
  <c r="Y23" i="7"/>
  <c r="AK21" i="7"/>
  <c r="AJ21" i="7"/>
  <c r="AI21" i="7"/>
  <c r="AL21" i="7" s="1"/>
  <c r="AM21" i="7" s="1"/>
  <c r="M37" i="7" s="1"/>
  <c r="AH21" i="7"/>
  <c r="AG21" i="7"/>
  <c r="AM18" i="7"/>
  <c r="Z30" i="7" s="1"/>
  <c r="AL18" i="7"/>
  <c r="Y30" i="7" s="1"/>
  <c r="AK18" i="7"/>
  <c r="AJ18" i="7"/>
  <c r="AI18" i="7"/>
  <c r="AH18" i="7"/>
  <c r="Y16" i="7" s="1"/>
  <c r="AG18" i="7"/>
  <c r="Z9" i="7" s="1"/>
  <c r="Z16" i="7"/>
  <c r="AM15" i="7"/>
  <c r="S16" i="7" s="1"/>
  <c r="AK15" i="7"/>
  <c r="Q16" i="7" s="1"/>
  <c r="AJ15" i="7"/>
  <c r="AH15" i="7"/>
  <c r="AL11" i="7"/>
  <c r="AK11" i="7"/>
  <c r="AJ11" i="7"/>
  <c r="AI11" i="7"/>
  <c r="AL9" i="7"/>
  <c r="AK9" i="7"/>
  <c r="AJ9" i="7"/>
  <c r="AI9" i="7"/>
  <c r="AK13" i="7" l="1"/>
  <c r="L27" i="7" s="1"/>
  <c r="AL15" i="7"/>
  <c r="R16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tc={3112A580-8EC7-47F3-9A25-B9A1B76632F7}</author>
  </authors>
  <commentList>
    <comment ref="I3" authorId="0" shapeId="0" xr:uid="{3112A580-8EC7-47F3-9A25-B9A1B76632F7}">
      <text>
        <t>[Threaded comment]
Your version of Excel allows you to read this threaded comment; however, any edits to it will get removed if the file is opened in a newer version of Excel. Learn more: https://go.microsoft.com/fwlink/?linkid=870924
Comment:
    Allodynia, which we think is a kind of neuropathic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tc={767D965D-C1C5-9B41-BA0E-E1150FBB6B1A}</author>
    <author>tc={D8FC6125-7118-864A-B423-2FD6D03B1498}</author>
    <author>tc={246A6FE8-B6AD-5B42-B702-BD71279033F9}</author>
    <author>tc={FF7D0F16-FB4E-AF4B-BF11-B8D22C758347}</author>
    <author>tc={D3CD4EE9-FFF5-5A4F-9C5C-FD084DFCCF18}</author>
    <author>tc={F30B46DA-FC81-5A4A-97BF-1E569EF36C9B}</author>
    <author>tc={84997D13-6553-C747-9E63-4C8BFBDC04E0}</author>
    <author>tc={16B37EA5-8C12-C247-B63C-6A538AEA23AD}</author>
    <author>tc={D246140D-AA6B-3F43-B8B3-3452755755E8}</author>
    <author>tc={35060036-DDD6-914D-8618-B5CD7DD56FF4}</author>
    <author>tc={B2025D3D-52AA-134B-8D82-D6B62407A212}</author>
    <author>tc={B719CC3B-0808-EE46-9562-B4B98DC55AE4}</author>
    <author>tc={592E367B-1FDD-E94C-8733-17D20A63AE04}</author>
  </authors>
  <commentList>
    <comment ref="E28" authorId="0" shapeId="0" xr:uid="{767D965D-C1C5-9B41-BA0E-E1150FBB6B1A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to do with this?
Reply:
    Combine using calculator</t>
      </text>
    </comment>
    <comment ref="AH33" authorId="1" shapeId="0" xr:uid="{D8FC6125-7118-864A-B423-2FD6D03B149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if it’s pain</t>
      </text>
    </comment>
    <comment ref="AV33" authorId="2" shapeId="0" xr:uid="{246A6FE8-B6AD-5B42-B702-BD71279033F9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OK?</t>
      </text>
    </comment>
    <comment ref="E35" authorId="3" shapeId="0" xr:uid="{FF7D0F16-FB4E-AF4B-BF11-B8D22C758347}">
      <text>
        <t>[Threaded comment]
Your version of Excel allows you to read this threaded comment; however, any edits to it will get removed if the file is opened in a newer version of Excel. Learn more: https://go.microsoft.com/fwlink/?linkid=870924
Comment:
    And these?</t>
      </text>
    </comment>
    <comment ref="E36" authorId="4" shapeId="0" xr:uid="{D3CD4EE9-FFF5-5A4F-9C5C-FD084DFCCF18}">
      <text>
        <t>[Threaded comment]
Your version of Excel allows you to read this threaded comment; however, any edits to it will get removed if the file is opened in a newer version of Excel. Learn more: https://go.microsoft.com/fwlink/?linkid=870924
Comment:
    And these?</t>
      </text>
    </comment>
    <comment ref="E39" authorId="5" shapeId="0" xr:uid="{F30B46DA-FC81-5A4A-97BF-1E569EF36C9B}">
      <text>
        <t>[Threaded comment]
Your version of Excel allows you to read this threaded comment; however, any edits to it will get removed if the file is opened in a newer version of Excel. Learn more: https://go.microsoft.com/fwlink/?linkid=870924
Comment:
    And this?</t>
      </text>
    </comment>
    <comment ref="E42" authorId="6" shapeId="0" xr:uid="{84997D13-6553-C747-9E63-4C8BFBDC04E0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to do?</t>
      </text>
    </comment>
    <comment ref="AB56" authorId="7" shapeId="0" xr:uid="{16B37EA5-8C12-C247-B63C-6A538AEA23AD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Maximal reduction instead of mean follow-up score</t>
      </text>
    </comment>
    <comment ref="E61" authorId="8" shapeId="0" xr:uid="{D246140D-AA6B-3F43-B8B3-3452755755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Remember to fill this</t>
      </text>
    </comment>
    <comment ref="E77" authorId="9" shapeId="0" xr:uid="{35060036-DDD6-914D-8618-B5CD7DD56FF4}">
      <text>
        <t>[Threaded comment]
Your version of Excel allows you to read this threaded comment; however, any edits to it will get removed if the file is opened in a newer version of Excel. Learn more: https://go.microsoft.com/fwlink/?linkid=870924
Comment:
    Which one should we use?
Reply:
    Combine</t>
      </text>
    </comment>
    <comment ref="E90" authorId="10" shapeId="0" xr:uid="{B2025D3D-52AA-134B-8D82-D6B62407A212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to do?
Reply:
    arm1=active, arm 2=active, arm 3= ketamine</t>
      </text>
    </comment>
    <comment ref="AV90" authorId="11" shapeId="0" xr:uid="{B719CC3B-0808-EE46-9562-B4B98DC55AE4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OK?
Reply:
    Yes</t>
      </text>
    </comment>
    <comment ref="E93" authorId="12" shapeId="0" xr:uid="{592E367B-1FDD-E94C-8733-17D20A63AE0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to categorize these?
Reply:
    arm ketamine = ketamine, others = active</t>
      </text>
    </comment>
  </commentList>
</comments>
</file>

<file path=xl/sharedStrings.xml><?xml version="1.0" encoding="utf-8"?>
<sst xmlns="http://schemas.openxmlformats.org/spreadsheetml/2006/main" count="3150" uniqueCount="383">
  <si>
    <t>Ref id #</t>
  </si>
  <si>
    <t>1st Author</t>
  </si>
  <si>
    <t>Year</t>
  </si>
  <si>
    <t>Reviewer</t>
  </si>
  <si>
    <r>
      <t>Study and participant characteristics [</t>
    </r>
    <r>
      <rPr>
        <b/>
        <sz val="12"/>
        <color rgb="FFC00000"/>
        <rFont val="Calibri"/>
        <family val="2"/>
      </rPr>
      <t>DO NOT LEAVE EMPTY CELLS - USE "</t>
    </r>
    <r>
      <rPr>
        <b/>
        <i/>
        <u/>
        <sz val="12"/>
        <color rgb="FFC00000"/>
        <rFont val="Calibri"/>
        <family val="2"/>
      </rPr>
      <t>NR</t>
    </r>
    <r>
      <rPr>
        <b/>
        <sz val="12"/>
        <color rgb="FFC00000"/>
        <rFont val="Calibri"/>
        <family val="2"/>
      </rPr>
      <t>" when no information is available</t>
    </r>
    <r>
      <rPr>
        <b/>
        <sz val="12"/>
        <color rgb="FF000000"/>
        <rFont val="Calibri"/>
        <family val="2"/>
      </rPr>
      <t>]</t>
    </r>
  </si>
  <si>
    <t>Trial design</t>
  </si>
  <si>
    <r>
      <t>trial characteristics [</t>
    </r>
    <r>
      <rPr>
        <b/>
        <sz val="14"/>
        <color rgb="FFC00000"/>
        <rFont val="Calibri"/>
        <family val="2"/>
      </rPr>
      <t>DO NOT LEAVE EMPTY CELLS - USE "</t>
    </r>
    <r>
      <rPr>
        <i/>
        <u/>
        <sz val="14"/>
        <color rgb="FFC00000"/>
        <rFont val="Calibri"/>
        <family val="2"/>
      </rPr>
      <t>NR</t>
    </r>
    <r>
      <rPr>
        <b/>
        <sz val="14"/>
        <color rgb="FFC00000"/>
        <rFont val="Calibri"/>
        <family val="2"/>
      </rPr>
      <t>" when no information is availabl and "</t>
    </r>
    <r>
      <rPr>
        <i/>
        <u/>
        <sz val="14"/>
        <color rgb="FFC00000"/>
        <rFont val="Calibri"/>
        <family val="2"/>
      </rPr>
      <t>NA</t>
    </r>
    <r>
      <rPr>
        <b/>
        <sz val="14"/>
        <color rgb="FFC00000"/>
        <rFont val="Calibri"/>
        <family val="2"/>
      </rPr>
      <t>" when not applicable</t>
    </r>
    <r>
      <rPr>
        <b/>
        <sz val="14"/>
        <color rgb="FF000000"/>
        <rFont val="Calibri"/>
        <family val="2"/>
      </rPr>
      <t>]</t>
    </r>
  </si>
  <si>
    <r>
      <t>Country
[</t>
    </r>
    <r>
      <rPr>
        <sz val="11"/>
        <rFont val="Calibri"/>
        <family val="2"/>
      </rPr>
      <t>if more than 1 list all</t>
    </r>
    <r>
      <rPr>
        <b/>
        <sz val="11"/>
        <rFont val="Calibri"/>
        <family val="2"/>
      </rPr>
      <t>]</t>
    </r>
  </si>
  <si>
    <r>
      <t xml:space="preserve">Mean age
</t>
    </r>
    <r>
      <rPr>
        <sz val="11"/>
        <rFont val="Calibri"/>
        <family val="2"/>
      </rPr>
      <t>(if not reported use the next column)</t>
    </r>
  </si>
  <si>
    <r>
      <t xml:space="preserve">Age </t>
    </r>
    <r>
      <rPr>
        <sz val="11"/>
        <rFont val="Calibri"/>
        <family val="2"/>
      </rPr>
      <t>[median/IQR/range]</t>
    </r>
  </si>
  <si>
    <r>
      <t>% Female
[</t>
    </r>
    <r>
      <rPr>
        <sz val="11"/>
        <rFont val="Calibri"/>
        <family val="2"/>
      </rPr>
      <t>use number 0-100 without % sign</t>
    </r>
    <r>
      <rPr>
        <b/>
        <sz val="11"/>
        <rFont val="Calibri"/>
        <family val="2"/>
      </rPr>
      <t>]</t>
    </r>
  </si>
  <si>
    <r>
      <t xml:space="preserve">Type of chronic pain </t>
    </r>
    <r>
      <rPr>
        <sz val="11"/>
        <color rgb="FF000000"/>
        <rFont val="Calibri"/>
        <family val="2"/>
      </rPr>
      <t>(neuropathic, regional pain syndrome, post surgical, or nociceptive</t>
    </r>
  </si>
  <si>
    <r>
      <t xml:space="preserve">Clinical condition </t>
    </r>
    <r>
      <rPr>
        <sz val="11"/>
        <color rgb="FF000000"/>
        <rFont val="Calibri"/>
        <family val="2"/>
      </rPr>
      <t>(e.g., cause of pain, type)</t>
    </r>
  </si>
  <si>
    <r>
      <t xml:space="preserve">Mean duration of pain </t>
    </r>
    <r>
      <rPr>
        <sz val="11"/>
        <color rgb="FF000000"/>
        <rFont val="Calibri"/>
        <family val="2"/>
      </rPr>
      <t>(months)</t>
    </r>
  </si>
  <si>
    <t>comments</t>
  </si>
  <si>
    <r>
      <rPr>
        <sz val="11"/>
        <color rgb="FF000000"/>
        <rFont val="Calibri"/>
        <family val="2"/>
      </rPr>
      <t xml:space="preserve">1. parallel; 2. cross-over; 3. cluster
</t>
    </r>
    <r>
      <rPr>
        <i/>
        <sz val="11"/>
        <color rgb="FF000000"/>
        <rFont val="Calibri"/>
        <family val="2"/>
      </rPr>
      <t>if not sure contact Behnam</t>
    </r>
  </si>
  <si>
    <t># of arms</t>
  </si>
  <si>
    <t>trt 1</t>
  </si>
  <si>
    <r>
      <t xml:space="preserve">Duration and Frequency of trt </t>
    </r>
    <r>
      <rPr>
        <sz val="11"/>
        <color rgb="FFFFFFFF"/>
        <rFont val="Calibri"/>
        <family val="2"/>
      </rPr>
      <t>(NA if placebo)</t>
    </r>
  </si>
  <si>
    <r>
      <t xml:space="preserve">Dose </t>
    </r>
    <r>
      <rPr>
        <sz val="11"/>
        <color rgb="FFFFFFFF"/>
        <rFont val="Calibri"/>
        <family val="2"/>
      </rPr>
      <t>(NA if placebo)</t>
    </r>
  </si>
  <si>
    <t>Other relevant details</t>
  </si>
  <si>
    <t># randomized trt 1</t>
  </si>
  <si>
    <t>trt 2</t>
  </si>
  <si>
    <t>Duration and Frequency of trt</t>
  </si>
  <si>
    <t># randomized trt 2</t>
  </si>
  <si>
    <t>trt 3</t>
  </si>
  <si>
    <t># randomized trt 3</t>
  </si>
  <si>
    <t>trt 4</t>
  </si>
  <si>
    <t># randomized trt 4</t>
  </si>
  <si>
    <t>source of funding</t>
  </si>
  <si>
    <t>Outcomes</t>
  </si>
  <si>
    <t>Max</t>
  </si>
  <si>
    <t>Geoff / Sara</t>
  </si>
  <si>
    <t>NR</t>
  </si>
  <si>
    <t>Ketamine</t>
  </si>
  <si>
    <t>Alfentanil</t>
  </si>
  <si>
    <t>NA</t>
  </si>
  <si>
    <t>Mitchell</t>
  </si>
  <si>
    <t>Saline</t>
  </si>
  <si>
    <t>Muller</t>
  </si>
  <si>
    <t>Normal Saline</t>
  </si>
  <si>
    <t>Niesters</t>
  </si>
  <si>
    <t>Morphine</t>
  </si>
  <si>
    <t>Pickering</t>
  </si>
  <si>
    <t>Schwartzman</t>
  </si>
  <si>
    <t>Sigtermans</t>
  </si>
  <si>
    <t>S(+)-ketamine</t>
  </si>
  <si>
    <t>Sorensen</t>
  </si>
  <si>
    <t>Sweden</t>
  </si>
  <si>
    <t>Lidocaine</t>
  </si>
  <si>
    <t>Vranken</t>
  </si>
  <si>
    <t>Isotonic Saline</t>
  </si>
  <si>
    <t>Bouwense</t>
  </si>
  <si>
    <t>S-Ketamine</t>
  </si>
  <si>
    <t>Noppers</t>
  </si>
  <si>
    <t>Midazolam</t>
  </si>
  <si>
    <t>Persson</t>
  </si>
  <si>
    <t>Ketamine 0.15</t>
  </si>
  <si>
    <t>Ketamine 0.3</t>
  </si>
  <si>
    <t>Ketamine 0.45</t>
  </si>
  <si>
    <t>Morphine in lieu of placebo</t>
  </si>
  <si>
    <t>Ayesh</t>
  </si>
  <si>
    <t>Amr</t>
  </si>
  <si>
    <t>Rabben</t>
  </si>
  <si>
    <t>Ketamine + Midazolam</t>
  </si>
  <si>
    <t>Pethidine</t>
  </si>
  <si>
    <t>Read before use</t>
  </si>
  <si>
    <t>Mean and SD from Median (range, min &amp; max)</t>
  </si>
  <si>
    <t>Read before use &gt;&gt;&gt;&gt;&gt;&gt;&gt;&gt;&gt;&gt;&gt;&gt;&gt;&gt;&gt;&gt;&gt;&gt;&gt;&gt;&gt;&gt;&gt;&gt;</t>
  </si>
  <si>
    <r>
      <rPr>
        <b/>
        <sz val="14"/>
        <color theme="0"/>
        <rFont val="Arial"/>
        <family val="2"/>
      </rPr>
      <t>White</t>
    </r>
    <r>
      <rPr>
        <b/>
        <sz val="14"/>
        <color theme="4" tint="-0.249977111117893"/>
        <rFont val="Arial"/>
        <family val="2"/>
      </rPr>
      <t xml:space="preserve"> cell are for data entry and </t>
    </r>
    <r>
      <rPr>
        <b/>
        <sz val="14"/>
        <color theme="5" tint="-0.249977111117893"/>
        <rFont val="Arial"/>
        <family val="2"/>
      </rPr>
      <t>orange</t>
    </r>
    <r>
      <rPr>
        <b/>
        <sz val="14"/>
        <color theme="4" tint="-0.249977111117893"/>
        <rFont val="Arial"/>
        <family val="2"/>
      </rPr>
      <t xml:space="preserve"> cells are the data you should paste into the data extraction form</t>
    </r>
  </si>
  <si>
    <r>
      <t xml:space="preserve">N </t>
    </r>
    <r>
      <rPr>
        <b/>
        <sz val="14"/>
        <color theme="0"/>
        <rFont val="Calibri"/>
        <family val="2"/>
      </rPr>
      <t>≤</t>
    </r>
    <r>
      <rPr>
        <b/>
        <sz val="14"/>
        <color theme="0"/>
        <rFont val="Arial"/>
        <family val="2"/>
      </rPr>
      <t xml:space="preserve"> 15</t>
    </r>
  </si>
  <si>
    <t>N</t>
  </si>
  <si>
    <t>Median</t>
  </si>
  <si>
    <t>Lower limit</t>
  </si>
  <si>
    <t>Upper limit</t>
  </si>
  <si>
    <t>Workspace (DO NOT CHANGE)</t>
  </si>
  <si>
    <t>DO NOT TYPE anything in ORANGE cells!</t>
  </si>
  <si>
    <t>Mean</t>
  </si>
  <si>
    <t>SD</t>
  </si>
  <si>
    <t>SSx</t>
  </si>
  <si>
    <r>
      <t>SD from 95% CI (for one arm</t>
    </r>
    <r>
      <rPr>
        <b/>
        <sz val="16"/>
        <color theme="1"/>
        <rFont val="Arial"/>
        <family val="2"/>
        <scheme val="minor"/>
      </rPr>
      <t>)</t>
    </r>
  </si>
  <si>
    <t>Pooled Mean for Two Arm Studies</t>
  </si>
  <si>
    <r>
      <t xml:space="preserve">15 &lt; N </t>
    </r>
    <r>
      <rPr>
        <b/>
        <sz val="14"/>
        <color theme="0"/>
        <rFont val="Calibri"/>
        <family val="2"/>
      </rPr>
      <t>≤</t>
    </r>
    <r>
      <rPr>
        <b/>
        <sz val="14"/>
        <color theme="0"/>
        <rFont val="Arial"/>
        <family val="2"/>
      </rPr>
      <t xml:space="preserve"> 25</t>
    </r>
  </si>
  <si>
    <t>df</t>
  </si>
  <si>
    <t>pooled variance:</t>
  </si>
  <si>
    <t>Lower</t>
  </si>
  <si>
    <t>Upper</t>
  </si>
  <si>
    <t>Group</t>
  </si>
  <si>
    <t>Pooled mean</t>
  </si>
  <si>
    <t>Pooled SD</t>
  </si>
  <si>
    <t>N total</t>
  </si>
  <si>
    <t>se1</t>
  </si>
  <si>
    <t>sd1</t>
  </si>
  <si>
    <t>se2</t>
  </si>
  <si>
    <t>sd2</t>
  </si>
  <si>
    <t>total n</t>
  </si>
  <si>
    <t>pooled var</t>
  </si>
  <si>
    <t xml:space="preserve">  A</t>
  </si>
  <si>
    <t xml:space="preserve">  B</t>
  </si>
  <si>
    <t>set  I</t>
  </si>
  <si>
    <t>set  II</t>
  </si>
  <si>
    <t>set  III</t>
  </si>
  <si>
    <t>set  IV</t>
  </si>
  <si>
    <r>
      <t xml:space="preserve">SD for change from 95% CI </t>
    </r>
    <r>
      <rPr>
        <b/>
        <sz val="16"/>
        <color theme="1"/>
        <rFont val="Arial"/>
        <family val="2"/>
        <scheme val="minor"/>
      </rPr>
      <t>(intervention vs comparison)</t>
    </r>
  </si>
  <si>
    <t>POOLED MEANS for &gt; 2 ARM STUDIES</t>
  </si>
  <si>
    <r>
      <t xml:space="preserve">25 &lt; N </t>
    </r>
    <r>
      <rPr>
        <b/>
        <sz val="14"/>
        <color theme="0"/>
        <rFont val="Calibri"/>
        <family val="2"/>
      </rPr>
      <t>≤</t>
    </r>
    <r>
      <rPr>
        <b/>
        <sz val="14"/>
        <color theme="0"/>
        <rFont val="Arial"/>
        <family val="2"/>
      </rPr>
      <t xml:space="preserve"> 70</t>
    </r>
  </si>
  <si>
    <t>t</t>
  </si>
  <si>
    <t>md</t>
  </si>
  <si>
    <t>sqrt(g25)</t>
  </si>
  <si>
    <t>1/ni+1/nc</t>
  </si>
  <si>
    <t>se</t>
  </si>
  <si>
    <t>sd</t>
  </si>
  <si>
    <t>N I</t>
  </si>
  <si>
    <t>N C</t>
  </si>
  <si>
    <t>pooled values</t>
  </si>
  <si>
    <t>Group A</t>
  </si>
  <si>
    <t>Group B</t>
  </si>
  <si>
    <t>Group C</t>
  </si>
  <si>
    <t>Group D</t>
  </si>
  <si>
    <t xml:space="preserve">MEAN </t>
  </si>
  <si>
    <t>iqr diff</t>
  </si>
  <si>
    <t>SD for change from IQR (25-75 percentile)
(intervention vs comparison)</t>
  </si>
  <si>
    <t>N &gt; 70</t>
  </si>
  <si>
    <t>Imputing MD and SD for change for 2 ARM Studies from P value</t>
  </si>
  <si>
    <t>SD from SE</t>
  </si>
  <si>
    <t>Mean I</t>
  </si>
  <si>
    <t>Mean C</t>
  </si>
  <si>
    <t>MD</t>
  </si>
  <si>
    <t>P value</t>
  </si>
  <si>
    <t>SE</t>
  </si>
  <si>
    <t>Mean Change</t>
  </si>
  <si>
    <t>SD for change</t>
  </si>
  <si>
    <t>25th</t>
  </si>
  <si>
    <t>median</t>
  </si>
  <si>
    <t>75th</t>
  </si>
  <si>
    <t>year</t>
  </si>
  <si>
    <t>Arm (treatment name as entered in general data worksheet)</t>
  </si>
  <si>
    <r>
      <rPr>
        <b/>
        <sz val="14"/>
        <color rgb="FF000000"/>
        <rFont val="Calibri"/>
        <family val="2"/>
      </rPr>
      <t xml:space="preserve">Pain </t>
    </r>
    <r>
      <rPr>
        <b/>
        <sz val="14"/>
        <color rgb="FFFF0000"/>
        <rFont val="Calibri"/>
        <family val="2"/>
      </rPr>
      <t>(&lt;30 minutes)</t>
    </r>
  </si>
  <si>
    <r>
      <rPr>
        <b/>
        <sz val="14"/>
        <color rgb="FF000000"/>
        <rFont val="Calibri"/>
        <family val="2"/>
      </rPr>
      <t>Pain</t>
    </r>
    <r>
      <rPr>
        <b/>
        <sz val="14"/>
        <color rgb="FFFF0000"/>
        <rFont val="Calibri"/>
        <family val="2"/>
      </rPr>
      <t xml:space="preserve"> (1-3 hours (midline:2))</t>
    </r>
  </si>
  <si>
    <r>
      <rPr>
        <b/>
        <sz val="14"/>
        <color rgb="FF000000"/>
        <rFont val="Calibri"/>
        <family val="2"/>
      </rPr>
      <t>Pain</t>
    </r>
    <r>
      <rPr>
        <b/>
        <sz val="14"/>
        <color rgb="FFFF0000"/>
        <rFont val="Calibri"/>
        <family val="2"/>
      </rPr>
      <t xml:space="preserve"> (3-7 days)</t>
    </r>
  </si>
  <si>
    <r>
      <rPr>
        <b/>
        <sz val="14"/>
        <color rgb="FF000000"/>
        <rFont val="Calibri"/>
        <family val="2"/>
      </rPr>
      <t xml:space="preserve">Pain </t>
    </r>
    <r>
      <rPr>
        <b/>
        <sz val="14"/>
        <color rgb="FFFF0000"/>
        <rFont val="Calibri"/>
        <family val="2"/>
      </rPr>
      <t>(Longest Follow-Up)</t>
    </r>
  </si>
  <si>
    <r>
      <t xml:space="preserve">outcome measurment scale </t>
    </r>
    <r>
      <rPr>
        <sz val="11"/>
        <rFont val="Calibri"/>
        <family val="2"/>
      </rPr>
      <t>(eg. VAS, NRS, WOMAC, KOOS, SF-36/12/6 - specify subscale, etc)</t>
    </r>
  </si>
  <si>
    <r>
      <t xml:space="preserve">Direction of scoring
</t>
    </r>
    <r>
      <rPr>
        <sz val="11"/>
        <rFont val="Calibri"/>
        <family val="2"/>
      </rPr>
      <t xml:space="preserve"> 1. higher is better;
 2. higher is worse;</t>
    </r>
  </si>
  <si>
    <t>range of scale</t>
  </si>
  <si>
    <t>Follow up time</t>
  </si>
  <si>
    <t>use 'Calculator' worksheet to impute MEAN and SD when median, range or IQR reported</t>
  </si>
  <si>
    <t># analyzed at baseline</t>
  </si>
  <si>
    <t>Baseline score</t>
  </si>
  <si>
    <t>Baseline SD</t>
  </si>
  <si>
    <t># analyzed at follow-up</t>
  </si>
  <si>
    <t>follow-up score</t>
  </si>
  <si>
    <t>follow-up SD</t>
  </si>
  <si>
    <t>change score</t>
  </si>
  <si>
    <t>SD for change score</t>
  </si>
  <si>
    <t>VAS</t>
  </si>
  <si>
    <t>0-100</t>
  </si>
  <si>
    <t>120 minutes</t>
  </si>
  <si>
    <t>0-10</t>
  </si>
  <si>
    <t>5 days average</t>
  </si>
  <si>
    <t>3 days</t>
  </si>
  <si>
    <t>3 months</t>
  </si>
  <si>
    <t>NRS</t>
  </si>
  <si>
    <t>100 minutes</t>
  </si>
  <si>
    <t>5 weeks</t>
  </si>
  <si>
    <t>Ketamine + Magnesium</t>
  </si>
  <si>
    <t>1 week</t>
  </si>
  <si>
    <t>3 weeks</t>
  </si>
  <si>
    <t>12 weeks</t>
  </si>
  <si>
    <t>30 minutes</t>
  </si>
  <si>
    <t>60 minutes</t>
  </si>
  <si>
    <t>S(+)-Ketamine 75 mg/day</t>
  </si>
  <si>
    <t>S(+)-Ketamine 50 mg/day</t>
  </si>
  <si>
    <t>1 hour</t>
  </si>
  <si>
    <t>Fibromyalgia Impact Questionnaire (FIQ)</t>
  </si>
  <si>
    <t>8 weeks</t>
  </si>
  <si>
    <t>15 minutes</t>
  </si>
  <si>
    <t>Ketamine + Gabapentin</t>
  </si>
  <si>
    <t>Saline + Gabapentin</t>
  </si>
  <si>
    <t>Function (physical function or disability)</t>
  </si>
  <si>
    <t>Health-related Quality of Life (reported as CONTINUOUS outcome)</t>
  </si>
  <si>
    <t>Sleep (quality or disturbance)</t>
  </si>
  <si>
    <t>Did this study report adverse events?</t>
  </si>
  <si>
    <t>Adverse event 1</t>
  </si>
  <si>
    <t>Adverse event 2</t>
  </si>
  <si>
    <t>Adverse event 3</t>
  </si>
  <si>
    <t>Adverse event 4</t>
  </si>
  <si>
    <t>Adverse event 5</t>
  </si>
  <si>
    <t>Adverse event 6</t>
  </si>
  <si>
    <t>Adverse event 7</t>
  </si>
  <si>
    <t>Adverse event 8</t>
  </si>
  <si>
    <t>Adverse event 9</t>
  </si>
  <si>
    <t>Adverse event 10</t>
  </si>
  <si>
    <r>
      <t xml:space="preserve">range of scale </t>
    </r>
    <r>
      <rPr>
        <sz val="11"/>
        <rFont val="Calibri"/>
        <family val="2"/>
      </rPr>
      <t>(eg, 0-10)</t>
    </r>
  </si>
  <si>
    <r>
      <t>Follow up time</t>
    </r>
    <r>
      <rPr>
        <sz val="11"/>
        <rFont val="Calibri"/>
        <family val="2"/>
      </rPr>
      <t xml:space="preserve"> (month)</t>
    </r>
  </si>
  <si>
    <t>outcome measurment scale (eg. VAS, NRS, WOMAC, KOOS, SF-36/12/6 - specify subscale, etc)</t>
  </si>
  <si>
    <t>Direction of scoring
 1. higher is better;
 2. higher is worse;</t>
  </si>
  <si>
    <t>range of scale (eg, 0-10)</t>
  </si>
  <si>
    <t>Follow up time (month)</t>
  </si>
  <si>
    <t>outcome measurment scale (eg. PSQI, CSD, DISS, ISQ, PIRS, GSAQ, etc)</t>
  </si>
  <si>
    <t>select an option for all trial arms</t>
  </si>
  <si>
    <t>Adverse event</t>
  </si>
  <si>
    <t>Follow up time (weeks)</t>
  </si>
  <si>
    <t># analyzed</t>
  </si>
  <si>
    <t># events</t>
  </si>
  <si>
    <t>Only reports rate limiting side effects</t>
  </si>
  <si>
    <t>Yes</t>
  </si>
  <si>
    <t>Sedation</t>
  </si>
  <si>
    <t>Dissociation</t>
  </si>
  <si>
    <t>Muteness</t>
  </si>
  <si>
    <t>Nausea</t>
  </si>
  <si>
    <t>Dizziness</t>
  </si>
  <si>
    <t>nausea</t>
  </si>
  <si>
    <t>cyanosis</t>
  </si>
  <si>
    <t>visual hallucination</t>
  </si>
  <si>
    <t>Only reports number of moderate side effects</t>
  </si>
  <si>
    <t>"Moderate side effects"</t>
  </si>
  <si>
    <t>Does not specify</t>
  </si>
  <si>
    <t>Pain interfere with sleep</t>
  </si>
  <si>
    <t>1 day</t>
  </si>
  <si>
    <t>Increased Emotionality</t>
  </si>
  <si>
    <t>SF-36 Physical Component</t>
  </si>
  <si>
    <t>Only reported in 9 respondents</t>
  </si>
  <si>
    <t>SF-36 completed but not reported aside from "not significantly different</t>
  </si>
  <si>
    <t>IV site irritation</t>
  </si>
  <si>
    <t>Feeling of drunkeness</t>
  </si>
  <si>
    <t>Headache</t>
  </si>
  <si>
    <t>Tachycardia and spasmophilia</t>
  </si>
  <si>
    <t>Feeling of tightness</t>
  </si>
  <si>
    <t>Nausea and vomiting</t>
  </si>
  <si>
    <t>Pittsburgh Sleep Quality Global Index</t>
  </si>
  <si>
    <t>0-21</t>
  </si>
  <si>
    <t>Fatigue</t>
  </si>
  <si>
    <t>Feeling of Drunkeness</t>
  </si>
  <si>
    <t>Insomnia</t>
  </si>
  <si>
    <t>Hypertension</t>
  </si>
  <si>
    <t>Hot flushes</t>
  </si>
  <si>
    <t>Vomiting</t>
  </si>
  <si>
    <t>Breathing Difficulty</t>
  </si>
  <si>
    <t>American Chronic Pain Quality of Life Questionnaire</t>
  </si>
  <si>
    <t>There were no significant
changes in the QOL scores (p &gt; 0.05) following treatment in either
the placebo or the ketamine group.</t>
  </si>
  <si>
    <t>Nausea, headache, tiredness or dysphoria</t>
  </si>
  <si>
    <t>at some point during
the trial</t>
  </si>
  <si>
    <t>RASQ</t>
  </si>
  <si>
    <t>1 -- 5</t>
  </si>
  <si>
    <t>Psychomimetic Effects</t>
  </si>
  <si>
    <t>Feeling of unreality</t>
  </si>
  <si>
    <t>10 minutes</t>
  </si>
  <si>
    <t>dizziness</t>
  </si>
  <si>
    <t>Hearing changes</t>
  </si>
  <si>
    <t>Perioral Numbness</t>
  </si>
  <si>
    <t>Nausea/Emesis</t>
  </si>
  <si>
    <t>Dissociative Efffects</t>
  </si>
  <si>
    <t>Pruritis</t>
  </si>
  <si>
    <t>EQ-5D VAS</t>
  </si>
  <si>
    <t>1 Week</t>
  </si>
  <si>
    <t>Nausea and Vomiting</t>
  </si>
  <si>
    <t>Confusion</t>
  </si>
  <si>
    <t>Vivid Dreams</t>
  </si>
  <si>
    <t>Erythema</t>
  </si>
  <si>
    <t>Light Headedness</t>
  </si>
  <si>
    <t>Odd taste in mouth</t>
  </si>
  <si>
    <t>Yes, but dara was not reported separately</t>
  </si>
  <si>
    <t>Psychotropic Effects</t>
  </si>
  <si>
    <t>Mouth dryness</t>
  </si>
  <si>
    <t>Any side effect</t>
  </si>
  <si>
    <t>8 weks</t>
  </si>
  <si>
    <t xml:space="preserve">  Regarding gabapentin side-effects six patients experienced feeling of tiredness and lack of coordination</t>
  </si>
  <si>
    <t xml:space="preserve"> Regarding gabapentin side-effects six patients experienced feeling of tiredness and lack of coordination</t>
  </si>
  <si>
    <t>Blurred Vision</t>
  </si>
  <si>
    <t>Altered hearing</t>
  </si>
  <si>
    <t>Xerostomia</t>
  </si>
  <si>
    <t>Feeling of Insobriety</t>
  </si>
  <si>
    <t>Hallucinations</t>
  </si>
  <si>
    <t>Feeling of insobreity</t>
  </si>
  <si>
    <t>MD-ASM</t>
  </si>
  <si>
    <t xml:space="preserve">ketamine </t>
  </si>
  <si>
    <t>Control (usual treatment)</t>
  </si>
  <si>
    <t>Maher, DP</t>
  </si>
  <si>
    <t>NRS-11</t>
  </si>
  <si>
    <t>placebo for opioid users</t>
  </si>
  <si>
    <t>Eide, Pk</t>
  </si>
  <si>
    <t>VAS-painrelief</t>
  </si>
  <si>
    <t>morphine</t>
  </si>
  <si>
    <t>Carr, DB</t>
  </si>
  <si>
    <t>NPIS</t>
  </si>
  <si>
    <t>Castrillon, EE</t>
  </si>
  <si>
    <t>Dadabayev, AR</t>
  </si>
  <si>
    <t>Ketorolac</t>
  </si>
  <si>
    <t>Garrido-Suárez, BB</t>
  </si>
  <si>
    <t>Electroaccupuncture/ ketamine 0.44mg/kg</t>
  </si>
  <si>
    <t>ADPS</t>
  </si>
  <si>
    <t>Electroaccupuncture</t>
  </si>
  <si>
    <t>Lauretti, GR</t>
  </si>
  <si>
    <t>Placebo + clonidine</t>
  </si>
  <si>
    <t>Placebo + fentanyl</t>
  </si>
  <si>
    <t>Ketamine + clonidine</t>
  </si>
  <si>
    <t>Ketamine + Fentanyl</t>
  </si>
  <si>
    <t>Control</t>
  </si>
  <si>
    <t>1 month</t>
  </si>
  <si>
    <t>7 days</t>
  </si>
  <si>
    <t>15 days</t>
  </si>
  <si>
    <t>3 hours</t>
  </si>
  <si>
    <t>Collazo, Eliseo</t>
  </si>
  <si>
    <t>Disability</t>
  </si>
  <si>
    <t>0-4</t>
  </si>
  <si>
    <t>Sleep</t>
  </si>
  <si>
    <r>
      <rPr>
        <b/>
        <sz val="14"/>
        <color rgb="FF000000"/>
        <rFont val="Calibri"/>
        <family val="2"/>
      </rPr>
      <t>Pain</t>
    </r>
    <r>
      <rPr>
        <b/>
        <sz val="14"/>
        <color rgb="FFFF0000"/>
        <rFont val="Calibri"/>
        <family val="2"/>
      </rPr>
      <t xml:space="preserve"> (3-5 weeks)</t>
    </r>
  </si>
  <si>
    <t>Imputed SD for change score</t>
  </si>
  <si>
    <t>author</t>
  </si>
  <si>
    <t>arm</t>
  </si>
  <si>
    <t>2.16568</t>
  </si>
  <si>
    <t>2.4</t>
  </si>
  <si>
    <t>Amr, YM</t>
  </si>
  <si>
    <t>ASM</t>
  </si>
  <si>
    <t>Ketamine + Triamcinolone + Bupivacaine</t>
  </si>
  <si>
    <t>Saline + Triamcinolone + Bupivacaine</t>
  </si>
  <si>
    <t>immediately</t>
  </si>
  <si>
    <t>Oswestry Low Back Pain Disability Questionnaire (ODI)</t>
  </si>
  <si>
    <t>12 months</t>
  </si>
  <si>
    <t>6 months</t>
  </si>
  <si>
    <t>short-lasting delusions</t>
  </si>
  <si>
    <t>after injection</t>
  </si>
  <si>
    <t>Haines</t>
  </si>
  <si>
    <t>Jafarinia, M</t>
  </si>
  <si>
    <t>Diclofenac</t>
  </si>
  <si>
    <t>6 weeks</t>
  </si>
  <si>
    <t>Tremor</t>
  </si>
  <si>
    <t>Restlessness</t>
  </si>
  <si>
    <t>Nervousness</t>
  </si>
  <si>
    <t>Abdominal Pain</t>
  </si>
  <si>
    <t>Loss of Appetite</t>
  </si>
  <si>
    <t>Clonidine</t>
  </si>
  <si>
    <t>21 days</t>
  </si>
  <si>
    <t>skin and subcutaneous tissue pain around epidural catheter</t>
  </si>
  <si>
    <t>mild hypotension</t>
  </si>
  <si>
    <t>30 min after injection</t>
  </si>
  <si>
    <t>paresthesia</t>
  </si>
  <si>
    <t>14th day</t>
  </si>
  <si>
    <t>pain on injection</t>
  </si>
  <si>
    <t>Rigo, FK</t>
  </si>
  <si>
    <t>Methadone</t>
  </si>
  <si>
    <t>30 days</t>
  </si>
  <si>
    <t>Somnolence</t>
  </si>
  <si>
    <t>90 days</t>
  </si>
  <si>
    <t>Hallucination</t>
  </si>
  <si>
    <t>Constipation</t>
  </si>
  <si>
    <t>Migraine</t>
  </si>
  <si>
    <t>Ref DOI</t>
  </si>
  <si>
    <t>10.1159/000262111</t>
  </si>
  <si>
    <t>Sjögren</t>
  </si>
  <si>
    <t>Setting</t>
  </si>
  <si>
    <t>Six Public Dental Service Clinics</t>
  </si>
  <si>
    <t>1. Parallel</t>
  </si>
  <si>
    <t>Co-intervention</t>
  </si>
  <si>
    <t>Basic prophylactic programme 1 year before the study: Dietary counselling, toothbrushing instruction, and recommendation to use an F dentifrice twice a day.</t>
  </si>
  <si>
    <t>Instruction</t>
  </si>
  <si>
    <t>Use 1cm dentifrice, not to spit too much, swirling a sip of water (10ml) for 1 min afterwards, no further water rinsing.</t>
  </si>
  <si>
    <t>Twice daily</t>
  </si>
  <si>
    <t>Oral hygiene instruction + Tandkram Xylitol toothpaste</t>
  </si>
  <si>
    <t>0.15% NaF (0.068% F)</t>
  </si>
  <si>
    <t>10% xylitol</t>
  </si>
  <si>
    <t>Oral hygiene instruction + Tandkram toothpaste</t>
  </si>
  <si>
    <t>0.77% Na2FPO3 (0.1% F)</t>
  </si>
  <si>
    <t>No xylitol</t>
  </si>
  <si>
    <t>Tandkram Xylitol toothpaste</t>
  </si>
  <si>
    <t>Tandkram toothpaste</t>
  </si>
  <si>
    <t>industry+non-industry</t>
  </si>
  <si>
    <t>DOI</t>
  </si>
  <si>
    <t>Oral hygiene instruction + toothpaste</t>
  </si>
  <si>
    <t>Toothpaste only (control)</t>
  </si>
  <si>
    <t>outcome measurment scale</t>
  </si>
  <si>
    <t>dfs(E+D)</t>
  </si>
  <si>
    <t>0-40</t>
  </si>
  <si>
    <t>3 years</t>
  </si>
  <si>
    <t>Caries free</t>
  </si>
  <si>
    <t>Caries free at baseline</t>
  </si>
  <si>
    <t>Caries free at follow-up</t>
  </si>
  <si>
    <t>Chestnutt</t>
  </si>
  <si>
    <t>10.1111/j.1600-0528.1998.tb01979.x</t>
  </si>
  <si>
    <t>Scotland</t>
  </si>
  <si>
    <t>11 to 12</t>
  </si>
  <si>
    <t>Range and mean are inconcordance</t>
  </si>
  <si>
    <t>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</si>
</sst>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8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i/>
      <sz val="11"/>
      <color rgb="FF000000"/>
      <name val="Calibri"/>
      <family val="2"/>
    </font>
    <font>
      <b/>
      <sz val="12"/>
      <color rgb="FFC00000"/>
      <name val="Calibri"/>
      <family val="2"/>
    </font>
    <font>
      <b/>
      <i/>
      <u/>
      <sz val="12"/>
      <color rgb="FFC00000"/>
      <name val="Calibri"/>
      <family val="2"/>
    </font>
    <font>
      <b/>
      <sz val="14"/>
      <color rgb="FFC00000"/>
      <name val="Calibri"/>
      <family val="2"/>
    </font>
    <font>
      <i/>
      <u/>
      <sz val="14"/>
      <color rgb="FFC00000"/>
      <name val="Calibri"/>
      <family val="2"/>
    </font>
    <font>
      <b/>
      <sz val="10"/>
      <color theme="0"/>
      <name val="Arial"/>
      <family val="2"/>
    </font>
    <font>
      <sz val="11"/>
      <color theme="0" tint="-0.1499984740745262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4"/>
      <color rgb="FFC00000"/>
      <name val="Arial"/>
      <family val="2"/>
    </font>
    <font>
      <b/>
      <sz val="16"/>
      <color theme="1"/>
      <name val="Arial"/>
      <family val="2"/>
      <scheme val="minor"/>
    </font>
    <font>
      <sz val="14"/>
      <name val="Arial"/>
      <family val="2"/>
    </font>
    <font>
      <b/>
      <sz val="14"/>
      <color theme="4" tint="-0.249977111117893"/>
      <name val="Arial"/>
      <family val="2"/>
    </font>
    <font>
      <b/>
      <sz val="14"/>
      <color theme="0"/>
      <name val="Arial"/>
      <family val="2"/>
    </font>
    <font>
      <b/>
      <sz val="14"/>
      <color theme="5" tint="-0.249977111117893"/>
      <name val="Arial"/>
      <family val="2"/>
    </font>
    <font>
      <sz val="14"/>
      <color indexed="9"/>
      <name val="Arial"/>
      <family val="2"/>
    </font>
    <font>
      <b/>
      <sz val="14"/>
      <color theme="0"/>
      <name val="Calibri"/>
      <family val="2"/>
    </font>
    <font>
      <b/>
      <sz val="13"/>
      <color theme="0"/>
      <name val="Arial"/>
      <family val="2"/>
      <scheme val="minor"/>
    </font>
    <font>
      <b/>
      <sz val="12"/>
      <color rgb="FFC00000"/>
      <name val="Arial"/>
      <family val="2"/>
    </font>
    <font>
      <b/>
      <sz val="12"/>
      <color theme="0"/>
      <name val="Arial"/>
      <family val="2"/>
      <scheme val="minor"/>
    </font>
    <font>
      <sz val="12"/>
      <color theme="4"/>
      <name val="Arial"/>
      <family val="2"/>
    </font>
    <font>
      <sz val="11"/>
      <color theme="4"/>
      <name val="Arial"/>
      <family val="2"/>
    </font>
    <font>
      <sz val="11"/>
      <name val="Arial"/>
      <family val="2"/>
    </font>
    <font>
      <b/>
      <sz val="18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sz val="11"/>
      <color theme="0" tint="-4.9989318521683403E-2"/>
      <name val="Arial"/>
      <family val="2"/>
    </font>
    <font>
      <sz val="11"/>
      <color theme="7" tint="0.59999389629810485"/>
      <name val="Arial"/>
      <family val="2"/>
    </font>
    <font>
      <sz val="14"/>
      <color rgb="FF0070C0"/>
      <name val="Arial"/>
      <family val="2"/>
    </font>
    <font>
      <sz val="14"/>
      <color theme="1"/>
      <name val="Arial"/>
      <family val="2"/>
      <scheme val="minor"/>
    </font>
    <font>
      <b/>
      <sz val="11"/>
      <color theme="0"/>
      <name val="Arial"/>
      <family val="2"/>
    </font>
    <font>
      <b/>
      <i/>
      <u/>
      <sz val="12"/>
      <color theme="1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1"/>
      <color theme="3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4"/>
      <color rgb="FFFF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D8E4BC"/>
        <bgColor rgb="FFD8E4BC"/>
      </patternFill>
    </fill>
    <fill>
      <patternFill patternType="solid">
        <fgColor rgb="FFFCD5B4"/>
        <bgColor rgb="FFFCD5B4"/>
      </patternFill>
    </fill>
    <fill>
      <patternFill patternType="solid">
        <fgColor rgb="FFCCC0DA"/>
        <bgColor rgb="FFCCC0DA"/>
      </patternFill>
    </fill>
    <fill>
      <patternFill patternType="solid">
        <fgColor rgb="FF92CDDC"/>
        <bgColor rgb="FF92CDDC"/>
      </patternFill>
    </fill>
    <fill>
      <patternFill patternType="solid">
        <fgColor rgb="FFD9D9D9"/>
        <bgColor rgb="FFD9D9D9"/>
      </patternFill>
    </fill>
    <fill>
      <patternFill patternType="solid">
        <fgColor rgb="FF262626"/>
        <bgColor rgb="FF262626"/>
      </patternFill>
    </fill>
    <fill>
      <patternFill patternType="solid">
        <fgColor rgb="FF00FFFF"/>
        <bgColor rgb="FF00FFFF"/>
      </patternFill>
    </fill>
    <fill>
      <patternFill patternType="solid">
        <fgColor rgb="FF66FF33"/>
        <bgColor rgb="FF66FF33"/>
      </patternFill>
    </fill>
    <fill>
      <patternFill patternType="solid">
        <fgColor rgb="FFC2A3FF"/>
        <bgColor rgb="FFC2A3FF"/>
      </patternFill>
    </fill>
    <fill>
      <patternFill patternType="solid">
        <fgColor rgb="FFC4BD97"/>
        <bgColor rgb="FFC4BD97"/>
      </patternFill>
    </fill>
    <fill>
      <patternFill patternType="solid">
        <fgColor rgb="FFA8709D"/>
        <bgColor rgb="FFA8709D"/>
      </patternFill>
    </fill>
    <fill>
      <patternFill patternType="solid">
        <fgColor rgb="FF6793F5"/>
        <bgColor rgb="FF6793F5"/>
      </patternFill>
    </fill>
    <fill>
      <patternFill patternType="solid">
        <fgColor rgb="FF92BE74"/>
        <bgColor rgb="FF92BE74"/>
      </patternFill>
    </fill>
    <fill>
      <patternFill patternType="solid">
        <fgColor rgb="FF000000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rgb="FFCCFF33"/>
      </patternFill>
    </fill>
    <fill>
      <patternFill patternType="solid">
        <fgColor rgb="FF75BBF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9" fontId="50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0" fontId="10" fillId="0" borderId="0" xfId="0" applyFont="1" applyAlignment="1">
      <alignment wrapText="1"/>
    </xf>
    <xf numFmtId="0" fontId="0" fillId="0" borderId="0" xfId="0" applyAlignment="1">
      <alignment vertical="center"/>
    </xf>
    <xf numFmtId="0" fontId="8" fillId="15" borderId="2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2" fillId="0" borderId="0" xfId="1"/>
    <xf numFmtId="0" fontId="2" fillId="0" borderId="0" xfId="1" applyAlignment="1">
      <alignment horizontal="center" vertical="center"/>
    </xf>
    <xf numFmtId="0" fontId="22" fillId="0" borderId="0" xfId="1" applyFont="1" applyAlignment="1">
      <alignment horizontal="center" vertical="center"/>
    </xf>
    <xf numFmtId="2" fontId="2" fillId="0" borderId="0" xfId="1" applyNumberFormat="1"/>
    <xf numFmtId="0" fontId="23" fillId="0" borderId="0" xfId="1" applyFont="1"/>
    <xf numFmtId="0" fontId="2" fillId="0" borderId="0" xfId="1" applyAlignment="1">
      <alignment horizontal="center" vertical="center" wrapText="1"/>
    </xf>
    <xf numFmtId="0" fontId="2" fillId="0" borderId="0" xfId="1" applyAlignment="1">
      <alignment wrapText="1"/>
    </xf>
    <xf numFmtId="0" fontId="23" fillId="0" borderId="0" xfId="1" applyFont="1" applyAlignment="1">
      <alignment wrapText="1"/>
    </xf>
    <xf numFmtId="0" fontId="26" fillId="17" borderId="0" xfId="1" applyFont="1" applyFill="1"/>
    <xf numFmtId="0" fontId="30" fillId="19" borderId="0" xfId="1" applyFont="1" applyFill="1"/>
    <xf numFmtId="0" fontId="32" fillId="20" borderId="0" xfId="1" applyFont="1" applyFill="1" applyAlignment="1">
      <alignment horizontal="center" vertical="center"/>
    </xf>
    <xf numFmtId="2" fontId="32" fillId="20" borderId="0" xfId="1" applyNumberFormat="1" applyFont="1" applyFill="1" applyAlignment="1">
      <alignment horizontal="center" vertical="center"/>
    </xf>
    <xf numFmtId="0" fontId="26" fillId="21" borderId="7" xfId="1" applyFont="1" applyFill="1" applyBorder="1" applyAlignment="1">
      <alignment horizontal="center" vertical="center"/>
    </xf>
    <xf numFmtId="2" fontId="26" fillId="21" borderId="7" xfId="1" applyNumberFormat="1" applyFont="1" applyFill="1" applyBorder="1" applyAlignment="1">
      <alignment horizontal="center" vertical="center"/>
    </xf>
    <xf numFmtId="0" fontId="15" fillId="22" borderId="0" xfId="1" applyFont="1" applyFill="1" applyAlignment="1">
      <alignment horizontal="center" vertical="center"/>
    </xf>
    <xf numFmtId="2" fontId="15" fillId="22" borderId="0" xfId="1" applyNumberFormat="1" applyFont="1" applyFill="1" applyAlignment="1">
      <alignment horizontal="center" vertical="center"/>
    </xf>
    <xf numFmtId="2" fontId="34" fillId="23" borderId="0" xfId="1" applyNumberFormat="1" applyFont="1" applyFill="1" applyAlignment="1">
      <alignment horizontal="center" vertical="center"/>
    </xf>
    <xf numFmtId="0" fontId="34" fillId="23" borderId="0" xfId="1" applyFont="1" applyFill="1" applyAlignment="1">
      <alignment horizontal="center" vertical="center"/>
    </xf>
    <xf numFmtId="0" fontId="35" fillId="17" borderId="0" xfId="1" applyFont="1" applyFill="1" applyAlignment="1">
      <alignment horizontal="center" vertical="center"/>
    </xf>
    <xf numFmtId="2" fontId="26" fillId="24" borderId="8" xfId="1" applyNumberFormat="1" applyFont="1" applyFill="1" applyBorder="1" applyAlignment="1">
      <alignment horizontal="center" vertical="center"/>
    </xf>
    <xf numFmtId="0" fontId="36" fillId="17" borderId="0" xfId="1" applyFont="1" applyFill="1"/>
    <xf numFmtId="0" fontId="37" fillId="17" borderId="0" xfId="1" applyFont="1" applyFill="1"/>
    <xf numFmtId="0" fontId="36" fillId="17" borderId="0" xfId="1" applyFont="1" applyFill="1" applyAlignment="1">
      <alignment horizontal="center" vertical="center"/>
    </xf>
    <xf numFmtId="0" fontId="39" fillId="23" borderId="0" xfId="1" applyFont="1" applyFill="1" applyAlignment="1">
      <alignment horizontal="center" vertical="center" wrapText="1"/>
    </xf>
    <xf numFmtId="0" fontId="34" fillId="23" borderId="0" xfId="1" applyFont="1" applyFill="1" applyAlignment="1">
      <alignment horizontal="center" vertical="center" wrapText="1"/>
    </xf>
    <xf numFmtId="0" fontId="40" fillId="17" borderId="0" xfId="1" applyFont="1" applyFill="1" applyAlignment="1">
      <alignment horizontal="center" vertical="center"/>
    </xf>
    <xf numFmtId="0" fontId="34" fillId="23" borderId="0" xfId="1" applyFont="1" applyFill="1" applyAlignment="1">
      <alignment horizontal="left" vertical="center" wrapText="1"/>
    </xf>
    <xf numFmtId="164" fontId="26" fillId="24" borderId="8" xfId="1" applyNumberFormat="1" applyFont="1" applyFill="1" applyBorder="1" applyAlignment="1">
      <alignment horizontal="center" vertical="center"/>
    </xf>
    <xf numFmtId="1" fontId="26" fillId="24" borderId="8" xfId="1" applyNumberFormat="1" applyFont="1" applyFill="1" applyBorder="1" applyAlignment="1">
      <alignment horizontal="center" vertical="center"/>
    </xf>
    <xf numFmtId="0" fontId="30" fillId="19" borderId="0" xfId="1" applyFont="1" applyFill="1" applyAlignment="1">
      <alignment wrapText="1"/>
    </xf>
    <xf numFmtId="0" fontId="15" fillId="22" borderId="0" xfId="1" applyFont="1" applyFill="1"/>
    <xf numFmtId="2" fontId="15" fillId="22" borderId="0" xfId="1" applyNumberFormat="1" applyFont="1" applyFill="1"/>
    <xf numFmtId="2" fontId="26" fillId="24" borderId="0" xfId="1" applyNumberFormat="1" applyFont="1" applyFill="1" applyAlignment="1">
      <alignment horizontal="center" vertical="center"/>
    </xf>
    <xf numFmtId="0" fontId="41" fillId="17" borderId="0" xfId="1" applyFont="1" applyFill="1" applyAlignment="1">
      <alignment horizontal="center" vertical="center"/>
    </xf>
    <xf numFmtId="0" fontId="26" fillId="19" borderId="0" xfId="1" applyFont="1" applyFill="1" applyAlignment="1">
      <alignment horizontal="center" vertical="center"/>
    </xf>
    <xf numFmtId="0" fontId="30" fillId="19" borderId="0" xfId="1" applyFont="1" applyFill="1" applyAlignment="1">
      <alignment horizontal="center" vertical="center"/>
    </xf>
    <xf numFmtId="0" fontId="26" fillId="24" borderId="0" xfId="1" applyFont="1" applyFill="1" applyAlignment="1">
      <alignment horizontal="center" vertical="center"/>
    </xf>
    <xf numFmtId="0" fontId="42" fillId="17" borderId="0" xfId="1" applyFont="1" applyFill="1"/>
    <xf numFmtId="2" fontId="30" fillId="19" borderId="0" xfId="1" applyNumberFormat="1" applyFont="1" applyFill="1"/>
    <xf numFmtId="0" fontId="39" fillId="23" borderId="0" xfId="1" applyFont="1" applyFill="1" applyAlignment="1">
      <alignment horizontal="left" vertical="center" wrapText="1"/>
    </xf>
    <xf numFmtId="0" fontId="43" fillId="25" borderId="8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45" fillId="9" borderId="5" xfId="0" applyFont="1" applyFill="1" applyBorder="1" applyAlignment="1">
      <alignment horizontal="center" vertical="center" wrapText="1"/>
    </xf>
    <xf numFmtId="0" fontId="4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7" fillId="0" borderId="0" xfId="0" applyFont="1"/>
    <xf numFmtId="0" fontId="13" fillId="28" borderId="2" xfId="0" applyFont="1" applyFill="1" applyBorder="1" applyAlignment="1">
      <alignment horizontal="center" vertical="center"/>
    </xf>
    <xf numFmtId="0" fontId="11" fillId="28" borderId="2" xfId="0" applyFont="1" applyFill="1" applyBorder="1" applyAlignment="1">
      <alignment vertical="center"/>
    </xf>
    <xf numFmtId="0" fontId="0" fillId="28" borderId="0" xfId="0" applyFill="1" applyAlignment="1">
      <alignment vertical="center"/>
    </xf>
    <xf numFmtId="0" fontId="13" fillId="28" borderId="2" xfId="0" applyFont="1" applyFill="1" applyBorder="1" applyAlignment="1">
      <alignment vertical="center"/>
    </xf>
    <xf numFmtId="0" fontId="14" fillId="0" borderId="6" xfId="0" applyFont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3" fillId="0" borderId="2" xfId="3" applyNumberFormat="1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8" fillId="15" borderId="4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3" fillId="30" borderId="4" xfId="0" applyFont="1" applyFill="1" applyBorder="1" applyAlignment="1">
      <alignment vertical="center"/>
    </xf>
    <xf numFmtId="0" fontId="13" fillId="30" borderId="10" xfId="0" applyFont="1" applyFill="1" applyBorder="1" applyAlignment="1">
      <alignment vertical="center"/>
    </xf>
    <xf numFmtId="0" fontId="8" fillId="15" borderId="5" xfId="0" applyFont="1" applyFill="1" applyBorder="1" applyAlignment="1">
      <alignment horizontal="center" vertical="center" wrapText="1"/>
    </xf>
    <xf numFmtId="0" fontId="8" fillId="15" borderId="10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1" fillId="29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3" fillId="29" borderId="2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32" borderId="0" xfId="0" applyFill="1" applyAlignment="1">
      <alignment vertical="center"/>
    </xf>
    <xf numFmtId="0" fontId="51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6" fontId="11" fillId="0" borderId="2" xfId="0" applyNumberFormat="1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28" borderId="2" xfId="0" applyFont="1" applyFill="1" applyBorder="1" applyAlignment="1">
      <alignment horizontal="left" vertical="center"/>
    </xf>
    <xf numFmtId="0" fontId="13" fillId="31" borderId="2" xfId="0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1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52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164" fontId="3" fillId="0" borderId="2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53" fillId="0" borderId="2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3" fillId="28" borderId="10" xfId="0" applyFont="1" applyFill="1" applyBorder="1" applyAlignment="1">
      <alignment vertical="center"/>
    </xf>
    <xf numFmtId="0" fontId="52" fillId="0" borderId="2" xfId="0" applyFont="1" applyBorder="1" applyAlignment="1">
      <alignment vertical="center"/>
    </xf>
    <xf numFmtId="0" fontId="53" fillId="0" borderId="2" xfId="0" applyFont="1" applyBorder="1" applyAlignment="1">
      <alignment vertical="center"/>
    </xf>
    <xf numFmtId="0" fontId="53" fillId="28" borderId="2" xfId="0" applyFont="1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53" fillId="28" borderId="2" xfId="0" applyFont="1" applyFill="1" applyBorder="1" applyAlignment="1">
      <alignment horizontal="center" vertical="center"/>
    </xf>
    <xf numFmtId="0" fontId="57" fillId="0" borderId="6" xfId="0" applyFont="1" applyBorder="1" applyAlignment="1">
      <alignment horizontal="center" vertical="center"/>
    </xf>
    <xf numFmtId="0" fontId="53" fillId="0" borderId="5" xfId="0" applyFont="1" applyBorder="1" applyAlignment="1">
      <alignment horizontal="left" vertical="center"/>
    </xf>
    <xf numFmtId="0" fontId="53" fillId="0" borderId="10" xfId="0" applyFont="1" applyBorder="1" applyAlignment="1">
      <alignment horizontal="left" vertical="center"/>
    </xf>
    <xf numFmtId="0" fontId="53" fillId="0" borderId="5" xfId="0" applyFont="1" applyBorder="1" applyAlignment="1">
      <alignment vertical="center"/>
    </xf>
    <xf numFmtId="0" fontId="53" fillId="0" borderId="10" xfId="0" applyFont="1" applyBorder="1" applyAlignment="1">
      <alignment vertical="center"/>
    </xf>
    <xf numFmtId="0" fontId="53" fillId="0" borderId="4" xfId="0" applyFont="1" applyBorder="1" applyAlignment="1">
      <alignment horizontal="left" vertical="center"/>
    </xf>
    <xf numFmtId="0" fontId="53" fillId="0" borderId="4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53" fillId="28" borderId="2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25" borderId="2" xfId="0" applyFont="1" applyFill="1" applyBorder="1" applyAlignment="1">
      <alignment horizontal="center" vertical="center"/>
    </xf>
    <xf numFmtId="0" fontId="47" fillId="0" borderId="21" xfId="0" applyFont="1" applyBorder="1" applyAlignment="1">
      <alignment horizontal="left" vertical="center"/>
    </xf>
    <xf numFmtId="0" fontId="3" fillId="25" borderId="2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4" borderId="0" xfId="0" applyFont="1" applyFill="1" applyAlignment="1">
      <alignment horizontal="center" vertical="center" wrapText="1"/>
    </xf>
    <xf numFmtId="0" fontId="21" fillId="16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38" fillId="18" borderId="0" xfId="1" applyFont="1" applyFill="1" applyAlignment="1">
      <alignment horizontal="center" vertical="center" wrapText="1"/>
    </xf>
    <xf numFmtId="0" fontId="40" fillId="17" borderId="0" xfId="1" applyFont="1" applyFill="1" applyAlignment="1">
      <alignment horizontal="center" vertical="center"/>
    </xf>
    <xf numFmtId="0" fontId="28" fillId="19" borderId="0" xfId="1" applyFont="1" applyFill="1" applyAlignment="1">
      <alignment horizontal="center" vertical="center"/>
    </xf>
    <xf numFmtId="0" fontId="24" fillId="17" borderId="0" xfId="1" applyFont="1" applyFill="1" applyAlignment="1">
      <alignment horizontal="center"/>
    </xf>
    <xf numFmtId="0" fontId="33" fillId="17" borderId="0" xfId="1" applyFont="1" applyFill="1" applyAlignment="1">
      <alignment horizontal="center" vertical="center" textRotation="90"/>
    </xf>
    <xf numFmtId="0" fontId="24" fillId="17" borderId="0" xfId="1" applyFont="1" applyFill="1" applyAlignment="1">
      <alignment horizontal="center" vertical="center"/>
    </xf>
    <xf numFmtId="0" fontId="27" fillId="17" borderId="0" xfId="1" applyFont="1" applyFill="1" applyAlignment="1">
      <alignment horizontal="center" vertical="top" wrapText="1"/>
    </xf>
    <xf numFmtId="0" fontId="34" fillId="23" borderId="0" xfId="1" applyFont="1" applyFill="1" applyAlignment="1">
      <alignment horizontal="center" vertical="center" wrapText="1"/>
    </xf>
    <xf numFmtId="0" fontId="24" fillId="17" borderId="0" xfId="1" applyFont="1" applyFill="1" applyAlignment="1">
      <alignment horizontal="center" vertical="center" textRotation="90"/>
    </xf>
    <xf numFmtId="0" fontId="26" fillId="17" borderId="0" xfId="1" applyFont="1" applyFill="1" applyAlignment="1">
      <alignment horizontal="center" vertical="top"/>
    </xf>
    <xf numFmtId="0" fontId="25" fillId="18" borderId="0" xfId="1" applyFont="1" applyFill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55" fillId="5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 wrapText="1"/>
    </xf>
    <xf numFmtId="0" fontId="56" fillId="14" borderId="9" xfId="0" applyFont="1" applyFill="1" applyBorder="1" applyAlignment="1">
      <alignment horizontal="center" vertical="center" wrapText="1"/>
    </xf>
    <xf numFmtId="0" fontId="44" fillId="16" borderId="3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11" borderId="6" xfId="0" applyFont="1" applyFill="1" applyBorder="1" applyAlignment="1">
      <alignment horizontal="center" vertical="center"/>
    </xf>
    <xf numFmtId="0" fontId="6" fillId="28" borderId="1" xfId="0" applyFont="1" applyFill="1" applyBorder="1" applyAlignment="1">
      <alignment horizontal="center" vertical="center" wrapText="1"/>
    </xf>
    <xf numFmtId="0" fontId="4" fillId="26" borderId="6" xfId="0" applyFont="1" applyFill="1" applyBorder="1" applyAlignment="1">
      <alignment horizontal="center" vertical="center"/>
    </xf>
    <xf numFmtId="0" fontId="6" fillId="28" borderId="12" xfId="0" applyFont="1" applyFill="1" applyBorder="1" applyAlignment="1">
      <alignment horizontal="center" vertical="center" wrapText="1"/>
    </xf>
    <xf numFmtId="0" fontId="6" fillId="28" borderId="5" xfId="0" applyFont="1" applyFill="1" applyBorder="1" applyAlignment="1">
      <alignment horizontal="center" vertical="center" wrapText="1"/>
    </xf>
    <xf numFmtId="0" fontId="14" fillId="10" borderId="6" xfId="0" applyFont="1" applyFill="1" applyBorder="1" applyAlignment="1">
      <alignment horizontal="center" vertical="center"/>
    </xf>
    <xf numFmtId="0" fontId="4" fillId="27" borderId="6" xfId="0" applyFont="1" applyFill="1" applyBorder="1" applyAlignment="1">
      <alignment horizontal="center" vertical="center"/>
    </xf>
    <xf numFmtId="0" fontId="6" fillId="14" borderId="16" xfId="0" applyFont="1" applyFill="1" applyBorder="1" applyAlignment="1">
      <alignment horizontal="center" vertical="center" wrapText="1"/>
    </xf>
    <xf numFmtId="0" fontId="6" fillId="14" borderId="17" xfId="0" applyFont="1" applyFill="1" applyBorder="1" applyAlignment="1">
      <alignment horizontal="center" vertical="center" wrapText="1"/>
    </xf>
    <xf numFmtId="0" fontId="12" fillId="13" borderId="6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4" fillId="16" borderId="20" xfId="0" applyFont="1" applyFill="1" applyBorder="1" applyAlignment="1">
      <alignment horizontal="center" vertical="center" wrapText="1"/>
    </xf>
    <xf numFmtId="0" fontId="44" fillId="16" borderId="4" xfId="0" applyFont="1" applyFill="1" applyBorder="1" applyAlignment="1">
      <alignment horizontal="center" vertical="center" wrapText="1"/>
    </xf>
    <xf numFmtId="0" fontId="6" fillId="14" borderId="18" xfId="0" applyFont="1" applyFill="1" applyBorder="1" applyAlignment="1">
      <alignment horizontal="center" vertical="center" wrapText="1"/>
    </xf>
    <xf numFmtId="0" fontId="6" fillId="14" borderId="19" xfId="0" applyFont="1" applyFill="1" applyBorder="1" applyAlignment="1">
      <alignment horizontal="center" vertical="center" wrapText="1"/>
    </xf>
    <xf numFmtId="0" fontId="6" fillId="30" borderId="1" xfId="0" applyFont="1" applyFill="1" applyBorder="1" applyAlignment="1">
      <alignment horizontal="center" vertical="center" wrapText="1"/>
    </xf>
    <xf numFmtId="0" fontId="6" fillId="30" borderId="12" xfId="0" applyFont="1" applyFill="1" applyBorder="1" applyAlignment="1">
      <alignment horizontal="center" vertical="center" wrapText="1"/>
    </xf>
    <xf numFmtId="0" fontId="6" fillId="30" borderId="5" xfId="0" applyFont="1" applyFill="1" applyBorder="1" applyAlignment="1">
      <alignment horizontal="center" vertical="center" wrapText="1"/>
    </xf>
    <xf numFmtId="0" fontId="12" fillId="13" borderId="11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2" fillId="13" borderId="14" xfId="0" applyFont="1" applyFill="1" applyBorder="1" applyAlignment="1">
      <alignment horizontal="center" vertical="center"/>
    </xf>
    <xf numFmtId="0" fontId="12" fillId="13" borderId="15" xfId="0" applyFont="1" applyFill="1" applyBorder="1" applyAlignment="1">
      <alignment horizontal="center" vertical="center"/>
    </xf>
    <xf numFmtId="0" fontId="12" fillId="13" borderId="10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AD5119EE-3E9F-440C-9396-78BFBC0CFA8F}"/>
    <cellStyle name="Normal 3" xfId="2" xr:uid="{0DF0E978-C0CD-4753-9FB3-535B99B6F410}"/>
    <cellStyle name="Percent" xfId="3" builtinId="5"/>
  </cellStyles>
  <dxfs count="0"/>
  <tableStyles count="0" defaultTableStyle="TableStyleMedium2" defaultPivotStyle="PivotStyleLight16"/>
  <colors>
    <mruColors>
      <color rgb="FF75BBFB"/>
      <color rgb="FFCC99FF"/>
      <color rgb="FFCF785D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524760</xdr:colOff>
      <xdr:row>8</xdr:row>
      <xdr:rowOff>135200</xdr:rowOff>
    </xdr:from>
    <xdr:to>
      <xdr:col>5</xdr:col>
      <xdr:colOff>525120</xdr:colOff>
      <xdr:row>8</xdr:row>
      <xdr:rowOff>135560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2B932132-3112-EFCA-4C7B-42BEBF64928C}"/>
                </a:ext>
              </a:extLst>
            </xdr14:cNvPr>
            <xdr14:cNvContentPartPr/>
          </xdr14:nvContentPartPr>
          <xdr14:nvPr macro=""/>
          <xdr14:xfrm>
            <a:off x="4385560" y="249740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2B932132-3112-EFCA-4C7B-42BEBF6492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67560" y="238976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372533</xdr:colOff>
      <xdr:row>20</xdr:row>
      <xdr:rowOff>177453</xdr:rowOff>
    </xdr:from>
    <xdr:to>
      <xdr:col>2</xdr:col>
      <xdr:colOff>372893</xdr:colOff>
      <xdr:row>20</xdr:row>
      <xdr:rowOff>177813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84F6E0F-F9F7-D6C7-0953-DB32E318EE77}"/>
                </a:ext>
              </a:extLst>
            </xdr14:cNvPr>
            <xdr14:cNvContentPartPr/>
          </xdr14:nvContentPartPr>
          <xdr14:nvPr macro=""/>
          <xdr14:xfrm>
            <a:off x="1828800" y="4427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984F6E0F-F9F7-D6C7-0953-DB32E318EE7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10800" y="432008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618120</xdr:colOff>
      <xdr:row>21</xdr:row>
      <xdr:rowOff>8467</xdr:rowOff>
    </xdr:from>
    <xdr:to>
      <xdr:col>3</xdr:col>
      <xdr:colOff>618480</xdr:colOff>
      <xdr:row>21</xdr:row>
      <xdr:rowOff>8827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FFB58C19-321D-FB75-7F6C-87287A4E07F9}"/>
                </a:ext>
              </a:extLst>
            </xdr14:cNvPr>
            <xdr14:cNvContentPartPr/>
          </xdr14:nvContentPartPr>
          <xdr14:nvPr macro=""/>
          <xdr14:xfrm>
            <a:off x="2497720" y="4445000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FB58C19-321D-FB75-7F6C-87287A4E07F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479720" y="433736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5T20:42:53.124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0 1,'0'0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5T20:42:54.879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0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5T20:42:54.199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0 1,'0'0</inkml:trace>
  <inkml:trace contextRef="#ctx0" brushRef="#br0" timeOffset="269.3">0 1,'0'0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Sara Moradi" id="{5F461437-787B-43AA-8EC4-0D2BA0FD9582}" userId="813474376ebd7b12" providerId="Windows Live"/>
  <person displayName="Ahmad Sofi-Mahmudi" id="{FA4BDB91-B705-2F41-ADAA-0BE7F91832B0}" userId="S::sofima@mcmaster.ca::f3b33394-8a2c-4e28-988d-44d06aa880e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3-04-24T23:42:57.27" personId="{5F461437-787B-43AA-8EC4-0D2BA0FD9582}" id="{3112A580-8EC7-47F3-9A25-B9A1B76632F7}">
    <text>Allodynia, which we think is a kind of neuropathic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28" dT="2023-06-26T12:51:31.95" personId="{FA4BDB91-B705-2F41-ADAA-0BE7F91832B0}" id="{767D965D-C1C5-9B41-BA0E-E1150FBB6B1A}">
    <text>What to do with this?</text>
  </threadedComment>
  <threadedComment ref="E28" dT="2023-06-26T18:30:43.39" personId="{FA4BDB91-B705-2F41-ADAA-0BE7F91832B0}" id="{EEC6A1CD-71A9-A249-926C-754C96724AA3}" parentId="{767D965D-C1C5-9B41-BA0E-E1150FBB6B1A}">
    <text>Combine using calculator</text>
  </threadedComment>
  <threadedComment ref="AH33" dT="2023-06-26T18:37:08.74" personId="{FA4BDB91-B705-2F41-ADAA-0BE7F91832B0}" id="{D8FC6125-7118-864A-B423-2FD6D03B1498}">
    <text>Check if it’s pain</text>
  </threadedComment>
  <threadedComment ref="AV33" dT="2023-06-26T13:13:33.06" personId="{FA4BDB91-B705-2F41-ADAA-0BE7F91832B0}" id="{246A6FE8-B6AD-5B42-B702-BD71279033F9}">
    <text>Is this OK?</text>
  </threadedComment>
  <threadedComment ref="E35" dT="2023-06-26T12:51:48.56" personId="{FA4BDB91-B705-2F41-ADAA-0BE7F91832B0}" id="{FF7D0F16-FB4E-AF4B-BF11-B8D22C758347}">
    <text>And these?</text>
  </threadedComment>
  <threadedComment ref="E36" dT="2023-06-26T12:51:48.56" personId="{FA4BDB91-B705-2F41-ADAA-0BE7F91832B0}" id="{D3CD4EE9-FFF5-5A4F-9C5C-FD084DFCCF18}">
    <text>And these?</text>
  </threadedComment>
  <threadedComment ref="E39" dT="2023-06-26T12:52:00.22" personId="{FA4BDB91-B705-2F41-ADAA-0BE7F91832B0}" id="{F30B46DA-FC81-5A4A-97BF-1E569EF36C9B}">
    <text>And this?</text>
  </threadedComment>
  <threadedComment ref="E42" dT="2023-06-26T12:52:22.13" personId="{FA4BDB91-B705-2F41-ADAA-0BE7F91832B0}" id="{84997D13-6553-C747-9E63-4C8BFBDC04E0}">
    <text>What to do?</text>
  </threadedComment>
  <threadedComment ref="AB56" dT="2023-03-21T03:32:56.36" personId="{FA4BDB91-B705-2F41-ADAA-0BE7F91832B0}" id="{16B37EA5-8C12-C247-B63C-6A538AEA23AD}">
    <text>Maximal reduction instead of mean follow-up score</text>
  </threadedComment>
  <threadedComment ref="E61" dT="2023-06-26T12:53:50.20" personId="{FA4BDB91-B705-2F41-ADAA-0BE7F91832B0}" id="{D246140D-AA6B-3F43-B8B3-3452755755E8}">
    <text>Remember to fill this</text>
  </threadedComment>
  <threadedComment ref="E77" dT="2023-06-26T12:52:46.01" personId="{FA4BDB91-B705-2F41-ADAA-0BE7F91832B0}" id="{35060036-DDD6-914D-8618-B5CD7DD56FF4}">
    <text>Which one should we use?</text>
  </threadedComment>
  <threadedComment ref="E77" dT="2023-06-26T18:32:45.61" personId="{FA4BDB91-B705-2F41-ADAA-0BE7F91832B0}" id="{7A2C4EA8-54C3-D745-87EB-57CADB5E773A}" parentId="{35060036-DDD6-914D-8618-B5CD7DD56FF4}">
    <text>Combine</text>
  </threadedComment>
  <threadedComment ref="E90" dT="2023-06-26T12:53:00.60" personId="{FA4BDB91-B705-2F41-ADAA-0BE7F91832B0}" id="{B2025D3D-52AA-134B-8D82-D6B62407A212}">
    <text>What to do?</text>
  </threadedComment>
  <threadedComment ref="E90" dT="2023-06-26T18:34:25.75" personId="{FA4BDB91-B705-2F41-ADAA-0BE7F91832B0}" id="{A08613F5-FCD6-AE42-ACDF-2FB885D3B497}" parentId="{B2025D3D-52AA-134B-8D82-D6B62407A212}">
    <text>arm1=active, arm 2=active, arm 3= ketamine</text>
  </threadedComment>
  <threadedComment ref="AV90" dT="2023-06-26T13:13:43.06" personId="{FA4BDB91-B705-2F41-ADAA-0BE7F91832B0}" id="{B719CC3B-0808-EE46-9562-B4B98DC55AE4}">
    <text>Is this OK?</text>
  </threadedComment>
  <threadedComment ref="AV90" dT="2023-06-26T18:37:48.67" personId="{FA4BDB91-B705-2F41-ADAA-0BE7F91832B0}" id="{9EC0B125-C298-2E48-B1D7-9C9B93FAA489}" parentId="{B719CC3B-0808-EE46-9562-B4B98DC55AE4}">
    <text>Yes</text>
  </threadedComment>
  <threadedComment ref="E93" dT="2023-06-26T12:53:17.45" personId="{FA4BDB91-B705-2F41-ADAA-0BE7F91832B0}" id="{592E367B-1FDD-E94C-8733-17D20A63AE04}">
    <text>How to categorize these?</text>
  </threadedComment>
  <threadedComment ref="E93" dT="2023-06-26T18:35:54.51" personId="{FA4BDB91-B705-2F41-ADAA-0BE7F91832B0}" id="{2D337602-BCBA-834F-ACEF-CE3FFD31D140}" parentId="{592E367B-1FDD-E94C-8733-17D20A63AE04}">
    <text>arm ketamine = ketamine, others = active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R985"/>
  <sheetViews>
    <sheetView tabSelected="1" zoomScale="130" zoomScaleNormal="130"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O4" sqref="O4"/>
    </sheetView>
  </sheetViews>
  <sheetFormatPr baseColWidth="10" defaultColWidth="14.5" defaultRowHeight="15.75" customHeight="1" x14ac:dyDescent="0.15"/>
  <cols>
    <col min="1" max="1" width="7.5" bestFit="1" customWidth="1"/>
    <col min="2" max="2" width="13.6640625" customWidth="1"/>
    <col min="3" max="3" width="6.1640625" customWidth="1"/>
    <col min="4" max="4" width="14.5" style="71" customWidth="1"/>
    <col min="6" max="12" width="19.1640625" customWidth="1"/>
    <col min="14" max="15" width="19.1640625" customWidth="1"/>
    <col min="16" max="16" width="9" bestFit="1" customWidth="1"/>
    <col min="17" max="18" width="19" customWidth="1"/>
    <col min="19" max="19" width="32.1640625" customWidth="1"/>
    <col min="20" max="21" width="16" customWidth="1"/>
    <col min="24" max="25" width="19" customWidth="1"/>
    <col min="26" max="28" width="16" customWidth="1"/>
    <col min="31" max="32" width="19" customWidth="1"/>
    <col min="33" max="35" width="16" customWidth="1"/>
    <col min="38" max="38" width="19" customWidth="1"/>
    <col min="39" max="40" width="16" customWidth="1"/>
    <col min="43" max="43" width="21.83203125" customWidth="1"/>
    <col min="44" max="44" width="21.1640625" customWidth="1"/>
  </cols>
  <sheetData>
    <row r="1" spans="1:44" s="5" customFormat="1" ht="26.25" customHeight="1" x14ac:dyDescent="0.15">
      <c r="A1" s="162" t="s">
        <v>347</v>
      </c>
      <c r="B1" s="162" t="s">
        <v>1</v>
      </c>
      <c r="C1" s="162" t="s">
        <v>2</v>
      </c>
      <c r="D1" s="164" t="s">
        <v>3</v>
      </c>
      <c r="E1" s="166" t="s">
        <v>4</v>
      </c>
      <c r="F1" s="166"/>
      <c r="G1" s="166"/>
      <c r="H1" s="166"/>
      <c r="I1" s="166"/>
      <c r="J1" s="166"/>
      <c r="K1" s="166"/>
      <c r="L1" s="166"/>
      <c r="M1" s="166"/>
      <c r="N1" s="161" t="s">
        <v>5</v>
      </c>
      <c r="O1" s="161"/>
      <c r="P1" s="161"/>
      <c r="Q1" s="160" t="s">
        <v>6</v>
      </c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4" s="5" customFormat="1" ht="64" x14ac:dyDescent="0.15">
      <c r="A2" s="163"/>
      <c r="B2" s="163"/>
      <c r="C2" s="163"/>
      <c r="D2" s="165"/>
      <c r="E2" s="60" t="s">
        <v>7</v>
      </c>
      <c r="F2" s="60" t="s">
        <v>8</v>
      </c>
      <c r="G2" s="60" t="s">
        <v>9</v>
      </c>
      <c r="H2" s="60" t="s">
        <v>10</v>
      </c>
      <c r="I2" s="59" t="s">
        <v>11</v>
      </c>
      <c r="J2" s="59" t="s">
        <v>12</v>
      </c>
      <c r="K2" s="59" t="s">
        <v>13</v>
      </c>
      <c r="L2" s="59" t="s">
        <v>350</v>
      </c>
      <c r="M2" s="7" t="s">
        <v>14</v>
      </c>
      <c r="N2" s="61" t="s">
        <v>15</v>
      </c>
      <c r="O2" s="61" t="s">
        <v>353</v>
      </c>
      <c r="P2" s="10" t="s">
        <v>16</v>
      </c>
      <c r="Q2" s="8" t="s">
        <v>17</v>
      </c>
      <c r="R2" s="8" t="s">
        <v>355</v>
      </c>
      <c r="S2" s="8" t="s">
        <v>18</v>
      </c>
      <c r="T2" s="8" t="s">
        <v>19</v>
      </c>
      <c r="U2" s="8" t="s">
        <v>20</v>
      </c>
      <c r="V2" s="8" t="s">
        <v>21</v>
      </c>
      <c r="W2" s="7" t="s">
        <v>14</v>
      </c>
      <c r="X2" s="8" t="s">
        <v>22</v>
      </c>
      <c r="Y2" s="8" t="s">
        <v>355</v>
      </c>
      <c r="Z2" s="8" t="s">
        <v>23</v>
      </c>
      <c r="AA2" s="8" t="s">
        <v>19</v>
      </c>
      <c r="AB2" s="8" t="s">
        <v>20</v>
      </c>
      <c r="AC2" s="8" t="s">
        <v>24</v>
      </c>
      <c r="AD2" s="7" t="s">
        <v>14</v>
      </c>
      <c r="AE2" s="8" t="s">
        <v>25</v>
      </c>
      <c r="AF2" s="8" t="s">
        <v>355</v>
      </c>
      <c r="AG2" s="8" t="s">
        <v>23</v>
      </c>
      <c r="AH2" s="8" t="s">
        <v>19</v>
      </c>
      <c r="AI2" s="8" t="s">
        <v>20</v>
      </c>
      <c r="AJ2" s="8" t="s">
        <v>26</v>
      </c>
      <c r="AK2" s="7" t="s">
        <v>14</v>
      </c>
      <c r="AL2" s="8" t="s">
        <v>27</v>
      </c>
      <c r="AM2" s="8" t="s">
        <v>23</v>
      </c>
      <c r="AN2" s="8" t="s">
        <v>20</v>
      </c>
      <c r="AO2" s="8" t="s">
        <v>28</v>
      </c>
      <c r="AP2" s="7" t="s">
        <v>14</v>
      </c>
      <c r="AQ2" s="8" t="s">
        <v>29</v>
      </c>
      <c r="AR2" s="102" t="s">
        <v>30</v>
      </c>
    </row>
    <row r="3" spans="1:44" ht="15" x14ac:dyDescent="0.2">
      <c r="A3" s="52" t="s">
        <v>348</v>
      </c>
      <c r="B3" s="52" t="s">
        <v>349</v>
      </c>
      <c r="C3" s="52">
        <v>1995</v>
      </c>
      <c r="D3" s="52" t="s">
        <v>313</v>
      </c>
      <c r="E3" s="94" t="s">
        <v>48</v>
      </c>
      <c r="F3" s="94">
        <v>4</v>
      </c>
      <c r="G3" s="94">
        <v>4</v>
      </c>
      <c r="H3" s="94">
        <f>ROUND(182/369*100, 1)</f>
        <v>49.3</v>
      </c>
      <c r="I3" s="94"/>
      <c r="J3" s="94"/>
      <c r="K3" s="94"/>
      <c r="L3" s="94" t="s">
        <v>351</v>
      </c>
      <c r="M3" s="2"/>
      <c r="N3" s="94" t="s">
        <v>352</v>
      </c>
      <c r="O3" s="94" t="s">
        <v>354</v>
      </c>
      <c r="P3" s="103">
        <v>4</v>
      </c>
      <c r="Q3" s="94" t="s">
        <v>358</v>
      </c>
      <c r="R3" s="94" t="s">
        <v>356</v>
      </c>
      <c r="S3" s="94" t="s">
        <v>357</v>
      </c>
      <c r="T3" s="94" t="s">
        <v>359</v>
      </c>
      <c r="U3" s="94" t="s">
        <v>360</v>
      </c>
      <c r="V3" s="94">
        <v>89</v>
      </c>
      <c r="W3" s="3"/>
      <c r="X3" s="94" t="s">
        <v>361</v>
      </c>
      <c r="Y3" s="94" t="s">
        <v>356</v>
      </c>
      <c r="Z3" s="94" t="s">
        <v>357</v>
      </c>
      <c r="AA3" s="94" t="s">
        <v>362</v>
      </c>
      <c r="AB3" s="94" t="s">
        <v>363</v>
      </c>
      <c r="AC3" s="94">
        <v>93</v>
      </c>
      <c r="AD3" s="97"/>
      <c r="AE3" s="94" t="s">
        <v>364</v>
      </c>
      <c r="AF3" s="94" t="s">
        <v>36</v>
      </c>
      <c r="AG3" s="94" t="s">
        <v>36</v>
      </c>
      <c r="AH3" s="94" t="s">
        <v>359</v>
      </c>
      <c r="AI3" s="94" t="s">
        <v>360</v>
      </c>
      <c r="AJ3" s="94">
        <v>97</v>
      </c>
      <c r="AK3" s="97"/>
      <c r="AL3" s="94" t="s">
        <v>365</v>
      </c>
      <c r="AM3" s="94" t="s">
        <v>362</v>
      </c>
      <c r="AN3" s="94" t="s">
        <v>363</v>
      </c>
      <c r="AO3" s="94">
        <v>90</v>
      </c>
      <c r="AP3" s="97"/>
      <c r="AQ3" s="94" t="s">
        <v>366</v>
      </c>
      <c r="AR3" s="71"/>
    </row>
    <row r="4" spans="1:44" ht="48" x14ac:dyDescent="0.2">
      <c r="A4" s="52" t="s">
        <v>378</v>
      </c>
      <c r="B4" s="52" t="s">
        <v>377</v>
      </c>
      <c r="C4" s="52">
        <v>1998</v>
      </c>
      <c r="D4" s="52" t="s">
        <v>313</v>
      </c>
      <c r="E4" s="94" t="s">
        <v>379</v>
      </c>
      <c r="F4" s="94">
        <v>12.5</v>
      </c>
      <c r="G4" s="94" t="s">
        <v>380</v>
      </c>
      <c r="H4" s="94">
        <v>46</v>
      </c>
      <c r="I4" s="94"/>
      <c r="J4" s="94"/>
      <c r="K4" s="94"/>
      <c r="L4" s="94" t="s">
        <v>382</v>
      </c>
      <c r="M4" s="2" t="s">
        <v>381</v>
      </c>
      <c r="N4" s="94" t="s">
        <v>352</v>
      </c>
      <c r="O4" s="94"/>
      <c r="P4" s="94"/>
      <c r="Q4" s="94"/>
      <c r="R4" s="94"/>
      <c r="S4" s="94"/>
      <c r="T4" s="94"/>
      <c r="U4" s="94"/>
      <c r="V4" s="94"/>
      <c r="W4" s="3"/>
      <c r="X4" s="94"/>
      <c r="Y4" s="94"/>
      <c r="Z4" s="94"/>
      <c r="AA4" s="94"/>
      <c r="AB4" s="94"/>
      <c r="AC4" s="94"/>
      <c r="AD4" s="97"/>
      <c r="AE4" s="94"/>
      <c r="AF4" s="94"/>
      <c r="AG4" s="94"/>
      <c r="AH4" s="94"/>
      <c r="AI4" s="94"/>
      <c r="AJ4" s="94"/>
      <c r="AK4" s="97"/>
      <c r="AL4" s="94"/>
      <c r="AM4" s="94"/>
      <c r="AN4" s="94"/>
      <c r="AO4" s="94"/>
      <c r="AP4" s="97"/>
      <c r="AQ4" s="94"/>
      <c r="AR4" s="94"/>
    </row>
    <row r="5" spans="1:44" s="71" customFormat="1" ht="15" x14ac:dyDescent="0.2">
      <c r="A5" s="52"/>
      <c r="B5" s="52"/>
      <c r="C5" s="52"/>
      <c r="D5" s="52"/>
      <c r="E5" s="94"/>
      <c r="G5" s="100"/>
      <c r="I5" s="100"/>
      <c r="J5" s="100"/>
      <c r="K5" s="100"/>
      <c r="L5" s="94"/>
      <c r="M5" s="2"/>
      <c r="N5" s="94"/>
      <c r="O5" s="94"/>
      <c r="Q5" s="100"/>
      <c r="R5" s="100"/>
      <c r="S5" s="100"/>
      <c r="T5" s="100"/>
      <c r="U5" s="100"/>
      <c r="W5" s="3"/>
      <c r="X5" s="100"/>
      <c r="Y5" s="100"/>
      <c r="Z5" s="100"/>
      <c r="AA5" s="100"/>
      <c r="AB5" s="100"/>
      <c r="AD5" s="97"/>
      <c r="AE5" s="94"/>
      <c r="AF5" s="94"/>
      <c r="AG5" s="94"/>
      <c r="AH5" s="94"/>
      <c r="AI5" s="94"/>
      <c r="AJ5" s="94"/>
      <c r="AK5" s="97"/>
      <c r="AL5" s="94"/>
      <c r="AM5" s="94"/>
      <c r="AN5" s="94"/>
      <c r="AO5" s="94"/>
      <c r="AP5" s="97"/>
      <c r="AQ5" s="94"/>
    </row>
    <row r="6" spans="1:44" ht="15" x14ac:dyDescent="0.2">
      <c r="A6" s="52"/>
      <c r="B6" s="52"/>
      <c r="C6" s="52"/>
      <c r="D6" s="52"/>
      <c r="E6" s="94"/>
      <c r="F6" s="94"/>
      <c r="G6" s="94"/>
      <c r="H6" s="94"/>
      <c r="I6" s="94"/>
      <c r="J6" s="94"/>
      <c r="K6" s="94"/>
      <c r="L6" s="94"/>
      <c r="M6" s="2"/>
      <c r="N6" s="94"/>
      <c r="O6" s="94"/>
      <c r="P6" s="110"/>
      <c r="Q6" s="94"/>
      <c r="R6" s="94"/>
      <c r="S6" s="94"/>
      <c r="T6" s="94"/>
      <c r="U6" s="94"/>
      <c r="V6" s="94"/>
      <c r="W6" s="3"/>
      <c r="X6" s="94"/>
      <c r="Y6" s="94"/>
      <c r="Z6" s="94"/>
      <c r="AA6" s="94"/>
      <c r="AB6" s="94"/>
      <c r="AC6" s="94"/>
      <c r="AD6" s="97"/>
      <c r="AE6" s="94"/>
      <c r="AF6" s="94"/>
      <c r="AG6" s="94"/>
      <c r="AH6" s="94"/>
      <c r="AI6" s="94"/>
      <c r="AJ6" s="94"/>
      <c r="AK6" s="97"/>
      <c r="AL6" s="94"/>
      <c r="AM6" s="94"/>
      <c r="AN6" s="94"/>
      <c r="AO6" s="94"/>
      <c r="AP6" s="97"/>
      <c r="AQ6" s="94"/>
    </row>
    <row r="7" spans="1:44" ht="15" x14ac:dyDescent="0.2">
      <c r="A7" s="52"/>
      <c r="B7" s="52"/>
      <c r="C7" s="52"/>
      <c r="D7" s="52"/>
      <c r="E7" s="94"/>
      <c r="F7" s="94"/>
      <c r="G7" s="94"/>
      <c r="H7" s="94"/>
      <c r="I7" s="94"/>
      <c r="J7" s="94"/>
      <c r="K7" s="94"/>
      <c r="L7" s="94"/>
      <c r="M7" s="2"/>
      <c r="N7" s="94"/>
      <c r="O7" s="94"/>
      <c r="P7" s="110"/>
      <c r="Q7" s="94"/>
      <c r="R7" s="94"/>
      <c r="S7" s="94"/>
      <c r="T7" s="94"/>
      <c r="U7" s="94"/>
      <c r="V7" s="94"/>
      <c r="W7" s="3"/>
      <c r="X7" s="94"/>
      <c r="Y7" s="94"/>
      <c r="Z7" s="94"/>
      <c r="AA7" s="94"/>
      <c r="AB7" s="94"/>
      <c r="AC7" s="94"/>
      <c r="AD7" s="97"/>
      <c r="AE7" s="94"/>
      <c r="AF7" s="94"/>
      <c r="AG7" s="94"/>
      <c r="AH7" s="94"/>
      <c r="AI7" s="94"/>
      <c r="AJ7" s="94"/>
      <c r="AK7" s="97"/>
      <c r="AL7" s="94"/>
      <c r="AM7" s="94"/>
      <c r="AN7" s="94"/>
      <c r="AO7" s="94"/>
      <c r="AP7" s="97"/>
      <c r="AQ7" s="94"/>
      <c r="AR7" s="94"/>
    </row>
    <row r="8" spans="1:44" ht="15" x14ac:dyDescent="0.2">
      <c r="A8" s="52"/>
      <c r="B8" s="52"/>
      <c r="C8" s="52"/>
      <c r="D8" s="52"/>
      <c r="E8" s="94"/>
      <c r="F8" s="94"/>
      <c r="G8" s="94"/>
      <c r="H8" s="94"/>
      <c r="I8" s="94"/>
      <c r="J8" s="94"/>
      <c r="K8" s="94"/>
      <c r="L8" s="94"/>
      <c r="M8" s="2"/>
      <c r="N8" s="94"/>
      <c r="O8" s="94"/>
      <c r="P8" s="110"/>
      <c r="Q8" s="94"/>
      <c r="R8" s="94"/>
      <c r="S8" s="94"/>
      <c r="T8" s="94"/>
      <c r="U8" s="94"/>
      <c r="V8" s="94"/>
      <c r="W8" s="3"/>
      <c r="X8" s="94"/>
      <c r="Y8" s="94"/>
      <c r="Z8" s="94"/>
      <c r="AA8" s="94"/>
      <c r="AB8" s="94"/>
      <c r="AC8" s="94"/>
      <c r="AD8" s="97"/>
      <c r="AE8" s="94"/>
      <c r="AF8" s="94"/>
      <c r="AG8" s="94"/>
      <c r="AH8" s="94"/>
      <c r="AI8" s="94"/>
      <c r="AJ8" s="94"/>
      <c r="AK8" s="97"/>
      <c r="AL8" s="94"/>
      <c r="AM8" s="94"/>
      <c r="AN8" s="94"/>
      <c r="AO8" s="94"/>
      <c r="AP8" s="97"/>
      <c r="AQ8" s="94"/>
    </row>
    <row r="9" spans="1:44" ht="15" x14ac:dyDescent="0.2">
      <c r="A9" s="52"/>
      <c r="B9" s="52"/>
      <c r="C9" s="52"/>
      <c r="D9" s="52"/>
      <c r="E9" s="94"/>
      <c r="F9" s="94"/>
      <c r="G9" s="94"/>
      <c r="H9" s="94"/>
      <c r="I9" s="94"/>
      <c r="J9" s="94"/>
      <c r="K9" s="94"/>
      <c r="L9" s="94"/>
      <c r="M9" s="2"/>
      <c r="N9" s="94"/>
      <c r="O9" s="94"/>
      <c r="P9" s="110"/>
      <c r="Q9" s="94"/>
      <c r="R9" s="94"/>
      <c r="S9" s="94"/>
      <c r="T9" s="94"/>
      <c r="U9" s="94"/>
      <c r="V9" s="99"/>
      <c r="W9" s="3"/>
      <c r="X9" s="94"/>
      <c r="Y9" s="94"/>
      <c r="Z9" s="94"/>
      <c r="AA9" s="94"/>
      <c r="AB9" s="94"/>
      <c r="AC9" s="94"/>
      <c r="AD9" s="97"/>
      <c r="AE9" s="94"/>
      <c r="AF9" s="94"/>
      <c r="AG9" s="94"/>
      <c r="AH9" s="94"/>
      <c r="AI9" s="94"/>
      <c r="AJ9" s="94"/>
      <c r="AK9" s="97"/>
      <c r="AL9" s="94"/>
      <c r="AM9" s="94"/>
      <c r="AN9" s="94"/>
      <c r="AO9" s="94"/>
      <c r="AP9" s="97"/>
      <c r="AQ9" s="94"/>
    </row>
    <row r="10" spans="1:44" ht="15" x14ac:dyDescent="0.2">
      <c r="A10" s="52"/>
      <c r="B10" s="52"/>
      <c r="C10" s="52"/>
      <c r="D10" s="52"/>
      <c r="E10" s="94"/>
      <c r="F10" s="94"/>
      <c r="G10" s="94"/>
      <c r="H10" s="94"/>
      <c r="I10" s="94"/>
      <c r="J10" s="94"/>
      <c r="K10" s="94"/>
      <c r="L10" s="94"/>
      <c r="M10" s="2"/>
      <c r="N10" s="94"/>
      <c r="O10" s="94"/>
      <c r="P10" s="110"/>
      <c r="Q10" s="94"/>
      <c r="R10" s="94"/>
      <c r="S10" s="94"/>
      <c r="T10" s="94"/>
      <c r="U10" s="94"/>
      <c r="V10" s="94"/>
      <c r="W10" s="3"/>
      <c r="X10" s="94"/>
      <c r="Y10" s="94"/>
      <c r="Z10" s="94"/>
      <c r="AA10" s="94"/>
      <c r="AB10" s="94"/>
      <c r="AC10" s="94"/>
      <c r="AD10" s="97"/>
      <c r="AE10" s="94"/>
      <c r="AF10" s="94"/>
      <c r="AG10" s="94"/>
      <c r="AH10" s="94"/>
      <c r="AI10" s="94"/>
      <c r="AJ10" s="94"/>
      <c r="AK10" s="97"/>
      <c r="AL10" s="94"/>
      <c r="AM10" s="94"/>
      <c r="AN10" s="94"/>
      <c r="AO10" s="94"/>
      <c r="AP10" s="97"/>
      <c r="AQ10" s="94"/>
    </row>
    <row r="11" spans="1:44" ht="15" x14ac:dyDescent="0.2">
      <c r="A11" s="52"/>
      <c r="B11" s="52"/>
      <c r="C11" s="52"/>
      <c r="D11" s="52"/>
      <c r="E11" s="94"/>
      <c r="F11" s="94"/>
      <c r="G11" s="94"/>
      <c r="H11" s="94"/>
      <c r="I11" s="94"/>
      <c r="J11" s="94"/>
      <c r="K11" s="94"/>
      <c r="L11" s="94"/>
      <c r="M11" s="2"/>
      <c r="N11" s="94"/>
      <c r="O11" s="94"/>
      <c r="P11" s="110"/>
      <c r="Q11" s="94"/>
      <c r="R11" s="94"/>
      <c r="S11" s="94"/>
      <c r="T11" s="94"/>
      <c r="U11" s="94"/>
      <c r="V11" s="94"/>
      <c r="W11" s="3"/>
      <c r="X11" s="94"/>
      <c r="Y11" s="94"/>
      <c r="Z11" s="94"/>
      <c r="AA11" s="94"/>
      <c r="AB11" s="94"/>
      <c r="AC11" s="94"/>
      <c r="AD11" s="97"/>
      <c r="AE11" s="94"/>
      <c r="AF11" s="94"/>
      <c r="AG11" s="94"/>
      <c r="AH11" s="94"/>
      <c r="AI11" s="94"/>
      <c r="AJ11" s="94"/>
      <c r="AK11" s="97"/>
      <c r="AL11" s="94"/>
      <c r="AM11" s="94"/>
      <c r="AN11" s="94"/>
      <c r="AO11" s="94"/>
      <c r="AP11" s="97"/>
      <c r="AQ11" s="94"/>
    </row>
    <row r="12" spans="1:44" ht="17" customHeight="1" x14ac:dyDescent="0.2">
      <c r="A12" s="52"/>
      <c r="B12" s="52"/>
      <c r="C12" s="52"/>
      <c r="D12" s="52"/>
      <c r="E12" s="94"/>
      <c r="F12" s="94"/>
      <c r="G12" s="94"/>
      <c r="H12" s="94"/>
      <c r="I12" s="94"/>
      <c r="J12" s="94"/>
      <c r="K12" s="94"/>
      <c r="L12" s="94"/>
      <c r="M12" s="2"/>
      <c r="N12" s="94"/>
      <c r="O12" s="94"/>
      <c r="P12" s="110"/>
      <c r="Q12" s="94"/>
      <c r="R12" s="94"/>
      <c r="S12" s="94"/>
      <c r="T12" s="94"/>
      <c r="U12" s="94"/>
      <c r="V12" s="94"/>
      <c r="W12" s="3"/>
      <c r="X12" s="94"/>
      <c r="Y12" s="94"/>
      <c r="Z12" s="94"/>
      <c r="AA12" s="94"/>
      <c r="AB12" s="94"/>
      <c r="AC12" s="94"/>
      <c r="AD12" s="97"/>
      <c r="AE12" s="94"/>
      <c r="AF12" s="94"/>
      <c r="AG12" s="94"/>
      <c r="AH12" s="94"/>
      <c r="AI12" s="94"/>
      <c r="AJ12" s="94"/>
      <c r="AK12" s="97"/>
      <c r="AL12" s="94"/>
      <c r="AM12" s="94"/>
      <c r="AN12" s="94"/>
      <c r="AO12" s="94"/>
      <c r="AP12" s="97"/>
      <c r="AQ12" s="94"/>
    </row>
    <row r="13" spans="1:44" ht="15" x14ac:dyDescent="0.2">
      <c r="A13" s="52"/>
      <c r="B13" s="52"/>
      <c r="C13" s="52"/>
      <c r="D13" s="52"/>
      <c r="E13" s="94"/>
      <c r="F13" s="94"/>
      <c r="G13" s="94"/>
      <c r="H13" s="94"/>
      <c r="I13" s="94"/>
      <c r="J13" s="94"/>
      <c r="K13" s="94"/>
      <c r="L13" s="94"/>
      <c r="M13" s="2"/>
      <c r="N13" s="94"/>
      <c r="O13" s="94"/>
      <c r="P13" s="94"/>
      <c r="Q13" s="94"/>
      <c r="R13" s="94"/>
      <c r="S13" s="94"/>
      <c r="T13" s="94"/>
      <c r="U13" s="94"/>
      <c r="V13" s="94"/>
      <c r="W13" s="3"/>
      <c r="X13" s="94"/>
      <c r="Y13" s="94"/>
      <c r="Z13" s="94"/>
      <c r="AA13" s="94"/>
      <c r="AB13" s="94"/>
      <c r="AC13" s="94"/>
      <c r="AD13" s="97"/>
      <c r="AE13" s="94"/>
      <c r="AF13" s="94"/>
      <c r="AG13" s="94"/>
      <c r="AH13" s="94"/>
      <c r="AI13" s="94"/>
      <c r="AJ13" s="94"/>
      <c r="AK13" s="97"/>
      <c r="AL13" s="94"/>
      <c r="AM13" s="94"/>
      <c r="AN13" s="94"/>
      <c r="AO13" s="94"/>
      <c r="AP13" s="97"/>
      <c r="AQ13" s="94"/>
    </row>
    <row r="14" spans="1:44" ht="15" x14ac:dyDescent="0.2">
      <c r="A14" s="52"/>
      <c r="B14" s="52"/>
      <c r="C14" s="52"/>
      <c r="D14" s="52"/>
      <c r="E14" s="94"/>
      <c r="F14" s="94"/>
      <c r="G14" s="94"/>
      <c r="H14" s="94"/>
      <c r="I14" s="94"/>
      <c r="J14" s="94"/>
      <c r="K14" s="94"/>
      <c r="L14" s="94"/>
      <c r="M14" s="2"/>
      <c r="N14" s="94"/>
      <c r="O14" s="94"/>
      <c r="P14" s="94"/>
      <c r="Q14" s="94"/>
      <c r="R14" s="94"/>
      <c r="S14" s="94"/>
      <c r="T14" s="94"/>
      <c r="U14" s="94"/>
      <c r="V14" s="94"/>
      <c r="W14" s="3"/>
      <c r="X14" s="94"/>
      <c r="Y14" s="94"/>
      <c r="Z14" s="94"/>
      <c r="AA14" s="94"/>
      <c r="AB14" s="94"/>
      <c r="AC14" s="94"/>
      <c r="AD14" s="97"/>
      <c r="AE14" s="94"/>
      <c r="AF14" s="94"/>
      <c r="AG14" s="94"/>
      <c r="AH14" s="94"/>
      <c r="AI14" s="94"/>
      <c r="AJ14" s="94"/>
      <c r="AK14" s="97"/>
      <c r="AL14" s="94"/>
      <c r="AM14" s="94"/>
      <c r="AN14" s="94"/>
      <c r="AO14" s="94"/>
      <c r="AP14" s="97"/>
      <c r="AQ14" s="94"/>
    </row>
    <row r="15" spans="1:44" ht="15" x14ac:dyDescent="0.2">
      <c r="A15" s="52"/>
      <c r="B15" s="52"/>
      <c r="C15" s="52"/>
      <c r="D15" s="52"/>
      <c r="E15" s="94"/>
      <c r="F15" s="94"/>
      <c r="G15" s="94"/>
      <c r="H15" s="94"/>
      <c r="I15" s="94"/>
      <c r="J15" s="94"/>
      <c r="K15" s="94"/>
      <c r="L15" s="94"/>
      <c r="M15" s="2"/>
      <c r="N15" s="94"/>
      <c r="O15" s="94"/>
      <c r="P15" s="94"/>
      <c r="Q15" s="94"/>
      <c r="R15" s="94"/>
      <c r="S15" s="94"/>
      <c r="T15" s="94"/>
      <c r="U15" s="94"/>
      <c r="V15" s="94"/>
      <c r="W15" s="3"/>
      <c r="X15" s="94"/>
      <c r="Y15" s="94"/>
      <c r="Z15" s="94"/>
      <c r="AA15" s="94"/>
      <c r="AB15" s="94"/>
      <c r="AC15" s="94"/>
      <c r="AD15" s="97"/>
      <c r="AE15" s="94"/>
      <c r="AF15" s="94"/>
      <c r="AG15" s="94"/>
      <c r="AH15" s="94"/>
      <c r="AI15" s="94"/>
      <c r="AJ15" s="94"/>
      <c r="AK15" s="97"/>
      <c r="AL15" s="94"/>
      <c r="AM15" s="94"/>
      <c r="AN15" s="94"/>
      <c r="AO15" s="94"/>
      <c r="AP15" s="97"/>
      <c r="AQ15" s="94"/>
    </row>
    <row r="16" spans="1:44" ht="15" x14ac:dyDescent="0.2">
      <c r="A16" s="52"/>
      <c r="B16" s="52"/>
      <c r="C16" s="52"/>
      <c r="D16" s="52"/>
      <c r="E16" s="94"/>
      <c r="F16" s="94"/>
      <c r="G16" s="94"/>
      <c r="H16" s="94"/>
      <c r="I16" s="94"/>
      <c r="J16" s="94"/>
      <c r="K16" s="94"/>
      <c r="L16" s="94"/>
      <c r="M16" s="2"/>
      <c r="N16" s="94"/>
      <c r="O16" s="94"/>
      <c r="P16" s="94"/>
      <c r="Q16" s="94"/>
      <c r="R16" s="94"/>
      <c r="S16" s="94"/>
      <c r="T16" s="94"/>
      <c r="U16" s="94"/>
      <c r="V16" s="94"/>
      <c r="W16" s="3"/>
      <c r="X16" s="94"/>
      <c r="Y16" s="94"/>
      <c r="Z16" s="94"/>
      <c r="AA16" s="94"/>
      <c r="AB16" s="94"/>
      <c r="AC16" s="94"/>
      <c r="AD16" s="97"/>
      <c r="AE16" s="94"/>
      <c r="AF16" s="94"/>
      <c r="AG16" s="94"/>
      <c r="AH16" s="94"/>
      <c r="AI16" s="94"/>
      <c r="AJ16" s="94"/>
      <c r="AK16" s="97"/>
      <c r="AL16" s="94"/>
      <c r="AM16" s="94"/>
      <c r="AN16" s="94"/>
      <c r="AO16" s="94"/>
      <c r="AP16" s="97"/>
      <c r="AQ16" s="94"/>
    </row>
    <row r="17" spans="1:43" ht="15" x14ac:dyDescent="0.2">
      <c r="A17" s="52"/>
      <c r="B17" s="52"/>
      <c r="C17" s="52"/>
      <c r="D17" s="52"/>
      <c r="E17" s="94"/>
      <c r="F17" s="101"/>
      <c r="G17" s="94"/>
      <c r="H17" s="94"/>
      <c r="I17" s="94"/>
      <c r="J17" s="94"/>
      <c r="K17" s="94"/>
      <c r="L17" s="94"/>
      <c r="M17" s="2"/>
      <c r="N17" s="94"/>
      <c r="O17" s="94"/>
      <c r="P17" s="94"/>
      <c r="Q17" s="94"/>
      <c r="R17" s="94"/>
      <c r="S17" s="94"/>
      <c r="T17" s="94"/>
      <c r="U17" s="94"/>
      <c r="V17" s="94"/>
      <c r="W17" s="3"/>
      <c r="X17" s="94"/>
      <c r="Y17" s="94"/>
      <c r="Z17" s="94"/>
      <c r="AA17" s="94"/>
      <c r="AB17" s="94"/>
      <c r="AC17" s="94"/>
      <c r="AD17" s="97"/>
      <c r="AE17" s="94"/>
      <c r="AF17" s="94"/>
      <c r="AG17" s="94"/>
      <c r="AH17" s="94"/>
      <c r="AI17" s="94"/>
      <c r="AJ17" s="94"/>
      <c r="AK17" s="97"/>
      <c r="AL17" s="94"/>
      <c r="AM17" s="94"/>
      <c r="AN17" s="94"/>
      <c r="AO17" s="94"/>
      <c r="AP17" s="97"/>
      <c r="AQ17" s="94"/>
    </row>
    <row r="18" spans="1:43" ht="15" x14ac:dyDescent="0.2">
      <c r="A18" s="52"/>
      <c r="B18" s="52"/>
      <c r="C18" s="52"/>
      <c r="D18" s="52"/>
      <c r="E18" s="94"/>
      <c r="F18" s="94"/>
      <c r="G18" s="94"/>
      <c r="H18" s="94"/>
      <c r="I18" s="94"/>
      <c r="J18" s="94"/>
      <c r="K18" s="94"/>
      <c r="L18" s="94"/>
      <c r="M18" s="2"/>
      <c r="N18" s="94"/>
      <c r="O18" s="94"/>
      <c r="P18" s="94"/>
      <c r="Q18" s="94"/>
      <c r="R18" s="94"/>
      <c r="S18" s="94"/>
      <c r="T18" s="94"/>
      <c r="U18" s="94"/>
      <c r="V18" s="94"/>
      <c r="W18" s="3"/>
      <c r="X18" s="94"/>
      <c r="Y18" s="94"/>
      <c r="Z18" s="94"/>
      <c r="AA18" s="94"/>
      <c r="AB18" s="94"/>
      <c r="AC18" s="94"/>
      <c r="AD18" s="97"/>
      <c r="AE18" s="94"/>
      <c r="AF18" s="94"/>
      <c r="AG18" s="94"/>
      <c r="AH18" s="94"/>
      <c r="AI18" s="94"/>
      <c r="AJ18" s="94"/>
      <c r="AK18" s="97"/>
      <c r="AL18" s="94"/>
      <c r="AM18" s="94"/>
      <c r="AN18" s="94"/>
      <c r="AO18" s="94"/>
      <c r="AP18" s="97"/>
      <c r="AQ18" s="94"/>
    </row>
    <row r="19" spans="1:43" ht="15.75" customHeight="1" x14ac:dyDescent="0.2">
      <c r="M19" s="2"/>
      <c r="W19" s="3"/>
      <c r="AD19" s="97"/>
      <c r="AK19" s="97"/>
      <c r="AP19" s="97"/>
    </row>
    <row r="20" spans="1:43" ht="15.75" customHeight="1" x14ac:dyDescent="0.2">
      <c r="M20" s="2"/>
      <c r="W20" s="2"/>
      <c r="AD20" s="97"/>
      <c r="AK20" s="97"/>
      <c r="AP20" s="97"/>
    </row>
    <row r="21" spans="1:43" ht="15" x14ac:dyDescent="0.2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6"/>
      <c r="N21" s="94"/>
      <c r="O21" s="94"/>
      <c r="P21" s="94"/>
      <c r="Q21" s="94"/>
      <c r="R21" s="94"/>
      <c r="S21" s="94"/>
      <c r="T21" s="94"/>
      <c r="U21" s="94"/>
      <c r="V21" s="94"/>
      <c r="W21" s="3"/>
      <c r="X21" s="94"/>
      <c r="Y21" s="94"/>
      <c r="Z21" s="94"/>
      <c r="AA21" s="94"/>
      <c r="AB21" s="94"/>
      <c r="AC21" s="94"/>
      <c r="AD21" s="97"/>
      <c r="AE21" s="94"/>
      <c r="AF21" s="94"/>
      <c r="AG21" s="94"/>
      <c r="AH21" s="94"/>
      <c r="AI21" s="94"/>
      <c r="AJ21" s="94"/>
      <c r="AK21" s="97"/>
      <c r="AL21" s="94"/>
      <c r="AM21" s="94"/>
      <c r="AN21" s="94"/>
      <c r="AO21" s="94"/>
      <c r="AP21" s="97"/>
      <c r="AQ21" s="94"/>
    </row>
    <row r="22" spans="1:43" ht="15" x14ac:dyDescent="0.2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6"/>
      <c r="N22" s="94"/>
      <c r="O22" s="94"/>
      <c r="P22" s="94"/>
      <c r="Q22" s="94"/>
      <c r="R22" s="94"/>
      <c r="S22" s="94"/>
      <c r="T22" s="94"/>
      <c r="U22" s="94"/>
      <c r="V22" s="94"/>
      <c r="W22" s="97"/>
      <c r="X22" s="94"/>
      <c r="Y22" s="94"/>
      <c r="Z22" s="94"/>
      <c r="AA22" s="94"/>
      <c r="AB22" s="94"/>
      <c r="AC22" s="94"/>
      <c r="AD22" s="97"/>
      <c r="AE22" s="94"/>
      <c r="AF22" s="94"/>
      <c r="AG22" s="94"/>
      <c r="AH22" s="94"/>
      <c r="AI22" s="94"/>
      <c r="AJ22" s="94"/>
      <c r="AK22" s="97"/>
      <c r="AL22" s="94"/>
      <c r="AM22" s="94"/>
      <c r="AN22" s="94"/>
      <c r="AO22" s="94"/>
      <c r="AP22" s="97"/>
      <c r="AQ22" s="94"/>
    </row>
    <row r="23" spans="1:43" ht="15" x14ac:dyDescent="0.2">
      <c r="A23" s="1"/>
      <c r="B23" s="1"/>
      <c r="C23" s="1"/>
      <c r="D23" s="94"/>
      <c r="E23" s="1"/>
      <c r="F23" s="1"/>
      <c r="G23" s="1"/>
      <c r="H23" s="1"/>
      <c r="I23" s="1"/>
      <c r="J23" s="1"/>
      <c r="K23" s="1"/>
      <c r="L23" s="1"/>
      <c r="M23" s="2"/>
      <c r="N23" s="1"/>
      <c r="O23" s="1"/>
      <c r="P23" s="1"/>
      <c r="Q23" s="1"/>
      <c r="R23" s="1"/>
      <c r="S23" s="1"/>
      <c r="T23" s="1"/>
      <c r="U23" s="1"/>
      <c r="V23" s="1"/>
      <c r="W23" s="3"/>
      <c r="X23" s="1"/>
      <c r="Y23" s="1"/>
      <c r="Z23" s="1"/>
      <c r="AA23" s="1"/>
      <c r="AB23" s="1"/>
      <c r="AC23" s="1"/>
      <c r="AD23" s="3"/>
      <c r="AE23" s="1"/>
      <c r="AF23" s="1"/>
      <c r="AG23" s="1"/>
      <c r="AH23" s="1"/>
      <c r="AI23" s="1"/>
      <c r="AJ23" s="1"/>
      <c r="AK23" s="3"/>
      <c r="AL23" s="1"/>
      <c r="AM23" s="1"/>
      <c r="AN23" s="1"/>
      <c r="AO23" s="1"/>
      <c r="AP23" s="3"/>
      <c r="AQ23" s="1"/>
    </row>
    <row r="24" spans="1:43" ht="15" x14ac:dyDescent="0.2">
      <c r="A24" s="1"/>
      <c r="B24" s="1"/>
      <c r="C24" s="1"/>
      <c r="D24" s="94"/>
      <c r="E24" s="1"/>
      <c r="F24" s="1"/>
      <c r="G24" s="1"/>
      <c r="H24" s="1"/>
      <c r="I24" s="1"/>
      <c r="J24" s="1"/>
      <c r="K24" s="1"/>
      <c r="L24" s="1"/>
      <c r="M24" s="2"/>
      <c r="N24" s="1"/>
      <c r="O24" s="1"/>
      <c r="P24" s="1"/>
      <c r="Q24" s="1"/>
      <c r="R24" s="1"/>
      <c r="S24" s="1"/>
      <c r="T24" s="1"/>
      <c r="U24" s="1"/>
      <c r="V24" s="1"/>
      <c r="W24" s="3"/>
      <c r="X24" s="1"/>
      <c r="Y24" s="1"/>
      <c r="Z24" s="1"/>
      <c r="AA24" s="1"/>
      <c r="AB24" s="1"/>
      <c r="AC24" s="1"/>
      <c r="AD24" s="3"/>
      <c r="AE24" s="1"/>
      <c r="AF24" s="1"/>
      <c r="AG24" s="1"/>
      <c r="AH24" s="1"/>
      <c r="AI24" s="1"/>
      <c r="AJ24" s="1"/>
      <c r="AK24" s="3"/>
      <c r="AL24" s="1"/>
      <c r="AM24" s="1"/>
      <c r="AN24" s="1"/>
      <c r="AO24" s="1"/>
      <c r="AP24" s="3"/>
      <c r="AQ24" s="1"/>
    </row>
    <row r="25" spans="1:43" ht="15" x14ac:dyDescent="0.2">
      <c r="A25" s="1"/>
      <c r="B25" s="1"/>
      <c r="C25" s="1"/>
      <c r="D25" s="94"/>
      <c r="E25" s="1"/>
      <c r="F25" s="1"/>
      <c r="G25" s="1"/>
      <c r="H25" s="1"/>
      <c r="I25" s="1"/>
      <c r="J25" s="1"/>
      <c r="K25" s="1"/>
      <c r="L25" s="1"/>
      <c r="M25" s="2"/>
      <c r="N25" s="1"/>
      <c r="O25" s="1"/>
      <c r="P25" s="1"/>
      <c r="Q25" s="1"/>
      <c r="R25" s="1"/>
      <c r="S25" s="1"/>
      <c r="T25" s="1"/>
      <c r="U25" s="1"/>
      <c r="V25" s="1"/>
      <c r="W25" s="3"/>
      <c r="X25" s="1"/>
      <c r="Y25" s="1"/>
      <c r="Z25" s="1"/>
      <c r="AA25" s="1"/>
      <c r="AB25" s="1"/>
      <c r="AC25" s="1"/>
      <c r="AD25" s="3"/>
      <c r="AE25" s="1"/>
      <c r="AF25" s="1"/>
      <c r="AG25" s="1"/>
      <c r="AH25" s="1"/>
      <c r="AI25" s="1"/>
      <c r="AJ25" s="1"/>
      <c r="AK25" s="3"/>
      <c r="AL25" s="1"/>
      <c r="AM25" s="1"/>
      <c r="AN25" s="1"/>
      <c r="AO25" s="1"/>
      <c r="AP25" s="3"/>
      <c r="AQ25" s="1"/>
    </row>
    <row r="26" spans="1:43" ht="15" x14ac:dyDescent="0.2">
      <c r="A26" s="1"/>
      <c r="B26" s="1"/>
      <c r="C26" s="1"/>
      <c r="D26" s="94"/>
      <c r="E26" s="1"/>
      <c r="F26" s="1"/>
      <c r="G26" s="1"/>
      <c r="H26" s="1"/>
      <c r="I26" s="1"/>
      <c r="J26" s="1"/>
      <c r="K26" s="1"/>
      <c r="L26" s="1"/>
      <c r="M26" s="2"/>
      <c r="N26" s="1"/>
      <c r="O26" s="1"/>
      <c r="P26" s="1"/>
      <c r="Q26" s="1"/>
      <c r="R26" s="1"/>
      <c r="S26" s="1"/>
      <c r="T26" s="1"/>
      <c r="U26" s="1"/>
      <c r="V26" s="1"/>
      <c r="W26" s="3"/>
      <c r="X26" s="1"/>
      <c r="Y26" s="1"/>
      <c r="Z26" s="1"/>
      <c r="AA26" s="1"/>
      <c r="AB26" s="1"/>
      <c r="AC26" s="1"/>
      <c r="AD26" s="3"/>
      <c r="AE26" s="1"/>
      <c r="AF26" s="1"/>
      <c r="AG26" s="1"/>
      <c r="AH26" s="1"/>
      <c r="AI26" s="1"/>
      <c r="AJ26" s="1"/>
      <c r="AK26" s="3"/>
      <c r="AL26" s="1"/>
      <c r="AM26" s="1"/>
      <c r="AN26" s="1"/>
      <c r="AO26" s="1"/>
      <c r="AP26" s="3"/>
      <c r="AQ26" s="1"/>
    </row>
    <row r="27" spans="1:43" ht="15" x14ac:dyDescent="0.2">
      <c r="A27" s="1"/>
      <c r="B27" s="1"/>
      <c r="C27" s="1"/>
      <c r="D27" s="94"/>
      <c r="E27" s="1"/>
      <c r="F27" s="1"/>
      <c r="G27" s="1"/>
      <c r="H27" s="1"/>
      <c r="I27" s="1"/>
      <c r="J27" s="1"/>
      <c r="K27" s="1"/>
      <c r="L27" s="1"/>
      <c r="M27" s="2"/>
      <c r="N27" s="1"/>
      <c r="O27" s="1"/>
      <c r="P27" s="1"/>
      <c r="Q27" s="1"/>
      <c r="R27" s="1"/>
      <c r="S27" s="1"/>
      <c r="T27" s="1"/>
      <c r="U27" s="1"/>
      <c r="V27" s="1"/>
      <c r="W27" s="3"/>
      <c r="X27" s="1"/>
      <c r="Y27" s="1"/>
      <c r="Z27" s="1"/>
      <c r="AA27" s="1"/>
      <c r="AB27" s="1"/>
      <c r="AC27" s="1"/>
      <c r="AD27" s="3"/>
      <c r="AE27" s="1"/>
      <c r="AF27" s="1"/>
      <c r="AG27" s="1"/>
      <c r="AH27" s="1"/>
      <c r="AI27" s="1"/>
      <c r="AJ27" s="1"/>
      <c r="AK27" s="3"/>
      <c r="AL27" s="1"/>
      <c r="AM27" s="1"/>
      <c r="AN27" s="1"/>
      <c r="AO27" s="1"/>
      <c r="AP27" s="3"/>
      <c r="AQ27" s="1"/>
    </row>
    <row r="28" spans="1:43" ht="15" x14ac:dyDescent="0.2">
      <c r="A28" s="1"/>
      <c r="B28" s="1"/>
      <c r="C28" s="1"/>
      <c r="D28" s="94"/>
      <c r="E28" s="1"/>
      <c r="F28" s="1"/>
      <c r="G28" s="1"/>
      <c r="H28" s="1"/>
      <c r="I28" s="1"/>
      <c r="J28" s="1"/>
      <c r="K28" s="1"/>
      <c r="L28" s="1"/>
      <c r="M28" s="2"/>
      <c r="N28" s="1"/>
      <c r="O28" s="1"/>
      <c r="P28" s="1"/>
      <c r="Q28" s="1"/>
      <c r="R28" s="1"/>
      <c r="S28" s="1"/>
      <c r="T28" s="1"/>
      <c r="U28" s="1"/>
      <c r="V28" s="1"/>
      <c r="W28" s="3"/>
      <c r="X28" s="1"/>
      <c r="Y28" s="1"/>
      <c r="Z28" s="1"/>
      <c r="AA28" s="1"/>
      <c r="AB28" s="1"/>
      <c r="AC28" s="1"/>
      <c r="AD28" s="3"/>
      <c r="AE28" s="1"/>
      <c r="AF28" s="1"/>
      <c r="AG28" s="1"/>
      <c r="AH28" s="1"/>
      <c r="AI28" s="1"/>
      <c r="AJ28" s="1"/>
      <c r="AK28" s="3"/>
      <c r="AL28" s="1"/>
      <c r="AM28" s="1"/>
      <c r="AN28" s="1"/>
      <c r="AO28" s="1"/>
      <c r="AP28" s="3"/>
      <c r="AQ28" s="1"/>
    </row>
    <row r="29" spans="1:43" ht="15" x14ac:dyDescent="0.2">
      <c r="A29" s="1"/>
      <c r="B29" s="1"/>
      <c r="C29" s="1"/>
      <c r="D29" s="94"/>
      <c r="E29" s="1"/>
      <c r="F29" s="1"/>
      <c r="G29" s="1"/>
      <c r="H29" s="1"/>
      <c r="I29" s="1"/>
      <c r="J29" s="1"/>
      <c r="K29" s="1"/>
      <c r="L29" s="1"/>
      <c r="M29" s="2"/>
      <c r="N29" s="1"/>
      <c r="O29" s="1"/>
      <c r="P29" s="1"/>
      <c r="Q29" s="1"/>
      <c r="R29" s="1"/>
      <c r="S29" s="1"/>
      <c r="T29" s="1"/>
      <c r="U29" s="1"/>
      <c r="V29" s="1"/>
      <c r="W29" s="3"/>
      <c r="X29" s="1"/>
      <c r="Y29" s="1"/>
      <c r="Z29" s="1"/>
      <c r="AA29" s="1"/>
      <c r="AB29" s="1"/>
      <c r="AC29" s="1"/>
      <c r="AD29" s="3"/>
      <c r="AE29" s="1"/>
      <c r="AF29" s="1"/>
      <c r="AG29" s="1"/>
      <c r="AH29" s="1"/>
      <c r="AI29" s="1"/>
      <c r="AJ29" s="1"/>
      <c r="AK29" s="3"/>
      <c r="AL29" s="1"/>
      <c r="AM29" s="1"/>
      <c r="AN29" s="1"/>
      <c r="AO29" s="1"/>
      <c r="AP29" s="3"/>
      <c r="AQ29" s="1"/>
    </row>
    <row r="30" spans="1:43" ht="15" x14ac:dyDescent="0.2">
      <c r="A30" s="1"/>
      <c r="B30" s="1"/>
      <c r="C30" s="1"/>
      <c r="D30" s="94"/>
      <c r="E30" s="1"/>
      <c r="F30" s="1"/>
      <c r="G30" s="1"/>
      <c r="H30" s="1"/>
      <c r="I30" s="1"/>
      <c r="J30" s="1"/>
      <c r="K30" s="1"/>
      <c r="L30" s="1"/>
      <c r="M30" s="2"/>
      <c r="N30" s="1"/>
      <c r="O30" s="1"/>
      <c r="P30" s="1"/>
      <c r="Q30" s="1"/>
      <c r="R30" s="1"/>
      <c r="S30" s="1"/>
      <c r="T30" s="1"/>
      <c r="U30" s="1"/>
      <c r="V30" s="1"/>
      <c r="W30" s="3"/>
      <c r="X30" s="1"/>
      <c r="Y30" s="1"/>
      <c r="Z30" s="1"/>
      <c r="AA30" s="1"/>
      <c r="AB30" s="1"/>
      <c r="AC30" s="1"/>
      <c r="AD30" s="3"/>
      <c r="AE30" s="1"/>
      <c r="AF30" s="1"/>
      <c r="AG30" s="1"/>
      <c r="AH30" s="1"/>
      <c r="AI30" s="1"/>
      <c r="AJ30" s="1"/>
      <c r="AK30" s="3"/>
      <c r="AL30" s="1"/>
      <c r="AM30" s="1"/>
      <c r="AN30" s="1"/>
      <c r="AO30" s="1"/>
      <c r="AP30" s="3"/>
      <c r="AQ30" s="1"/>
    </row>
    <row r="31" spans="1:43" ht="15" x14ac:dyDescent="0.2">
      <c r="A31" s="1"/>
      <c r="B31" s="1"/>
      <c r="C31" s="1"/>
      <c r="D31" s="94"/>
      <c r="E31" s="1"/>
      <c r="F31" s="1"/>
      <c r="G31" s="1"/>
      <c r="H31" s="1"/>
      <c r="I31" s="1"/>
      <c r="J31" s="1"/>
      <c r="K31" s="1"/>
      <c r="L31" s="1"/>
      <c r="M31" s="2"/>
      <c r="N31" s="1"/>
      <c r="O31" s="1"/>
      <c r="P31" s="1"/>
      <c r="Q31" s="1"/>
      <c r="R31" s="1"/>
      <c r="S31" s="1"/>
      <c r="T31" s="1"/>
      <c r="U31" s="1"/>
      <c r="V31" s="1"/>
      <c r="W31" s="3"/>
      <c r="X31" s="1"/>
      <c r="Y31" s="1"/>
      <c r="Z31" s="1"/>
      <c r="AA31" s="1"/>
      <c r="AB31" s="1"/>
      <c r="AC31" s="1"/>
      <c r="AD31" s="3"/>
      <c r="AE31" s="1"/>
      <c r="AF31" s="1"/>
      <c r="AG31" s="1"/>
      <c r="AH31" s="1"/>
      <c r="AI31" s="1"/>
      <c r="AJ31" s="1"/>
      <c r="AK31" s="3"/>
      <c r="AL31" s="1"/>
      <c r="AM31" s="1"/>
      <c r="AN31" s="1"/>
      <c r="AO31" s="1"/>
      <c r="AP31" s="3"/>
      <c r="AQ31" s="1"/>
    </row>
    <row r="32" spans="1:43" ht="15" x14ac:dyDescent="0.2">
      <c r="A32" s="1"/>
      <c r="B32" s="1"/>
      <c r="C32" s="1"/>
      <c r="D32" s="94"/>
      <c r="E32" s="1"/>
      <c r="F32" s="1"/>
      <c r="G32" s="1"/>
      <c r="H32" s="1"/>
      <c r="I32" s="1"/>
      <c r="J32" s="1"/>
      <c r="K32" s="1"/>
      <c r="L32" s="1"/>
      <c r="M32" s="2"/>
      <c r="N32" s="1"/>
      <c r="O32" s="1"/>
      <c r="P32" s="1"/>
      <c r="Q32" s="1"/>
      <c r="R32" s="1"/>
      <c r="S32" s="1"/>
      <c r="T32" s="1"/>
      <c r="U32" s="1"/>
      <c r="V32" s="1"/>
      <c r="W32" s="3"/>
      <c r="X32" s="1"/>
      <c r="Y32" s="1"/>
      <c r="Z32" s="1"/>
      <c r="AA32" s="1"/>
      <c r="AB32" s="1"/>
      <c r="AC32" s="1"/>
      <c r="AD32" s="3"/>
      <c r="AE32" s="1"/>
      <c r="AF32" s="1"/>
      <c r="AG32" s="1"/>
      <c r="AH32" s="1"/>
      <c r="AI32" s="1"/>
      <c r="AJ32" s="1"/>
      <c r="AK32" s="3"/>
      <c r="AL32" s="1"/>
      <c r="AM32" s="1"/>
      <c r="AN32" s="1"/>
      <c r="AO32" s="1"/>
      <c r="AP32" s="3"/>
      <c r="AQ32" s="1"/>
    </row>
    <row r="33" spans="1:43" ht="15" x14ac:dyDescent="0.2">
      <c r="A33" s="1"/>
      <c r="B33" s="1"/>
      <c r="C33" s="1"/>
      <c r="D33" s="94"/>
      <c r="E33" s="1"/>
      <c r="F33" s="1"/>
      <c r="G33" s="1"/>
      <c r="H33" s="1"/>
      <c r="I33" s="1"/>
      <c r="J33" s="1"/>
      <c r="K33" s="1"/>
      <c r="L33" s="1"/>
      <c r="M33" s="2"/>
      <c r="N33" s="1"/>
      <c r="O33" s="1"/>
      <c r="P33" s="1"/>
      <c r="Q33" s="1"/>
      <c r="R33" s="1"/>
      <c r="S33" s="1"/>
      <c r="T33" s="1"/>
      <c r="U33" s="1"/>
      <c r="V33" s="1"/>
      <c r="W33" s="3"/>
      <c r="X33" s="1"/>
      <c r="Y33" s="1"/>
      <c r="Z33" s="1"/>
      <c r="AA33" s="1"/>
      <c r="AB33" s="1"/>
      <c r="AC33" s="1"/>
      <c r="AD33" s="3"/>
      <c r="AE33" s="1"/>
      <c r="AF33" s="1"/>
      <c r="AG33" s="1"/>
      <c r="AH33" s="1"/>
      <c r="AI33" s="1"/>
      <c r="AJ33" s="1"/>
      <c r="AK33" s="3"/>
      <c r="AL33" s="1"/>
      <c r="AM33" s="1"/>
      <c r="AN33" s="1"/>
      <c r="AO33" s="1"/>
      <c r="AP33" s="3"/>
      <c r="AQ33" s="1"/>
    </row>
    <row r="34" spans="1:43" ht="15" x14ac:dyDescent="0.2">
      <c r="A34" s="1"/>
      <c r="B34" s="1"/>
      <c r="C34" s="1"/>
      <c r="D34" s="94"/>
      <c r="E34" s="1"/>
      <c r="F34" s="1"/>
      <c r="G34" s="1"/>
      <c r="H34" s="1"/>
      <c r="I34" s="1"/>
      <c r="J34" s="1"/>
      <c r="K34" s="1"/>
      <c r="L34" s="1"/>
      <c r="M34" s="2"/>
      <c r="N34" s="1"/>
      <c r="O34" s="1"/>
      <c r="P34" s="1"/>
      <c r="Q34" s="1"/>
      <c r="R34" s="1"/>
      <c r="S34" s="1"/>
      <c r="T34" s="1"/>
      <c r="U34" s="1"/>
      <c r="V34" s="1"/>
      <c r="W34" s="3"/>
      <c r="X34" s="1"/>
      <c r="Y34" s="1"/>
      <c r="Z34" s="1"/>
      <c r="AA34" s="1"/>
      <c r="AB34" s="1"/>
      <c r="AC34" s="1"/>
      <c r="AD34" s="3"/>
      <c r="AE34" s="1"/>
      <c r="AF34" s="1"/>
      <c r="AG34" s="1"/>
      <c r="AH34" s="1"/>
      <c r="AI34" s="1"/>
      <c r="AJ34" s="1"/>
      <c r="AK34" s="3"/>
      <c r="AL34" s="1"/>
      <c r="AM34" s="1"/>
      <c r="AN34" s="1"/>
      <c r="AO34" s="1"/>
      <c r="AP34" s="3"/>
      <c r="AQ34" s="1"/>
    </row>
    <row r="35" spans="1:43" ht="15" x14ac:dyDescent="0.2">
      <c r="A35" s="1"/>
      <c r="B35" s="1"/>
      <c r="C35" s="1"/>
      <c r="D35" s="94"/>
      <c r="E35" s="1"/>
      <c r="F35" s="1"/>
      <c r="G35" s="1"/>
      <c r="H35" s="1"/>
      <c r="I35" s="1"/>
      <c r="J35" s="1"/>
      <c r="K35" s="1"/>
      <c r="L35" s="1"/>
      <c r="M35" s="2"/>
      <c r="N35" s="1"/>
      <c r="O35" s="1"/>
      <c r="P35" s="1"/>
      <c r="Q35" s="1"/>
      <c r="R35" s="1"/>
      <c r="S35" s="1"/>
      <c r="T35" s="1"/>
      <c r="U35" s="1"/>
      <c r="V35" s="1"/>
      <c r="W35" s="3"/>
      <c r="X35" s="1"/>
      <c r="Y35" s="1"/>
      <c r="Z35" s="1"/>
      <c r="AA35" s="1"/>
      <c r="AB35" s="1"/>
      <c r="AC35" s="1"/>
      <c r="AD35" s="3"/>
      <c r="AE35" s="1"/>
      <c r="AF35" s="1"/>
      <c r="AG35" s="1"/>
      <c r="AH35" s="1"/>
      <c r="AI35" s="1"/>
      <c r="AJ35" s="1"/>
      <c r="AK35" s="3"/>
      <c r="AL35" s="1"/>
      <c r="AM35" s="1"/>
      <c r="AN35" s="1"/>
      <c r="AO35" s="1"/>
      <c r="AP35" s="3"/>
      <c r="AQ35" s="1"/>
    </row>
    <row r="36" spans="1:43" ht="15" x14ac:dyDescent="0.2">
      <c r="A36" s="1"/>
      <c r="B36" s="1"/>
      <c r="C36" s="1"/>
      <c r="D36" s="94"/>
      <c r="E36" s="1"/>
      <c r="F36" s="1"/>
      <c r="G36" s="1"/>
      <c r="H36" s="1"/>
      <c r="I36" s="1"/>
      <c r="J36" s="1"/>
      <c r="K36" s="1"/>
      <c r="L36" s="1"/>
      <c r="M36" s="2"/>
      <c r="N36" s="1"/>
      <c r="O36" s="1"/>
      <c r="P36" s="1"/>
      <c r="Q36" s="1"/>
      <c r="R36" s="1"/>
      <c r="S36" s="1"/>
      <c r="T36" s="1"/>
      <c r="U36" s="1"/>
      <c r="V36" s="1"/>
      <c r="W36" s="3"/>
      <c r="X36" s="1"/>
      <c r="Y36" s="1"/>
      <c r="Z36" s="1"/>
      <c r="AA36" s="1"/>
      <c r="AB36" s="1"/>
      <c r="AC36" s="1"/>
      <c r="AD36" s="3"/>
      <c r="AE36" s="1"/>
      <c r="AF36" s="1"/>
      <c r="AG36" s="1"/>
      <c r="AH36" s="1"/>
      <c r="AI36" s="1"/>
      <c r="AJ36" s="1"/>
      <c r="AK36" s="3"/>
      <c r="AL36" s="1"/>
      <c r="AM36" s="1"/>
      <c r="AN36" s="1"/>
      <c r="AO36" s="1"/>
      <c r="AP36" s="3"/>
      <c r="AQ36" s="1"/>
    </row>
    <row r="37" spans="1:43" ht="15" x14ac:dyDescent="0.2">
      <c r="A37" s="1"/>
      <c r="B37" s="1"/>
      <c r="C37" s="1"/>
      <c r="D37" s="94"/>
      <c r="E37" s="1"/>
      <c r="F37" s="1"/>
      <c r="G37" s="1"/>
      <c r="H37" s="1"/>
      <c r="I37" s="1"/>
      <c r="J37" s="1"/>
      <c r="K37" s="1"/>
      <c r="L37" s="1"/>
      <c r="M37" s="2"/>
      <c r="N37" s="1"/>
      <c r="O37" s="1"/>
      <c r="P37" s="1"/>
      <c r="Q37" s="1"/>
      <c r="R37" s="1"/>
      <c r="S37" s="1"/>
      <c r="T37" s="1"/>
      <c r="U37" s="1"/>
      <c r="V37" s="1"/>
      <c r="W37" s="3"/>
      <c r="X37" s="1"/>
      <c r="Y37" s="1"/>
      <c r="Z37" s="1"/>
      <c r="AA37" s="1"/>
      <c r="AB37" s="1"/>
      <c r="AC37" s="1"/>
      <c r="AD37" s="3"/>
      <c r="AE37" s="1"/>
      <c r="AF37" s="1"/>
      <c r="AG37" s="1"/>
      <c r="AH37" s="1"/>
      <c r="AI37" s="1"/>
      <c r="AJ37" s="1"/>
      <c r="AK37" s="3"/>
      <c r="AL37" s="1"/>
      <c r="AM37" s="1"/>
      <c r="AN37" s="1"/>
      <c r="AO37" s="1"/>
      <c r="AP37" s="3"/>
      <c r="AQ37" s="1"/>
    </row>
    <row r="38" spans="1:43" ht="15" x14ac:dyDescent="0.2">
      <c r="A38" s="1"/>
      <c r="B38" s="1"/>
      <c r="C38" s="1"/>
      <c r="D38" s="94"/>
      <c r="E38" s="1"/>
      <c r="F38" s="1"/>
      <c r="G38" s="1"/>
      <c r="H38" s="1"/>
      <c r="I38" s="1"/>
      <c r="J38" s="1"/>
      <c r="K38" s="1"/>
      <c r="L38" s="1"/>
      <c r="M38" s="2"/>
      <c r="N38" s="1"/>
      <c r="O38" s="1"/>
      <c r="P38" s="1"/>
      <c r="Q38" s="1"/>
      <c r="R38" s="1"/>
      <c r="S38" s="1"/>
      <c r="T38" s="1"/>
      <c r="U38" s="1"/>
      <c r="V38" s="1"/>
      <c r="W38" s="3"/>
      <c r="X38" s="1"/>
      <c r="Y38" s="1"/>
      <c r="Z38" s="1"/>
      <c r="AA38" s="1"/>
      <c r="AB38" s="1"/>
      <c r="AC38" s="1"/>
      <c r="AD38" s="3"/>
      <c r="AE38" s="1"/>
      <c r="AF38" s="1"/>
      <c r="AG38" s="1"/>
      <c r="AH38" s="1"/>
      <c r="AI38" s="1"/>
      <c r="AJ38" s="1"/>
      <c r="AK38" s="3"/>
      <c r="AL38" s="1"/>
      <c r="AM38" s="1"/>
      <c r="AN38" s="1"/>
      <c r="AO38" s="1"/>
      <c r="AP38" s="3"/>
      <c r="AQ38" s="1"/>
    </row>
    <row r="39" spans="1:43" ht="15" x14ac:dyDescent="0.2">
      <c r="A39" s="1"/>
      <c r="B39" s="1"/>
      <c r="C39" s="1"/>
      <c r="D39" s="94"/>
      <c r="E39" s="1"/>
      <c r="F39" s="1"/>
      <c r="G39" s="1"/>
      <c r="H39" s="1"/>
      <c r="I39" s="1"/>
      <c r="J39" s="1"/>
      <c r="K39" s="1"/>
      <c r="L39" s="1"/>
      <c r="M39" s="2"/>
      <c r="N39" s="1"/>
      <c r="O39" s="1"/>
      <c r="P39" s="1"/>
      <c r="Q39" s="1"/>
      <c r="R39" s="1"/>
      <c r="S39" s="1"/>
      <c r="T39" s="1"/>
      <c r="U39" s="1"/>
      <c r="V39" s="1"/>
      <c r="W39" s="3"/>
      <c r="X39" s="1"/>
      <c r="Y39" s="1"/>
      <c r="Z39" s="1"/>
      <c r="AA39" s="1"/>
      <c r="AB39" s="1"/>
      <c r="AC39" s="1"/>
      <c r="AD39" s="3"/>
      <c r="AE39" s="1"/>
      <c r="AF39" s="1"/>
      <c r="AG39" s="1"/>
      <c r="AH39" s="1"/>
      <c r="AI39" s="1"/>
      <c r="AJ39" s="1"/>
      <c r="AK39" s="3"/>
      <c r="AL39" s="1"/>
      <c r="AM39" s="1"/>
      <c r="AN39" s="1"/>
      <c r="AO39" s="1"/>
      <c r="AP39" s="3"/>
      <c r="AQ39" s="1"/>
    </row>
    <row r="40" spans="1:43" ht="15" x14ac:dyDescent="0.2">
      <c r="A40" s="1"/>
      <c r="B40" s="1"/>
      <c r="C40" s="1"/>
      <c r="D40" s="94"/>
      <c r="E40" s="1"/>
      <c r="F40" s="1"/>
      <c r="G40" s="1"/>
      <c r="H40" s="1"/>
      <c r="I40" s="1"/>
      <c r="J40" s="1"/>
      <c r="K40" s="1"/>
      <c r="L40" s="1"/>
      <c r="M40" s="2"/>
      <c r="N40" s="1"/>
      <c r="O40" s="1"/>
      <c r="P40" s="1"/>
      <c r="Q40" s="1"/>
      <c r="R40" s="1"/>
      <c r="S40" s="1"/>
      <c r="T40" s="1"/>
      <c r="U40" s="1"/>
      <c r="V40" s="1"/>
      <c r="W40" s="3"/>
      <c r="X40" s="1"/>
      <c r="Y40" s="1"/>
      <c r="Z40" s="1"/>
      <c r="AA40" s="1"/>
      <c r="AB40" s="1"/>
      <c r="AC40" s="1"/>
      <c r="AD40" s="3"/>
      <c r="AE40" s="1"/>
      <c r="AF40" s="1"/>
      <c r="AG40" s="1"/>
      <c r="AH40" s="1"/>
      <c r="AI40" s="1"/>
      <c r="AJ40" s="1"/>
      <c r="AK40" s="3"/>
      <c r="AL40" s="1"/>
      <c r="AM40" s="1"/>
      <c r="AN40" s="1"/>
      <c r="AO40" s="1"/>
      <c r="AP40" s="3"/>
      <c r="AQ40" s="1"/>
    </row>
    <row r="41" spans="1:43" ht="15" x14ac:dyDescent="0.2">
      <c r="A41" s="1"/>
      <c r="B41" s="1"/>
      <c r="C41" s="1"/>
      <c r="D41" s="94"/>
      <c r="E41" s="1"/>
      <c r="F41" s="1"/>
      <c r="G41" s="1"/>
      <c r="H41" s="1"/>
      <c r="I41" s="1"/>
      <c r="J41" s="1"/>
      <c r="K41" s="1"/>
      <c r="L41" s="1"/>
      <c r="M41" s="2"/>
      <c r="N41" s="1"/>
      <c r="O41" s="1"/>
      <c r="P41" s="1"/>
      <c r="Q41" s="1"/>
      <c r="R41" s="1"/>
      <c r="S41" s="1"/>
      <c r="T41" s="1"/>
      <c r="U41" s="1"/>
      <c r="V41" s="1"/>
      <c r="W41" s="3"/>
      <c r="X41" s="1"/>
      <c r="Y41" s="1"/>
      <c r="Z41" s="1"/>
      <c r="AA41" s="1"/>
      <c r="AB41" s="1"/>
      <c r="AC41" s="1"/>
      <c r="AD41" s="3"/>
      <c r="AE41" s="1"/>
      <c r="AF41" s="1"/>
      <c r="AG41" s="1"/>
      <c r="AH41" s="1"/>
      <c r="AI41" s="1"/>
      <c r="AJ41" s="1"/>
      <c r="AK41" s="3"/>
      <c r="AL41" s="1"/>
      <c r="AM41" s="1"/>
      <c r="AN41" s="1"/>
      <c r="AO41" s="1"/>
      <c r="AP41" s="3"/>
      <c r="AQ41" s="1"/>
    </row>
    <row r="42" spans="1:43" ht="15" x14ac:dyDescent="0.2">
      <c r="A42" s="1"/>
      <c r="B42" s="1"/>
      <c r="C42" s="1"/>
      <c r="D42" s="94"/>
      <c r="E42" s="1"/>
      <c r="F42" s="1"/>
      <c r="G42" s="1"/>
      <c r="H42" s="1"/>
      <c r="I42" s="1"/>
      <c r="J42" s="1"/>
      <c r="K42" s="1"/>
      <c r="L42" s="1"/>
      <c r="M42" s="2"/>
      <c r="N42" s="1"/>
      <c r="O42" s="1"/>
      <c r="P42" s="1"/>
      <c r="Q42" s="1"/>
      <c r="R42" s="1"/>
      <c r="S42" s="1"/>
      <c r="T42" s="1"/>
      <c r="U42" s="1"/>
      <c r="V42" s="1"/>
      <c r="W42" s="3"/>
      <c r="X42" s="1"/>
      <c r="Y42" s="1"/>
      <c r="Z42" s="1"/>
      <c r="AA42" s="1"/>
      <c r="AB42" s="1"/>
      <c r="AC42" s="1"/>
      <c r="AD42" s="3"/>
      <c r="AE42" s="1"/>
      <c r="AF42" s="1"/>
      <c r="AG42" s="1"/>
      <c r="AH42" s="1"/>
      <c r="AI42" s="1"/>
      <c r="AJ42" s="1"/>
      <c r="AK42" s="3"/>
      <c r="AL42" s="1"/>
      <c r="AM42" s="1"/>
      <c r="AN42" s="1"/>
      <c r="AO42" s="1"/>
      <c r="AP42" s="3"/>
      <c r="AQ42" s="1"/>
    </row>
    <row r="43" spans="1:43" ht="15" x14ac:dyDescent="0.2">
      <c r="A43" s="1"/>
      <c r="B43" s="1"/>
      <c r="C43" s="1"/>
      <c r="D43" s="94"/>
      <c r="E43" s="1"/>
      <c r="F43" s="1"/>
      <c r="G43" s="1"/>
      <c r="H43" s="1"/>
      <c r="I43" s="1"/>
      <c r="J43" s="1"/>
      <c r="K43" s="1"/>
      <c r="L43" s="1"/>
      <c r="M43" s="2"/>
      <c r="N43" s="1"/>
      <c r="O43" s="1"/>
      <c r="P43" s="1"/>
      <c r="Q43" s="1"/>
      <c r="R43" s="1"/>
      <c r="S43" s="1"/>
      <c r="T43" s="1"/>
      <c r="U43" s="1"/>
      <c r="V43" s="1"/>
      <c r="W43" s="3"/>
      <c r="X43" s="1"/>
      <c r="Y43" s="1"/>
      <c r="Z43" s="1"/>
      <c r="AA43" s="1"/>
      <c r="AB43" s="1"/>
      <c r="AC43" s="1"/>
      <c r="AD43" s="3"/>
      <c r="AE43" s="1"/>
      <c r="AF43" s="1"/>
      <c r="AG43" s="1"/>
      <c r="AH43" s="1"/>
      <c r="AI43" s="1"/>
      <c r="AJ43" s="1"/>
      <c r="AK43" s="3"/>
      <c r="AL43" s="1"/>
      <c r="AM43" s="1"/>
      <c r="AN43" s="1"/>
      <c r="AO43" s="1"/>
      <c r="AP43" s="3"/>
      <c r="AQ43" s="1"/>
    </row>
    <row r="44" spans="1:43" ht="15" x14ac:dyDescent="0.2">
      <c r="A44" s="1"/>
      <c r="B44" s="1"/>
      <c r="C44" s="1"/>
      <c r="D44" s="94"/>
      <c r="E44" s="1"/>
      <c r="F44" s="1"/>
      <c r="G44" s="1"/>
      <c r="H44" s="1"/>
      <c r="I44" s="1"/>
      <c r="J44" s="1"/>
      <c r="K44" s="1"/>
      <c r="L44" s="1"/>
      <c r="M44" s="2"/>
      <c r="N44" s="1"/>
      <c r="O44" s="1"/>
      <c r="P44" s="1"/>
      <c r="Q44" s="1"/>
      <c r="R44" s="1"/>
      <c r="S44" s="1"/>
      <c r="T44" s="1"/>
      <c r="U44" s="1"/>
      <c r="V44" s="1"/>
      <c r="W44" s="3"/>
      <c r="X44" s="1"/>
      <c r="Y44" s="1"/>
      <c r="Z44" s="1"/>
      <c r="AA44" s="1"/>
      <c r="AB44" s="1"/>
      <c r="AC44" s="1"/>
      <c r="AD44" s="3"/>
      <c r="AE44" s="1"/>
      <c r="AF44" s="1"/>
      <c r="AG44" s="1"/>
      <c r="AH44" s="1"/>
      <c r="AI44" s="1"/>
      <c r="AJ44" s="1"/>
      <c r="AK44" s="3"/>
      <c r="AL44" s="1"/>
      <c r="AM44" s="1"/>
      <c r="AN44" s="1"/>
      <c r="AO44" s="1"/>
      <c r="AP44" s="3"/>
      <c r="AQ44" s="1"/>
    </row>
    <row r="45" spans="1:43" ht="15" x14ac:dyDescent="0.2">
      <c r="A45" s="1"/>
      <c r="B45" s="1"/>
      <c r="C45" s="1"/>
      <c r="D45" s="94"/>
      <c r="E45" s="1"/>
      <c r="F45" s="1"/>
      <c r="G45" s="1"/>
      <c r="H45" s="1"/>
      <c r="I45" s="1"/>
      <c r="J45" s="1"/>
      <c r="K45" s="1"/>
      <c r="L45" s="1"/>
      <c r="M45" s="2"/>
      <c r="N45" s="1"/>
      <c r="O45" s="1"/>
      <c r="P45" s="1"/>
      <c r="Q45" s="1"/>
      <c r="R45" s="1"/>
      <c r="S45" s="1"/>
      <c r="T45" s="1"/>
      <c r="U45" s="1"/>
      <c r="V45" s="1"/>
      <c r="W45" s="3"/>
      <c r="X45" s="1"/>
      <c r="Y45" s="1"/>
      <c r="Z45" s="1"/>
      <c r="AA45" s="1"/>
      <c r="AB45" s="1"/>
      <c r="AC45" s="1"/>
      <c r="AD45" s="3"/>
      <c r="AE45" s="1"/>
      <c r="AF45" s="1"/>
      <c r="AG45" s="1"/>
      <c r="AH45" s="1"/>
      <c r="AI45" s="1"/>
      <c r="AJ45" s="1"/>
      <c r="AK45" s="3"/>
      <c r="AL45" s="1"/>
      <c r="AM45" s="1"/>
      <c r="AN45" s="1"/>
      <c r="AO45" s="1"/>
      <c r="AP45" s="3"/>
      <c r="AQ45" s="1"/>
    </row>
    <row r="46" spans="1:43" ht="15" x14ac:dyDescent="0.2">
      <c r="A46" s="1"/>
      <c r="B46" s="1"/>
      <c r="C46" s="1"/>
      <c r="D46" s="94"/>
      <c r="E46" s="1"/>
      <c r="F46" s="1"/>
      <c r="G46" s="1"/>
      <c r="H46" s="1"/>
      <c r="I46" s="1"/>
      <c r="J46" s="1"/>
      <c r="K46" s="1"/>
      <c r="L46" s="1"/>
      <c r="M46" s="2"/>
      <c r="N46" s="1"/>
      <c r="O46" s="1"/>
      <c r="P46" s="1"/>
      <c r="Q46" s="1"/>
      <c r="R46" s="1"/>
      <c r="S46" s="1"/>
      <c r="T46" s="1"/>
      <c r="U46" s="1"/>
      <c r="V46" s="1"/>
      <c r="W46" s="3"/>
      <c r="X46" s="1"/>
      <c r="Y46" s="1"/>
      <c r="Z46" s="1"/>
      <c r="AA46" s="1"/>
      <c r="AB46" s="1"/>
      <c r="AC46" s="1"/>
      <c r="AD46" s="3"/>
      <c r="AE46" s="1"/>
      <c r="AF46" s="1"/>
      <c r="AG46" s="1"/>
      <c r="AH46" s="1"/>
      <c r="AI46" s="1"/>
      <c r="AJ46" s="1"/>
      <c r="AK46" s="3"/>
      <c r="AL46" s="1"/>
      <c r="AM46" s="1"/>
      <c r="AN46" s="1"/>
      <c r="AO46" s="1"/>
      <c r="AP46" s="3"/>
      <c r="AQ46" s="1"/>
    </row>
    <row r="47" spans="1:43" ht="15" x14ac:dyDescent="0.2">
      <c r="A47" s="1"/>
      <c r="B47" s="1"/>
      <c r="C47" s="1"/>
      <c r="D47" s="94"/>
      <c r="E47" s="1"/>
      <c r="F47" s="1"/>
      <c r="G47" s="1"/>
      <c r="H47" s="1"/>
      <c r="I47" s="1"/>
      <c r="J47" s="1"/>
      <c r="K47" s="1"/>
      <c r="L47" s="1"/>
      <c r="M47" s="2"/>
      <c r="N47" s="1"/>
      <c r="O47" s="1"/>
      <c r="P47" s="1"/>
      <c r="Q47" s="1"/>
      <c r="R47" s="1"/>
      <c r="S47" s="1"/>
      <c r="T47" s="1"/>
      <c r="U47" s="1"/>
      <c r="V47" s="1"/>
      <c r="W47" s="3"/>
      <c r="X47" s="1"/>
      <c r="Y47" s="1"/>
      <c r="Z47" s="1"/>
      <c r="AA47" s="1"/>
      <c r="AB47" s="1"/>
      <c r="AC47" s="1"/>
      <c r="AD47" s="3"/>
      <c r="AE47" s="1"/>
      <c r="AF47" s="1"/>
      <c r="AG47" s="1"/>
      <c r="AH47" s="1"/>
      <c r="AI47" s="1"/>
      <c r="AJ47" s="1"/>
      <c r="AK47" s="3"/>
      <c r="AL47" s="1"/>
      <c r="AM47" s="1"/>
      <c r="AN47" s="1"/>
      <c r="AO47" s="1"/>
      <c r="AP47" s="3"/>
      <c r="AQ47" s="1"/>
    </row>
    <row r="48" spans="1:43" ht="15" x14ac:dyDescent="0.2">
      <c r="A48" s="1"/>
      <c r="B48" s="1"/>
      <c r="C48" s="1"/>
      <c r="D48" s="94"/>
      <c r="E48" s="1"/>
      <c r="F48" s="1"/>
      <c r="G48" s="1"/>
      <c r="H48" s="1"/>
      <c r="I48" s="1"/>
      <c r="J48" s="1"/>
      <c r="K48" s="1"/>
      <c r="L48" s="1"/>
      <c r="M48" s="2"/>
      <c r="N48" s="1"/>
      <c r="O48" s="1"/>
      <c r="P48" s="1"/>
      <c r="Q48" s="1"/>
      <c r="R48" s="1"/>
      <c r="S48" s="1"/>
      <c r="T48" s="1"/>
      <c r="U48" s="1"/>
      <c r="V48" s="1"/>
      <c r="W48" s="3"/>
      <c r="X48" s="1"/>
      <c r="Y48" s="1"/>
      <c r="Z48" s="1"/>
      <c r="AA48" s="1"/>
      <c r="AB48" s="1"/>
      <c r="AC48" s="1"/>
      <c r="AD48" s="3"/>
      <c r="AE48" s="1"/>
      <c r="AF48" s="1"/>
      <c r="AG48" s="1"/>
      <c r="AH48" s="1"/>
      <c r="AI48" s="1"/>
      <c r="AJ48" s="1"/>
      <c r="AK48" s="3"/>
      <c r="AL48" s="1"/>
      <c r="AM48" s="1"/>
      <c r="AN48" s="1"/>
      <c r="AO48" s="1"/>
      <c r="AP48" s="3"/>
      <c r="AQ48" s="1"/>
    </row>
    <row r="49" spans="1:43" ht="15" x14ac:dyDescent="0.2">
      <c r="A49" s="1"/>
      <c r="B49" s="1"/>
      <c r="C49" s="1"/>
      <c r="D49" s="94"/>
      <c r="E49" s="1"/>
      <c r="F49" s="1"/>
      <c r="G49" s="1"/>
      <c r="H49" s="1"/>
      <c r="I49" s="1"/>
      <c r="J49" s="1"/>
      <c r="K49" s="1"/>
      <c r="L49" s="1"/>
      <c r="M49" s="2"/>
      <c r="N49" s="1"/>
      <c r="O49" s="1"/>
      <c r="P49" s="1"/>
      <c r="Q49" s="1"/>
      <c r="R49" s="1"/>
      <c r="S49" s="1"/>
      <c r="T49" s="1"/>
      <c r="U49" s="1"/>
      <c r="V49" s="1"/>
      <c r="W49" s="3"/>
      <c r="X49" s="1"/>
      <c r="Y49" s="1"/>
      <c r="Z49" s="1"/>
      <c r="AA49" s="1"/>
      <c r="AB49" s="1"/>
      <c r="AC49" s="1"/>
      <c r="AD49" s="3"/>
      <c r="AE49" s="1"/>
      <c r="AF49" s="1"/>
      <c r="AG49" s="1"/>
      <c r="AH49" s="1"/>
      <c r="AI49" s="1"/>
      <c r="AJ49" s="1"/>
      <c r="AK49" s="3"/>
      <c r="AL49" s="1"/>
      <c r="AM49" s="1"/>
      <c r="AN49" s="1"/>
      <c r="AO49" s="1"/>
      <c r="AP49" s="3"/>
      <c r="AQ49" s="1"/>
    </row>
    <row r="50" spans="1:43" ht="15" x14ac:dyDescent="0.2">
      <c r="A50" s="1"/>
      <c r="B50" s="1"/>
      <c r="C50" s="1"/>
      <c r="D50" s="94"/>
      <c r="E50" s="1"/>
      <c r="F50" s="1"/>
      <c r="G50" s="1"/>
      <c r="H50" s="1"/>
      <c r="I50" s="1"/>
      <c r="J50" s="1"/>
      <c r="K50" s="1"/>
      <c r="L50" s="1"/>
      <c r="M50" s="2"/>
      <c r="N50" s="1"/>
      <c r="O50" s="1"/>
      <c r="P50" s="1"/>
      <c r="Q50" s="1"/>
      <c r="R50" s="1"/>
      <c r="S50" s="1"/>
      <c r="T50" s="1"/>
      <c r="U50" s="1"/>
      <c r="V50" s="1"/>
      <c r="W50" s="3"/>
      <c r="X50" s="1"/>
      <c r="Y50" s="1"/>
      <c r="Z50" s="1"/>
      <c r="AA50" s="1"/>
      <c r="AB50" s="1"/>
      <c r="AC50" s="1"/>
      <c r="AD50" s="3"/>
      <c r="AE50" s="1"/>
      <c r="AF50" s="1"/>
      <c r="AG50" s="1"/>
      <c r="AH50" s="1"/>
      <c r="AI50" s="1"/>
      <c r="AJ50" s="1"/>
      <c r="AK50" s="3"/>
      <c r="AL50" s="1"/>
      <c r="AM50" s="1"/>
      <c r="AN50" s="1"/>
      <c r="AO50" s="1"/>
      <c r="AP50" s="3"/>
      <c r="AQ50" s="1"/>
    </row>
    <row r="51" spans="1:43" ht="15" x14ac:dyDescent="0.2">
      <c r="A51" s="1"/>
      <c r="B51" s="1"/>
      <c r="C51" s="1"/>
      <c r="D51" s="94"/>
      <c r="E51" s="1"/>
      <c r="F51" s="1"/>
      <c r="G51" s="1"/>
      <c r="H51" s="1"/>
      <c r="I51" s="1"/>
      <c r="J51" s="1"/>
      <c r="K51" s="1"/>
      <c r="L51" s="1"/>
      <c r="M51" s="2"/>
      <c r="N51" s="1"/>
      <c r="O51" s="1"/>
      <c r="P51" s="1"/>
      <c r="Q51" s="1"/>
      <c r="R51" s="1"/>
      <c r="S51" s="1"/>
      <c r="T51" s="1"/>
      <c r="U51" s="1"/>
      <c r="V51" s="1"/>
      <c r="W51" s="3"/>
      <c r="X51" s="1"/>
      <c r="Y51" s="1"/>
      <c r="Z51" s="1"/>
      <c r="AA51" s="1"/>
      <c r="AB51" s="1"/>
      <c r="AC51" s="1"/>
      <c r="AD51" s="3"/>
      <c r="AE51" s="1"/>
      <c r="AF51" s="1"/>
      <c r="AG51" s="1"/>
      <c r="AH51" s="1"/>
      <c r="AI51" s="1"/>
      <c r="AJ51" s="1"/>
      <c r="AK51" s="3"/>
      <c r="AL51" s="1"/>
      <c r="AM51" s="1"/>
      <c r="AN51" s="1"/>
      <c r="AO51" s="1"/>
      <c r="AP51" s="3"/>
      <c r="AQ51" s="1"/>
    </row>
    <row r="52" spans="1:43" ht="15" x14ac:dyDescent="0.2">
      <c r="A52" s="1"/>
      <c r="B52" s="1"/>
      <c r="C52" s="1"/>
      <c r="D52" s="94"/>
      <c r="E52" s="1"/>
      <c r="F52" s="1"/>
      <c r="G52" s="1"/>
      <c r="H52" s="1"/>
      <c r="I52" s="1"/>
      <c r="J52" s="1"/>
      <c r="K52" s="1"/>
      <c r="L52" s="1"/>
      <c r="M52" s="2"/>
      <c r="N52" s="1"/>
      <c r="O52" s="1"/>
      <c r="P52" s="1"/>
      <c r="Q52" s="1"/>
      <c r="R52" s="1"/>
      <c r="S52" s="1"/>
      <c r="T52" s="1"/>
      <c r="U52" s="1"/>
      <c r="V52" s="1"/>
      <c r="W52" s="3"/>
      <c r="X52" s="1"/>
      <c r="Y52" s="1"/>
      <c r="Z52" s="1"/>
      <c r="AA52" s="1"/>
      <c r="AB52" s="1"/>
      <c r="AC52" s="1"/>
      <c r="AD52" s="3"/>
      <c r="AE52" s="1"/>
      <c r="AF52" s="1"/>
      <c r="AG52" s="1"/>
      <c r="AH52" s="1"/>
      <c r="AI52" s="1"/>
      <c r="AJ52" s="1"/>
      <c r="AK52" s="3"/>
      <c r="AL52" s="1"/>
      <c r="AM52" s="1"/>
      <c r="AN52" s="1"/>
      <c r="AO52" s="1"/>
      <c r="AP52" s="3"/>
      <c r="AQ52" s="1"/>
    </row>
    <row r="53" spans="1:43" ht="15" x14ac:dyDescent="0.2">
      <c r="A53" s="1"/>
      <c r="B53" s="1"/>
      <c r="C53" s="1"/>
      <c r="D53" s="94"/>
      <c r="E53" s="1"/>
      <c r="F53" s="1"/>
      <c r="G53" s="1"/>
      <c r="H53" s="1"/>
      <c r="I53" s="1"/>
      <c r="J53" s="1"/>
      <c r="K53" s="1"/>
      <c r="L53" s="1"/>
      <c r="M53" s="2"/>
      <c r="N53" s="1"/>
      <c r="O53" s="1"/>
      <c r="P53" s="1"/>
      <c r="Q53" s="1"/>
      <c r="R53" s="1"/>
      <c r="S53" s="1"/>
      <c r="T53" s="1"/>
      <c r="U53" s="1"/>
      <c r="V53" s="1"/>
      <c r="W53" s="3"/>
      <c r="X53" s="1"/>
      <c r="Y53" s="1"/>
      <c r="Z53" s="1"/>
      <c r="AA53" s="1"/>
      <c r="AB53" s="1"/>
      <c r="AC53" s="1"/>
      <c r="AD53" s="3"/>
      <c r="AE53" s="1"/>
      <c r="AF53" s="1"/>
      <c r="AG53" s="1"/>
      <c r="AH53" s="1"/>
      <c r="AI53" s="1"/>
      <c r="AJ53" s="1"/>
      <c r="AK53" s="3"/>
      <c r="AL53" s="1"/>
      <c r="AM53" s="1"/>
      <c r="AN53" s="1"/>
      <c r="AO53" s="1"/>
      <c r="AP53" s="3"/>
      <c r="AQ53" s="1"/>
    </row>
    <row r="54" spans="1:43" ht="15" x14ac:dyDescent="0.2">
      <c r="A54" s="1"/>
      <c r="B54" s="1"/>
      <c r="C54" s="1"/>
      <c r="D54" s="94"/>
      <c r="E54" s="1"/>
      <c r="F54" s="1"/>
      <c r="G54" s="1"/>
      <c r="H54" s="1"/>
      <c r="I54" s="1"/>
      <c r="J54" s="1"/>
      <c r="K54" s="1"/>
      <c r="L54" s="1"/>
      <c r="M54" s="2"/>
      <c r="N54" s="1"/>
      <c r="O54" s="1"/>
      <c r="P54" s="1"/>
      <c r="Q54" s="1"/>
      <c r="R54" s="1"/>
      <c r="S54" s="1"/>
      <c r="T54" s="1"/>
      <c r="U54" s="1"/>
      <c r="V54" s="1"/>
      <c r="W54" s="3"/>
      <c r="X54" s="1"/>
      <c r="Y54" s="1"/>
      <c r="Z54" s="1"/>
      <c r="AA54" s="1"/>
      <c r="AB54" s="1"/>
      <c r="AC54" s="1"/>
      <c r="AD54" s="3"/>
      <c r="AE54" s="1"/>
      <c r="AF54" s="1"/>
      <c r="AG54" s="1"/>
      <c r="AH54" s="1"/>
      <c r="AI54" s="1"/>
      <c r="AJ54" s="1"/>
      <c r="AK54" s="3"/>
      <c r="AL54" s="1"/>
      <c r="AM54" s="1"/>
      <c r="AN54" s="1"/>
      <c r="AO54" s="1"/>
      <c r="AP54" s="3"/>
      <c r="AQ54" s="1"/>
    </row>
    <row r="55" spans="1:43" ht="15" x14ac:dyDescent="0.2">
      <c r="A55" s="1"/>
      <c r="B55" s="1"/>
      <c r="C55" s="1"/>
      <c r="D55" s="94"/>
      <c r="E55" s="1"/>
      <c r="F55" s="1"/>
      <c r="G55" s="1"/>
      <c r="H55" s="1"/>
      <c r="I55" s="1"/>
      <c r="J55" s="1"/>
      <c r="K55" s="1"/>
      <c r="L55" s="1"/>
      <c r="M55" s="2"/>
      <c r="N55" s="1"/>
      <c r="O55" s="1"/>
      <c r="P55" s="1"/>
      <c r="Q55" s="1"/>
      <c r="R55" s="1"/>
      <c r="S55" s="1"/>
      <c r="T55" s="1"/>
      <c r="U55" s="1"/>
      <c r="V55" s="1"/>
      <c r="W55" s="3"/>
      <c r="X55" s="1"/>
      <c r="Y55" s="1"/>
      <c r="Z55" s="1"/>
      <c r="AA55" s="1"/>
      <c r="AB55" s="1"/>
      <c r="AC55" s="1"/>
      <c r="AD55" s="3"/>
      <c r="AE55" s="1"/>
      <c r="AF55" s="1"/>
      <c r="AG55" s="1"/>
      <c r="AH55" s="1"/>
      <c r="AI55" s="1"/>
      <c r="AJ55" s="1"/>
      <c r="AK55" s="3"/>
      <c r="AL55" s="1"/>
      <c r="AM55" s="1"/>
      <c r="AN55" s="1"/>
      <c r="AO55" s="1"/>
      <c r="AP55" s="3"/>
      <c r="AQ55" s="1"/>
    </row>
    <row r="56" spans="1:43" ht="15" x14ac:dyDescent="0.2">
      <c r="A56" s="1"/>
      <c r="B56" s="1"/>
      <c r="C56" s="1"/>
      <c r="D56" s="94"/>
      <c r="E56" s="1"/>
      <c r="F56" s="1"/>
      <c r="G56" s="1"/>
      <c r="H56" s="1"/>
      <c r="I56" s="1"/>
      <c r="J56" s="1"/>
      <c r="K56" s="1"/>
      <c r="L56" s="1"/>
      <c r="M56" s="2"/>
      <c r="N56" s="1"/>
      <c r="O56" s="1"/>
      <c r="P56" s="1"/>
      <c r="Q56" s="1"/>
      <c r="R56" s="1"/>
      <c r="S56" s="1"/>
      <c r="T56" s="1"/>
      <c r="U56" s="1"/>
      <c r="V56" s="1"/>
      <c r="W56" s="3"/>
      <c r="X56" s="1"/>
      <c r="Y56" s="1"/>
      <c r="Z56" s="1"/>
      <c r="AA56" s="1"/>
      <c r="AB56" s="1"/>
      <c r="AC56" s="1"/>
      <c r="AD56" s="3"/>
      <c r="AE56" s="1"/>
      <c r="AF56" s="1"/>
      <c r="AG56" s="1"/>
      <c r="AH56" s="1"/>
      <c r="AI56" s="1"/>
      <c r="AJ56" s="1"/>
      <c r="AK56" s="3"/>
      <c r="AL56" s="1"/>
      <c r="AM56" s="1"/>
      <c r="AN56" s="1"/>
      <c r="AO56" s="1"/>
      <c r="AP56" s="3"/>
      <c r="AQ56" s="1"/>
    </row>
    <row r="57" spans="1:43" ht="15" x14ac:dyDescent="0.2">
      <c r="A57" s="1"/>
      <c r="B57" s="1"/>
      <c r="C57" s="1"/>
      <c r="D57" s="94"/>
      <c r="E57" s="1"/>
      <c r="F57" s="1"/>
      <c r="G57" s="1"/>
      <c r="H57" s="1"/>
      <c r="I57" s="1"/>
      <c r="J57" s="1"/>
      <c r="K57" s="1"/>
      <c r="L57" s="1"/>
      <c r="M57" s="2"/>
      <c r="N57" s="1"/>
      <c r="O57" s="1"/>
      <c r="P57" s="1"/>
      <c r="Q57" s="1"/>
      <c r="R57" s="1"/>
      <c r="S57" s="1"/>
      <c r="T57" s="1"/>
      <c r="U57" s="1"/>
      <c r="V57" s="1"/>
      <c r="W57" s="3"/>
      <c r="X57" s="1"/>
      <c r="Y57" s="1"/>
      <c r="Z57" s="1"/>
      <c r="AA57" s="1"/>
      <c r="AB57" s="1"/>
      <c r="AC57" s="1"/>
      <c r="AD57" s="3"/>
      <c r="AE57" s="1"/>
      <c r="AF57" s="1"/>
      <c r="AG57" s="1"/>
      <c r="AH57" s="1"/>
      <c r="AI57" s="1"/>
      <c r="AJ57" s="1"/>
      <c r="AK57" s="3"/>
      <c r="AL57" s="1"/>
      <c r="AM57" s="1"/>
      <c r="AN57" s="1"/>
      <c r="AO57" s="1"/>
      <c r="AP57" s="3"/>
      <c r="AQ57" s="1"/>
    </row>
    <row r="58" spans="1:43" ht="15" x14ac:dyDescent="0.2">
      <c r="A58" s="1"/>
      <c r="B58" s="1"/>
      <c r="C58" s="1"/>
      <c r="D58" s="94"/>
      <c r="E58" s="1"/>
      <c r="F58" s="1"/>
      <c r="G58" s="1"/>
      <c r="H58" s="1"/>
      <c r="I58" s="1"/>
      <c r="J58" s="1"/>
      <c r="K58" s="1"/>
      <c r="L58" s="1"/>
      <c r="M58" s="2"/>
      <c r="N58" s="1"/>
      <c r="O58" s="1"/>
      <c r="P58" s="1"/>
      <c r="Q58" s="1"/>
      <c r="R58" s="1"/>
      <c r="S58" s="1"/>
      <c r="T58" s="1"/>
      <c r="U58" s="1"/>
      <c r="V58" s="1"/>
      <c r="W58" s="3"/>
      <c r="X58" s="1"/>
      <c r="Y58" s="1"/>
      <c r="Z58" s="1"/>
      <c r="AA58" s="1"/>
      <c r="AB58" s="1"/>
      <c r="AC58" s="1"/>
      <c r="AD58" s="3"/>
      <c r="AE58" s="1"/>
      <c r="AF58" s="1"/>
      <c r="AG58" s="1"/>
      <c r="AH58" s="1"/>
      <c r="AI58" s="1"/>
      <c r="AJ58" s="1"/>
      <c r="AK58" s="3"/>
      <c r="AL58" s="1"/>
      <c r="AM58" s="1"/>
      <c r="AN58" s="1"/>
      <c r="AO58" s="1"/>
      <c r="AP58" s="3"/>
      <c r="AQ58" s="1"/>
    </row>
    <row r="59" spans="1:43" ht="15" x14ac:dyDescent="0.2">
      <c r="A59" s="1"/>
      <c r="B59" s="1"/>
      <c r="C59" s="1"/>
      <c r="D59" s="94"/>
      <c r="E59" s="1"/>
      <c r="F59" s="1"/>
      <c r="G59" s="1"/>
      <c r="H59" s="1"/>
      <c r="I59" s="1"/>
      <c r="J59" s="1"/>
      <c r="K59" s="1"/>
      <c r="L59" s="1"/>
      <c r="M59" s="2"/>
      <c r="N59" s="1"/>
      <c r="O59" s="1"/>
      <c r="P59" s="1"/>
      <c r="Q59" s="1"/>
      <c r="R59" s="1"/>
      <c r="S59" s="1"/>
      <c r="T59" s="1"/>
      <c r="U59" s="1"/>
      <c r="V59" s="1"/>
      <c r="W59" s="3"/>
      <c r="X59" s="1"/>
      <c r="Y59" s="1"/>
      <c r="Z59" s="1"/>
      <c r="AA59" s="1"/>
      <c r="AB59" s="1"/>
      <c r="AC59" s="1"/>
      <c r="AD59" s="3"/>
      <c r="AE59" s="1"/>
      <c r="AF59" s="1"/>
      <c r="AG59" s="1"/>
      <c r="AH59" s="1"/>
      <c r="AI59" s="1"/>
      <c r="AJ59" s="1"/>
      <c r="AK59" s="3"/>
      <c r="AL59" s="1"/>
      <c r="AM59" s="1"/>
      <c r="AN59" s="1"/>
      <c r="AO59" s="1"/>
      <c r="AP59" s="3"/>
      <c r="AQ59" s="1"/>
    </row>
    <row r="60" spans="1:43" ht="15" x14ac:dyDescent="0.2">
      <c r="A60" s="1"/>
      <c r="B60" s="1"/>
      <c r="C60" s="1"/>
      <c r="D60" s="94"/>
      <c r="E60" s="1"/>
      <c r="F60" s="1"/>
      <c r="G60" s="1"/>
      <c r="H60" s="1"/>
      <c r="I60" s="1"/>
      <c r="J60" s="1"/>
      <c r="K60" s="1"/>
      <c r="L60" s="1"/>
      <c r="M60" s="2"/>
      <c r="N60" s="1"/>
      <c r="O60" s="1"/>
      <c r="P60" s="1"/>
      <c r="Q60" s="1"/>
      <c r="R60" s="1"/>
      <c r="S60" s="1"/>
      <c r="T60" s="1"/>
      <c r="U60" s="1"/>
      <c r="V60" s="1"/>
      <c r="W60" s="3"/>
      <c r="X60" s="1"/>
      <c r="Y60" s="1"/>
      <c r="Z60" s="1"/>
      <c r="AA60" s="1"/>
      <c r="AB60" s="1"/>
      <c r="AC60" s="1"/>
      <c r="AD60" s="3"/>
      <c r="AE60" s="1"/>
      <c r="AF60" s="1"/>
      <c r="AG60" s="1"/>
      <c r="AH60" s="1"/>
      <c r="AI60" s="1"/>
      <c r="AJ60" s="1"/>
      <c r="AK60" s="3"/>
      <c r="AL60" s="1"/>
      <c r="AM60" s="1"/>
      <c r="AN60" s="1"/>
      <c r="AO60" s="1"/>
      <c r="AP60" s="3"/>
      <c r="AQ60" s="1"/>
    </row>
    <row r="61" spans="1:43" ht="15" x14ac:dyDescent="0.2">
      <c r="A61" s="1"/>
      <c r="B61" s="1"/>
      <c r="C61" s="1"/>
      <c r="D61" s="94"/>
      <c r="E61" s="1"/>
      <c r="F61" s="1"/>
      <c r="G61" s="1"/>
      <c r="H61" s="1"/>
      <c r="I61" s="1"/>
      <c r="J61" s="1"/>
      <c r="K61" s="1"/>
      <c r="L61" s="1"/>
      <c r="M61" s="2"/>
      <c r="N61" s="1"/>
      <c r="O61" s="1"/>
      <c r="P61" s="1"/>
      <c r="Q61" s="1"/>
      <c r="R61" s="1"/>
      <c r="S61" s="1"/>
      <c r="T61" s="1"/>
      <c r="U61" s="1"/>
      <c r="V61" s="1"/>
      <c r="W61" s="3"/>
      <c r="X61" s="1"/>
      <c r="Y61" s="1"/>
      <c r="Z61" s="1"/>
      <c r="AA61" s="1"/>
      <c r="AB61" s="1"/>
      <c r="AC61" s="1"/>
      <c r="AD61" s="3"/>
      <c r="AE61" s="1"/>
      <c r="AF61" s="1"/>
      <c r="AG61" s="1"/>
      <c r="AH61" s="1"/>
      <c r="AI61" s="1"/>
      <c r="AJ61" s="1"/>
      <c r="AK61" s="3"/>
      <c r="AL61" s="1"/>
      <c r="AM61" s="1"/>
      <c r="AN61" s="1"/>
      <c r="AO61" s="1"/>
      <c r="AP61" s="3"/>
      <c r="AQ61" s="1"/>
    </row>
    <row r="62" spans="1:43" ht="15" x14ac:dyDescent="0.2">
      <c r="A62" s="1"/>
      <c r="B62" s="1"/>
      <c r="C62" s="1"/>
      <c r="D62" s="94"/>
      <c r="E62" s="1"/>
      <c r="F62" s="1"/>
      <c r="G62" s="1"/>
      <c r="H62" s="1"/>
      <c r="I62" s="1"/>
      <c r="J62" s="1"/>
      <c r="K62" s="1"/>
      <c r="L62" s="1"/>
      <c r="M62" s="2"/>
      <c r="N62" s="1"/>
      <c r="O62" s="1"/>
      <c r="P62" s="1"/>
      <c r="Q62" s="1"/>
      <c r="R62" s="1"/>
      <c r="S62" s="1"/>
      <c r="T62" s="1"/>
      <c r="U62" s="1"/>
      <c r="V62" s="1"/>
      <c r="W62" s="3"/>
      <c r="X62" s="1"/>
      <c r="Y62" s="1"/>
      <c r="Z62" s="1"/>
      <c r="AA62" s="1"/>
      <c r="AB62" s="1"/>
      <c r="AC62" s="1"/>
      <c r="AD62" s="3"/>
      <c r="AE62" s="1"/>
      <c r="AF62" s="1"/>
      <c r="AG62" s="1"/>
      <c r="AH62" s="1"/>
      <c r="AI62" s="1"/>
      <c r="AJ62" s="1"/>
      <c r="AK62" s="3"/>
      <c r="AL62" s="1"/>
      <c r="AM62" s="1"/>
      <c r="AN62" s="1"/>
      <c r="AO62" s="1"/>
      <c r="AP62" s="3"/>
      <c r="AQ62" s="1"/>
    </row>
    <row r="63" spans="1:43" ht="15" x14ac:dyDescent="0.2">
      <c r="A63" s="1"/>
      <c r="B63" s="1"/>
      <c r="C63" s="1"/>
      <c r="D63" s="94"/>
      <c r="E63" s="1"/>
      <c r="F63" s="1"/>
      <c r="G63" s="1"/>
      <c r="H63" s="1"/>
      <c r="I63" s="1"/>
      <c r="J63" s="1"/>
      <c r="K63" s="1"/>
      <c r="L63" s="1"/>
      <c r="M63" s="2"/>
      <c r="N63" s="1"/>
      <c r="O63" s="1"/>
      <c r="P63" s="1"/>
      <c r="Q63" s="1"/>
      <c r="R63" s="1"/>
      <c r="S63" s="1"/>
      <c r="T63" s="1"/>
      <c r="U63" s="1"/>
      <c r="V63" s="1"/>
      <c r="W63" s="3"/>
      <c r="X63" s="1"/>
      <c r="Y63" s="1"/>
      <c r="Z63" s="1"/>
      <c r="AA63" s="1"/>
      <c r="AB63" s="1"/>
      <c r="AC63" s="1"/>
      <c r="AD63" s="3"/>
      <c r="AE63" s="1"/>
      <c r="AF63" s="1"/>
      <c r="AG63" s="1"/>
      <c r="AH63" s="1"/>
      <c r="AI63" s="1"/>
      <c r="AJ63" s="1"/>
      <c r="AK63" s="3"/>
      <c r="AL63" s="1"/>
      <c r="AM63" s="1"/>
      <c r="AN63" s="1"/>
      <c r="AO63" s="1"/>
      <c r="AP63" s="3"/>
      <c r="AQ63" s="1"/>
    </row>
    <row r="64" spans="1:43" ht="15" x14ac:dyDescent="0.2">
      <c r="A64" s="1"/>
      <c r="B64" s="1"/>
      <c r="C64" s="1"/>
      <c r="D64" s="94"/>
      <c r="E64" s="1"/>
      <c r="F64" s="1"/>
      <c r="G64" s="1"/>
      <c r="H64" s="1"/>
      <c r="I64" s="1"/>
      <c r="J64" s="1"/>
      <c r="K64" s="1"/>
      <c r="L64" s="1"/>
      <c r="M64" s="2"/>
      <c r="N64" s="1"/>
      <c r="O64" s="1"/>
      <c r="P64" s="1"/>
      <c r="Q64" s="1"/>
      <c r="R64" s="1"/>
      <c r="S64" s="1"/>
      <c r="T64" s="1"/>
      <c r="U64" s="1"/>
      <c r="V64" s="1"/>
      <c r="W64" s="3"/>
      <c r="X64" s="1"/>
      <c r="Y64" s="1"/>
      <c r="Z64" s="1"/>
      <c r="AA64" s="1"/>
      <c r="AB64" s="1"/>
      <c r="AC64" s="1"/>
      <c r="AD64" s="3"/>
      <c r="AE64" s="1"/>
      <c r="AF64" s="1"/>
      <c r="AG64" s="1"/>
      <c r="AH64" s="1"/>
      <c r="AI64" s="1"/>
      <c r="AJ64" s="1"/>
      <c r="AK64" s="3"/>
      <c r="AL64" s="1"/>
      <c r="AM64" s="1"/>
      <c r="AN64" s="1"/>
      <c r="AO64" s="1"/>
      <c r="AP64" s="3"/>
      <c r="AQ64" s="1"/>
    </row>
    <row r="65" spans="1:43" ht="15" x14ac:dyDescent="0.2">
      <c r="A65" s="1"/>
      <c r="B65" s="1"/>
      <c r="C65" s="1"/>
      <c r="D65" s="94"/>
      <c r="E65" s="1"/>
      <c r="F65" s="1"/>
      <c r="G65" s="1"/>
      <c r="H65" s="1"/>
      <c r="I65" s="1"/>
      <c r="J65" s="1"/>
      <c r="K65" s="1"/>
      <c r="L65" s="1"/>
      <c r="M65" s="2"/>
      <c r="N65" s="1"/>
      <c r="O65" s="1"/>
      <c r="P65" s="1"/>
      <c r="Q65" s="1"/>
      <c r="R65" s="1"/>
      <c r="S65" s="1"/>
      <c r="T65" s="1"/>
      <c r="U65" s="1"/>
      <c r="V65" s="1"/>
      <c r="W65" s="3"/>
      <c r="X65" s="1"/>
      <c r="Y65" s="1"/>
      <c r="Z65" s="1"/>
      <c r="AA65" s="1"/>
      <c r="AB65" s="1"/>
      <c r="AC65" s="1"/>
      <c r="AD65" s="3"/>
      <c r="AE65" s="1"/>
      <c r="AF65" s="1"/>
      <c r="AG65" s="1"/>
      <c r="AH65" s="1"/>
      <c r="AI65" s="1"/>
      <c r="AJ65" s="1"/>
      <c r="AK65" s="3"/>
      <c r="AL65" s="1"/>
      <c r="AM65" s="1"/>
      <c r="AN65" s="1"/>
      <c r="AO65" s="1"/>
      <c r="AP65" s="3"/>
      <c r="AQ65" s="1"/>
    </row>
    <row r="66" spans="1:43" ht="15" x14ac:dyDescent="0.2">
      <c r="A66" s="1"/>
      <c r="B66" s="1"/>
      <c r="C66" s="1"/>
      <c r="D66" s="94"/>
      <c r="E66" s="1"/>
      <c r="F66" s="1"/>
      <c r="G66" s="1"/>
      <c r="H66" s="1"/>
      <c r="I66" s="1"/>
      <c r="J66" s="1"/>
      <c r="K66" s="1"/>
      <c r="L66" s="1"/>
      <c r="M66" s="2"/>
      <c r="N66" s="1"/>
      <c r="O66" s="1"/>
      <c r="P66" s="1"/>
      <c r="Q66" s="1"/>
      <c r="R66" s="1"/>
      <c r="S66" s="1"/>
      <c r="T66" s="1"/>
      <c r="U66" s="1"/>
      <c r="V66" s="1"/>
      <c r="W66" s="3"/>
      <c r="X66" s="1"/>
      <c r="Y66" s="1"/>
      <c r="Z66" s="1"/>
      <c r="AA66" s="1"/>
      <c r="AB66" s="1"/>
      <c r="AC66" s="1"/>
      <c r="AD66" s="3"/>
      <c r="AE66" s="1"/>
      <c r="AF66" s="1"/>
      <c r="AG66" s="1"/>
      <c r="AH66" s="1"/>
      <c r="AI66" s="1"/>
      <c r="AJ66" s="1"/>
      <c r="AK66" s="3"/>
      <c r="AL66" s="1"/>
      <c r="AM66" s="1"/>
      <c r="AN66" s="1"/>
      <c r="AO66" s="1"/>
      <c r="AP66" s="3"/>
      <c r="AQ66" s="1"/>
    </row>
    <row r="67" spans="1:43" ht="15" x14ac:dyDescent="0.2">
      <c r="A67" s="1"/>
      <c r="B67" s="1"/>
      <c r="C67" s="1"/>
      <c r="D67" s="94"/>
      <c r="E67" s="1"/>
      <c r="F67" s="1"/>
      <c r="G67" s="1"/>
      <c r="H67" s="1"/>
      <c r="I67" s="1"/>
      <c r="J67" s="1"/>
      <c r="K67" s="1"/>
      <c r="L67" s="1"/>
      <c r="M67" s="2"/>
      <c r="N67" s="1"/>
      <c r="O67" s="1"/>
      <c r="P67" s="1"/>
      <c r="Q67" s="1"/>
      <c r="R67" s="1"/>
      <c r="S67" s="1"/>
      <c r="T67" s="1"/>
      <c r="U67" s="1"/>
      <c r="V67" s="1"/>
      <c r="W67" s="3"/>
      <c r="X67" s="1"/>
      <c r="Y67" s="1"/>
      <c r="Z67" s="1"/>
      <c r="AA67" s="1"/>
      <c r="AB67" s="1"/>
      <c r="AC67" s="1"/>
      <c r="AD67" s="3"/>
      <c r="AE67" s="1"/>
      <c r="AF67" s="1"/>
      <c r="AG67" s="1"/>
      <c r="AH67" s="1"/>
      <c r="AI67" s="1"/>
      <c r="AJ67" s="1"/>
      <c r="AK67" s="3"/>
      <c r="AL67" s="1"/>
      <c r="AM67" s="1"/>
      <c r="AN67" s="1"/>
      <c r="AO67" s="1"/>
      <c r="AP67" s="3"/>
      <c r="AQ67" s="1"/>
    </row>
    <row r="68" spans="1:43" ht="15" x14ac:dyDescent="0.2">
      <c r="A68" s="1"/>
      <c r="B68" s="1"/>
      <c r="C68" s="1"/>
      <c r="D68" s="94"/>
      <c r="E68" s="1"/>
      <c r="F68" s="1"/>
      <c r="G68" s="1"/>
      <c r="H68" s="1"/>
      <c r="I68" s="1"/>
      <c r="J68" s="1"/>
      <c r="K68" s="1"/>
      <c r="L68" s="1"/>
      <c r="M68" s="2"/>
      <c r="N68" s="1"/>
      <c r="O68" s="1"/>
      <c r="P68" s="1"/>
      <c r="Q68" s="1"/>
      <c r="R68" s="1"/>
      <c r="S68" s="1"/>
      <c r="T68" s="1"/>
      <c r="U68" s="1"/>
      <c r="V68" s="1"/>
      <c r="W68" s="3"/>
      <c r="X68" s="1"/>
      <c r="Y68" s="1"/>
      <c r="Z68" s="1"/>
      <c r="AA68" s="1"/>
      <c r="AB68" s="1"/>
      <c r="AC68" s="1"/>
      <c r="AD68" s="3"/>
      <c r="AE68" s="1"/>
      <c r="AF68" s="1"/>
      <c r="AG68" s="1"/>
      <c r="AH68" s="1"/>
      <c r="AI68" s="1"/>
      <c r="AJ68" s="1"/>
      <c r="AK68" s="3"/>
      <c r="AL68" s="1"/>
      <c r="AM68" s="1"/>
      <c r="AN68" s="1"/>
      <c r="AO68" s="1"/>
      <c r="AP68" s="3"/>
      <c r="AQ68" s="1"/>
    </row>
    <row r="69" spans="1:43" ht="15" x14ac:dyDescent="0.2">
      <c r="A69" s="1"/>
      <c r="B69" s="1"/>
      <c r="C69" s="1"/>
      <c r="D69" s="94"/>
      <c r="E69" s="1"/>
      <c r="F69" s="1"/>
      <c r="G69" s="1"/>
      <c r="H69" s="1"/>
      <c r="I69" s="1"/>
      <c r="J69" s="1"/>
      <c r="K69" s="1"/>
      <c r="L69" s="1"/>
      <c r="M69" s="2"/>
      <c r="N69" s="1"/>
      <c r="O69" s="1"/>
      <c r="P69" s="1"/>
      <c r="Q69" s="1"/>
      <c r="R69" s="1"/>
      <c r="S69" s="1"/>
      <c r="T69" s="1"/>
      <c r="U69" s="1"/>
      <c r="V69" s="1"/>
      <c r="W69" s="3"/>
      <c r="X69" s="1"/>
      <c r="Y69" s="1"/>
      <c r="Z69" s="1"/>
      <c r="AA69" s="1"/>
      <c r="AB69" s="1"/>
      <c r="AC69" s="1"/>
      <c r="AD69" s="3"/>
      <c r="AE69" s="1"/>
      <c r="AF69" s="1"/>
      <c r="AG69" s="1"/>
      <c r="AH69" s="1"/>
      <c r="AI69" s="1"/>
      <c r="AJ69" s="1"/>
      <c r="AK69" s="3"/>
      <c r="AL69" s="1"/>
      <c r="AM69" s="1"/>
      <c r="AN69" s="1"/>
      <c r="AO69" s="1"/>
      <c r="AP69" s="3"/>
      <c r="AQ69" s="1"/>
    </row>
    <row r="70" spans="1:43" ht="15" x14ac:dyDescent="0.2">
      <c r="A70" s="1"/>
      <c r="B70" s="1"/>
      <c r="C70" s="1"/>
      <c r="D70" s="94"/>
      <c r="E70" s="1"/>
      <c r="F70" s="1"/>
      <c r="G70" s="1"/>
      <c r="H70" s="1"/>
      <c r="I70" s="1"/>
      <c r="J70" s="1"/>
      <c r="K70" s="1"/>
      <c r="L70" s="1"/>
      <c r="M70" s="2"/>
      <c r="N70" s="1"/>
      <c r="O70" s="1"/>
      <c r="P70" s="1"/>
      <c r="Q70" s="1"/>
      <c r="R70" s="1"/>
      <c r="S70" s="1"/>
      <c r="T70" s="1"/>
      <c r="U70" s="1"/>
      <c r="V70" s="1"/>
      <c r="W70" s="3"/>
      <c r="X70" s="1"/>
      <c r="Y70" s="1"/>
      <c r="Z70" s="1"/>
      <c r="AA70" s="1"/>
      <c r="AB70" s="1"/>
      <c r="AC70" s="1"/>
      <c r="AD70" s="3"/>
      <c r="AE70" s="1"/>
      <c r="AF70" s="1"/>
      <c r="AG70" s="1"/>
      <c r="AH70" s="1"/>
      <c r="AI70" s="1"/>
      <c r="AJ70" s="1"/>
      <c r="AK70" s="3"/>
      <c r="AL70" s="1"/>
      <c r="AM70" s="1"/>
      <c r="AN70" s="1"/>
      <c r="AO70" s="1"/>
      <c r="AP70" s="3"/>
      <c r="AQ70" s="1"/>
    </row>
    <row r="71" spans="1:43" ht="15" x14ac:dyDescent="0.2">
      <c r="A71" s="1"/>
      <c r="B71" s="1"/>
      <c r="C71" s="1"/>
      <c r="D71" s="94"/>
      <c r="E71" s="1"/>
      <c r="F71" s="1"/>
      <c r="G71" s="1"/>
      <c r="H71" s="1"/>
      <c r="I71" s="1"/>
      <c r="J71" s="1"/>
      <c r="K71" s="1"/>
      <c r="L71" s="1"/>
      <c r="M71" s="2"/>
      <c r="N71" s="1"/>
      <c r="O71" s="1"/>
      <c r="P71" s="1"/>
      <c r="Q71" s="1"/>
      <c r="R71" s="1"/>
      <c r="S71" s="1"/>
      <c r="T71" s="1"/>
      <c r="U71" s="1"/>
      <c r="V71" s="1"/>
      <c r="W71" s="3"/>
      <c r="X71" s="1"/>
      <c r="Y71" s="1"/>
      <c r="Z71" s="1"/>
      <c r="AA71" s="1"/>
      <c r="AB71" s="1"/>
      <c r="AC71" s="1"/>
      <c r="AD71" s="3"/>
      <c r="AE71" s="1"/>
      <c r="AF71" s="1"/>
      <c r="AG71" s="1"/>
      <c r="AH71" s="1"/>
      <c r="AI71" s="1"/>
      <c r="AJ71" s="1"/>
      <c r="AK71" s="3"/>
      <c r="AL71" s="1"/>
      <c r="AM71" s="1"/>
      <c r="AN71" s="1"/>
      <c r="AO71" s="1"/>
      <c r="AP71" s="3"/>
      <c r="AQ71" s="1"/>
    </row>
    <row r="72" spans="1:43" ht="15" x14ac:dyDescent="0.2">
      <c r="A72" s="1"/>
      <c r="B72" s="1"/>
      <c r="C72" s="1"/>
      <c r="D72" s="94"/>
      <c r="E72" s="1"/>
      <c r="F72" s="1"/>
      <c r="G72" s="1"/>
      <c r="H72" s="1"/>
      <c r="I72" s="1"/>
      <c r="J72" s="1"/>
      <c r="K72" s="1"/>
      <c r="L72" s="1"/>
      <c r="M72" s="2"/>
      <c r="N72" s="1"/>
      <c r="O72" s="1"/>
      <c r="P72" s="1"/>
      <c r="Q72" s="1"/>
      <c r="R72" s="1"/>
      <c r="S72" s="1"/>
      <c r="T72" s="1"/>
      <c r="U72" s="1"/>
      <c r="V72" s="1"/>
      <c r="W72" s="3"/>
      <c r="X72" s="1"/>
      <c r="Y72" s="1"/>
      <c r="Z72" s="1"/>
      <c r="AA72" s="1"/>
      <c r="AB72" s="1"/>
      <c r="AC72" s="1"/>
      <c r="AD72" s="3"/>
      <c r="AE72" s="1"/>
      <c r="AF72" s="1"/>
      <c r="AG72" s="1"/>
      <c r="AH72" s="1"/>
      <c r="AI72" s="1"/>
      <c r="AJ72" s="1"/>
      <c r="AK72" s="3"/>
      <c r="AL72" s="1"/>
      <c r="AM72" s="1"/>
      <c r="AN72" s="1"/>
      <c r="AO72" s="1"/>
      <c r="AP72" s="3"/>
      <c r="AQ72" s="1"/>
    </row>
    <row r="73" spans="1:43" ht="15" x14ac:dyDescent="0.2">
      <c r="A73" s="1"/>
      <c r="B73" s="1"/>
      <c r="C73" s="1"/>
      <c r="D73" s="94"/>
      <c r="E73" s="1"/>
      <c r="F73" s="1"/>
      <c r="G73" s="1"/>
      <c r="H73" s="1"/>
      <c r="I73" s="1"/>
      <c r="J73" s="1"/>
      <c r="K73" s="1"/>
      <c r="L73" s="1"/>
      <c r="M73" s="2"/>
      <c r="N73" s="1"/>
      <c r="O73" s="1"/>
      <c r="P73" s="1"/>
      <c r="Q73" s="1"/>
      <c r="R73" s="1"/>
      <c r="S73" s="1"/>
      <c r="T73" s="1"/>
      <c r="U73" s="1"/>
      <c r="V73" s="1"/>
      <c r="W73" s="3"/>
      <c r="X73" s="1"/>
      <c r="Y73" s="1"/>
      <c r="Z73" s="1"/>
      <c r="AA73" s="1"/>
      <c r="AB73" s="1"/>
      <c r="AC73" s="1"/>
      <c r="AD73" s="3"/>
      <c r="AE73" s="1"/>
      <c r="AF73" s="1"/>
      <c r="AG73" s="1"/>
      <c r="AH73" s="1"/>
      <c r="AI73" s="1"/>
      <c r="AJ73" s="1"/>
      <c r="AK73" s="3"/>
      <c r="AL73" s="1"/>
      <c r="AM73" s="1"/>
      <c r="AN73" s="1"/>
      <c r="AO73" s="1"/>
      <c r="AP73" s="3"/>
      <c r="AQ73" s="1"/>
    </row>
    <row r="74" spans="1:43" ht="15" x14ac:dyDescent="0.2">
      <c r="A74" s="1"/>
      <c r="B74" s="1"/>
      <c r="C74" s="1"/>
      <c r="D74" s="94"/>
      <c r="E74" s="1"/>
      <c r="F74" s="1"/>
      <c r="G74" s="1"/>
      <c r="H74" s="1"/>
      <c r="I74" s="1"/>
      <c r="J74" s="1"/>
      <c r="K74" s="1"/>
      <c r="L74" s="1"/>
      <c r="M74" s="2"/>
      <c r="N74" s="1"/>
      <c r="O74" s="1"/>
      <c r="P74" s="1"/>
      <c r="Q74" s="1"/>
      <c r="R74" s="1"/>
      <c r="S74" s="1"/>
      <c r="T74" s="1"/>
      <c r="U74" s="1"/>
      <c r="V74" s="1"/>
      <c r="W74" s="3"/>
      <c r="X74" s="1"/>
      <c r="Y74" s="1"/>
      <c r="Z74" s="1"/>
      <c r="AA74" s="1"/>
      <c r="AB74" s="1"/>
      <c r="AC74" s="1"/>
      <c r="AD74" s="3"/>
      <c r="AE74" s="1"/>
      <c r="AF74" s="1"/>
      <c r="AG74" s="1"/>
      <c r="AH74" s="1"/>
      <c r="AI74" s="1"/>
      <c r="AJ74" s="1"/>
      <c r="AK74" s="3"/>
      <c r="AL74" s="1"/>
      <c r="AM74" s="1"/>
      <c r="AN74" s="1"/>
      <c r="AO74" s="1"/>
      <c r="AP74" s="3"/>
      <c r="AQ74" s="1"/>
    </row>
    <row r="75" spans="1:43" ht="15" x14ac:dyDescent="0.2">
      <c r="A75" s="1"/>
      <c r="B75" s="1"/>
      <c r="C75" s="1"/>
      <c r="D75" s="94"/>
      <c r="E75" s="1"/>
      <c r="F75" s="1"/>
      <c r="G75" s="1"/>
      <c r="H75" s="1"/>
      <c r="I75" s="1"/>
      <c r="J75" s="1"/>
      <c r="K75" s="1"/>
      <c r="L75" s="1"/>
      <c r="M75" s="2"/>
      <c r="N75" s="1"/>
      <c r="O75" s="1"/>
      <c r="P75" s="1"/>
      <c r="Q75" s="1"/>
      <c r="R75" s="1"/>
      <c r="S75" s="1"/>
      <c r="T75" s="1"/>
      <c r="U75" s="1"/>
      <c r="V75" s="1"/>
      <c r="W75" s="3"/>
      <c r="X75" s="1"/>
      <c r="Y75" s="1"/>
      <c r="Z75" s="1"/>
      <c r="AA75" s="1"/>
      <c r="AB75" s="1"/>
      <c r="AC75" s="1"/>
      <c r="AD75" s="3"/>
      <c r="AE75" s="1"/>
      <c r="AF75" s="1"/>
      <c r="AG75" s="1"/>
      <c r="AH75" s="1"/>
      <c r="AI75" s="1"/>
      <c r="AJ75" s="1"/>
      <c r="AK75" s="3"/>
      <c r="AL75" s="1"/>
      <c r="AM75" s="1"/>
      <c r="AN75" s="1"/>
      <c r="AO75" s="1"/>
      <c r="AP75" s="3"/>
      <c r="AQ75" s="1"/>
    </row>
    <row r="76" spans="1:43" ht="15" x14ac:dyDescent="0.2">
      <c r="A76" s="1"/>
      <c r="B76" s="1"/>
      <c r="C76" s="1"/>
      <c r="D76" s="94"/>
      <c r="E76" s="1"/>
      <c r="F76" s="1"/>
      <c r="G76" s="1"/>
      <c r="H76" s="1"/>
      <c r="I76" s="1"/>
      <c r="J76" s="1"/>
      <c r="K76" s="1"/>
      <c r="L76" s="1"/>
      <c r="M76" s="2"/>
      <c r="N76" s="1"/>
      <c r="O76" s="1"/>
      <c r="P76" s="1"/>
      <c r="Q76" s="1"/>
      <c r="R76" s="1"/>
      <c r="S76" s="1"/>
      <c r="T76" s="1"/>
      <c r="U76" s="1"/>
      <c r="V76" s="1"/>
      <c r="W76" s="3"/>
      <c r="X76" s="1"/>
      <c r="Y76" s="1"/>
      <c r="Z76" s="1"/>
      <c r="AA76" s="1"/>
      <c r="AB76" s="1"/>
      <c r="AC76" s="1"/>
      <c r="AD76" s="3"/>
      <c r="AE76" s="1"/>
      <c r="AF76" s="1"/>
      <c r="AG76" s="1"/>
      <c r="AH76" s="1"/>
      <c r="AI76" s="1"/>
      <c r="AJ76" s="1"/>
      <c r="AK76" s="3"/>
      <c r="AL76" s="1"/>
      <c r="AM76" s="1"/>
      <c r="AN76" s="1"/>
      <c r="AO76" s="1"/>
      <c r="AP76" s="3"/>
      <c r="AQ76" s="1"/>
    </row>
    <row r="77" spans="1:43" ht="15" x14ac:dyDescent="0.2">
      <c r="A77" s="1"/>
      <c r="B77" s="1"/>
      <c r="C77" s="1"/>
      <c r="D77" s="94"/>
      <c r="E77" s="1"/>
      <c r="F77" s="1"/>
      <c r="G77" s="1"/>
      <c r="H77" s="1"/>
      <c r="I77" s="1"/>
      <c r="J77" s="1"/>
      <c r="K77" s="1"/>
      <c r="L77" s="1"/>
      <c r="M77" s="2"/>
      <c r="N77" s="1"/>
      <c r="O77" s="1"/>
      <c r="P77" s="1"/>
      <c r="Q77" s="1"/>
      <c r="R77" s="1"/>
      <c r="S77" s="1"/>
      <c r="T77" s="1"/>
      <c r="U77" s="1"/>
      <c r="V77" s="1"/>
      <c r="W77" s="3"/>
      <c r="X77" s="1"/>
      <c r="Y77" s="1"/>
      <c r="Z77" s="1"/>
      <c r="AA77" s="1"/>
      <c r="AB77" s="1"/>
      <c r="AC77" s="1"/>
      <c r="AD77" s="3"/>
      <c r="AE77" s="1"/>
      <c r="AF77" s="1"/>
      <c r="AG77" s="1"/>
      <c r="AH77" s="1"/>
      <c r="AI77" s="1"/>
      <c r="AJ77" s="1"/>
      <c r="AK77" s="3"/>
      <c r="AL77" s="1"/>
      <c r="AM77" s="1"/>
      <c r="AN77" s="1"/>
      <c r="AO77" s="1"/>
      <c r="AP77" s="3"/>
      <c r="AQ77" s="1"/>
    </row>
    <row r="78" spans="1:43" ht="15" x14ac:dyDescent="0.2">
      <c r="A78" s="1"/>
      <c r="B78" s="1"/>
      <c r="C78" s="1"/>
      <c r="D78" s="94"/>
      <c r="E78" s="1"/>
      <c r="F78" s="1"/>
      <c r="G78" s="1"/>
      <c r="H78" s="1"/>
      <c r="I78" s="1"/>
      <c r="J78" s="1"/>
      <c r="K78" s="1"/>
      <c r="L78" s="1"/>
      <c r="M78" s="2"/>
      <c r="N78" s="1"/>
      <c r="O78" s="1"/>
      <c r="P78" s="1"/>
      <c r="Q78" s="1"/>
      <c r="R78" s="1"/>
      <c r="S78" s="1"/>
      <c r="T78" s="1"/>
      <c r="U78" s="1"/>
      <c r="V78" s="1"/>
      <c r="W78" s="3"/>
      <c r="X78" s="1"/>
      <c r="Y78" s="1"/>
      <c r="Z78" s="1"/>
      <c r="AA78" s="1"/>
      <c r="AB78" s="1"/>
      <c r="AC78" s="1"/>
      <c r="AD78" s="3"/>
      <c r="AE78" s="1"/>
      <c r="AF78" s="1"/>
      <c r="AG78" s="1"/>
      <c r="AH78" s="1"/>
      <c r="AI78" s="1"/>
      <c r="AJ78" s="1"/>
      <c r="AK78" s="3"/>
      <c r="AL78" s="1"/>
      <c r="AM78" s="1"/>
      <c r="AN78" s="1"/>
      <c r="AO78" s="1"/>
      <c r="AP78" s="3"/>
      <c r="AQ78" s="1"/>
    </row>
    <row r="79" spans="1:43" ht="15" x14ac:dyDescent="0.2">
      <c r="A79" s="1"/>
      <c r="B79" s="1"/>
      <c r="C79" s="1"/>
      <c r="D79" s="94"/>
      <c r="E79" s="1"/>
      <c r="F79" s="1"/>
      <c r="G79" s="1"/>
      <c r="H79" s="1"/>
      <c r="I79" s="1"/>
      <c r="J79" s="1"/>
      <c r="K79" s="1"/>
      <c r="L79" s="1"/>
      <c r="M79" s="2"/>
      <c r="N79" s="1"/>
      <c r="O79" s="1"/>
      <c r="P79" s="1"/>
      <c r="Q79" s="1"/>
      <c r="R79" s="1"/>
      <c r="S79" s="1"/>
      <c r="T79" s="1"/>
      <c r="U79" s="1"/>
      <c r="V79" s="1"/>
      <c r="W79" s="3"/>
      <c r="X79" s="1"/>
      <c r="Y79" s="1"/>
      <c r="Z79" s="1"/>
      <c r="AA79" s="1"/>
      <c r="AB79" s="1"/>
      <c r="AC79" s="1"/>
      <c r="AD79" s="3"/>
      <c r="AE79" s="1"/>
      <c r="AF79" s="1"/>
      <c r="AG79" s="1"/>
      <c r="AH79" s="1"/>
      <c r="AI79" s="1"/>
      <c r="AJ79" s="1"/>
      <c r="AK79" s="3"/>
      <c r="AL79" s="1"/>
      <c r="AM79" s="1"/>
      <c r="AN79" s="1"/>
      <c r="AO79" s="1"/>
      <c r="AP79" s="3"/>
      <c r="AQ79" s="1"/>
    </row>
    <row r="80" spans="1:43" ht="15" x14ac:dyDescent="0.2">
      <c r="A80" s="1"/>
      <c r="B80" s="1"/>
      <c r="C80" s="1"/>
      <c r="D80" s="94"/>
      <c r="E80" s="1"/>
      <c r="F80" s="1"/>
      <c r="G80" s="1"/>
      <c r="H80" s="1"/>
      <c r="I80" s="1"/>
      <c r="J80" s="1"/>
      <c r="K80" s="1"/>
      <c r="L80" s="1"/>
      <c r="M80" s="2"/>
      <c r="N80" s="1"/>
      <c r="O80" s="1"/>
      <c r="P80" s="1"/>
      <c r="Q80" s="1"/>
      <c r="R80" s="1"/>
      <c r="S80" s="1"/>
      <c r="T80" s="1"/>
      <c r="U80" s="1"/>
      <c r="V80" s="1"/>
      <c r="W80" s="3"/>
      <c r="X80" s="1"/>
      <c r="Y80" s="1"/>
      <c r="Z80" s="1"/>
      <c r="AA80" s="1"/>
      <c r="AB80" s="1"/>
      <c r="AC80" s="1"/>
      <c r="AD80" s="3"/>
      <c r="AE80" s="1"/>
      <c r="AF80" s="1"/>
      <c r="AG80" s="1"/>
      <c r="AH80" s="1"/>
      <c r="AI80" s="1"/>
      <c r="AJ80" s="1"/>
      <c r="AK80" s="3"/>
      <c r="AL80" s="1"/>
      <c r="AM80" s="1"/>
      <c r="AN80" s="1"/>
      <c r="AO80" s="1"/>
      <c r="AP80" s="3"/>
      <c r="AQ80" s="1"/>
    </row>
    <row r="81" spans="1:43" ht="15" x14ac:dyDescent="0.2">
      <c r="A81" s="1"/>
      <c r="B81" s="1"/>
      <c r="C81" s="1"/>
      <c r="D81" s="94"/>
      <c r="E81" s="1"/>
      <c r="F81" s="1"/>
      <c r="G81" s="1"/>
      <c r="H81" s="1"/>
      <c r="I81" s="1"/>
      <c r="J81" s="1"/>
      <c r="K81" s="1"/>
      <c r="L81" s="1"/>
      <c r="M81" s="2"/>
      <c r="N81" s="1"/>
      <c r="O81" s="1"/>
      <c r="P81" s="1"/>
      <c r="Q81" s="1"/>
      <c r="R81" s="1"/>
      <c r="S81" s="1"/>
      <c r="T81" s="1"/>
      <c r="U81" s="1"/>
      <c r="V81" s="1"/>
      <c r="W81" s="3"/>
      <c r="X81" s="1"/>
      <c r="Y81" s="1"/>
      <c r="Z81" s="1"/>
      <c r="AA81" s="1"/>
      <c r="AB81" s="1"/>
      <c r="AC81" s="1"/>
      <c r="AD81" s="3"/>
      <c r="AE81" s="1"/>
      <c r="AF81" s="1"/>
      <c r="AG81" s="1"/>
      <c r="AH81" s="1"/>
      <c r="AI81" s="1"/>
      <c r="AJ81" s="1"/>
      <c r="AK81" s="3"/>
      <c r="AL81" s="1"/>
      <c r="AM81" s="1"/>
      <c r="AN81" s="1"/>
      <c r="AO81" s="1"/>
      <c r="AP81" s="3"/>
      <c r="AQ81" s="1"/>
    </row>
    <row r="82" spans="1:43" ht="15" x14ac:dyDescent="0.2">
      <c r="A82" s="1"/>
      <c r="B82" s="1"/>
      <c r="C82" s="1"/>
      <c r="D82" s="94"/>
      <c r="E82" s="1"/>
      <c r="F82" s="1"/>
      <c r="G82" s="1"/>
      <c r="H82" s="1"/>
      <c r="I82" s="1"/>
      <c r="J82" s="1"/>
      <c r="K82" s="1"/>
      <c r="L82" s="1"/>
      <c r="M82" s="2"/>
      <c r="N82" s="1"/>
      <c r="O82" s="1"/>
      <c r="P82" s="1"/>
      <c r="Q82" s="1"/>
      <c r="R82" s="1"/>
      <c r="S82" s="1"/>
      <c r="T82" s="1"/>
      <c r="U82" s="1"/>
      <c r="V82" s="1"/>
      <c r="W82" s="3"/>
      <c r="X82" s="1"/>
      <c r="Y82" s="1"/>
      <c r="Z82" s="1"/>
      <c r="AA82" s="1"/>
      <c r="AB82" s="1"/>
      <c r="AC82" s="1"/>
      <c r="AD82" s="3"/>
      <c r="AE82" s="1"/>
      <c r="AF82" s="1"/>
      <c r="AG82" s="1"/>
      <c r="AH82" s="1"/>
      <c r="AI82" s="1"/>
      <c r="AJ82" s="1"/>
      <c r="AK82" s="3"/>
      <c r="AL82" s="1"/>
      <c r="AM82" s="1"/>
      <c r="AN82" s="1"/>
      <c r="AO82" s="1"/>
      <c r="AP82" s="3"/>
      <c r="AQ82" s="1"/>
    </row>
    <row r="83" spans="1:43" ht="15" x14ac:dyDescent="0.2">
      <c r="A83" s="1"/>
      <c r="B83" s="1"/>
      <c r="C83" s="1"/>
      <c r="D83" s="94"/>
      <c r="E83" s="1"/>
      <c r="F83" s="1"/>
      <c r="G83" s="1"/>
      <c r="H83" s="1"/>
      <c r="I83" s="1"/>
      <c r="J83" s="1"/>
      <c r="K83" s="1"/>
      <c r="L83" s="1"/>
      <c r="M83" s="2"/>
      <c r="N83" s="1"/>
      <c r="O83" s="1"/>
      <c r="P83" s="1"/>
      <c r="Q83" s="1"/>
      <c r="R83" s="1"/>
      <c r="S83" s="1"/>
      <c r="T83" s="1"/>
      <c r="U83" s="1"/>
      <c r="V83" s="1"/>
      <c r="W83" s="3"/>
      <c r="X83" s="1"/>
      <c r="Y83" s="1"/>
      <c r="Z83" s="1"/>
      <c r="AA83" s="1"/>
      <c r="AB83" s="1"/>
      <c r="AC83" s="1"/>
      <c r="AD83" s="3"/>
      <c r="AE83" s="1"/>
      <c r="AF83" s="1"/>
      <c r="AG83" s="1"/>
      <c r="AH83" s="1"/>
      <c r="AI83" s="1"/>
      <c r="AJ83" s="1"/>
      <c r="AK83" s="3"/>
      <c r="AL83" s="1"/>
      <c r="AM83" s="1"/>
      <c r="AN83" s="1"/>
      <c r="AO83" s="1"/>
      <c r="AP83" s="3"/>
      <c r="AQ83" s="1"/>
    </row>
    <row r="84" spans="1:43" ht="15" x14ac:dyDescent="0.2">
      <c r="A84" s="1"/>
      <c r="B84" s="1"/>
      <c r="C84" s="1"/>
      <c r="D84" s="94"/>
      <c r="E84" s="1"/>
      <c r="F84" s="1"/>
      <c r="G84" s="1"/>
      <c r="H84" s="1"/>
      <c r="I84" s="1"/>
      <c r="J84" s="1"/>
      <c r="K84" s="1"/>
      <c r="L84" s="1"/>
      <c r="M84" s="2"/>
      <c r="N84" s="1"/>
      <c r="O84" s="1"/>
      <c r="P84" s="1"/>
      <c r="Q84" s="1"/>
      <c r="R84" s="1"/>
      <c r="S84" s="1"/>
      <c r="T84" s="1"/>
      <c r="U84" s="1"/>
      <c r="V84" s="1"/>
      <c r="W84" s="3"/>
      <c r="X84" s="1"/>
      <c r="Y84" s="1"/>
      <c r="Z84" s="1"/>
      <c r="AA84" s="1"/>
      <c r="AB84" s="1"/>
      <c r="AC84" s="1"/>
      <c r="AD84" s="3"/>
      <c r="AE84" s="1"/>
      <c r="AF84" s="1"/>
      <c r="AG84" s="1"/>
      <c r="AH84" s="1"/>
      <c r="AI84" s="1"/>
      <c r="AJ84" s="1"/>
      <c r="AK84" s="3"/>
      <c r="AL84" s="1"/>
      <c r="AM84" s="1"/>
      <c r="AN84" s="1"/>
      <c r="AO84" s="1"/>
      <c r="AP84" s="3"/>
      <c r="AQ84" s="1"/>
    </row>
    <row r="85" spans="1:43" ht="15" x14ac:dyDescent="0.2">
      <c r="A85" s="1"/>
      <c r="B85" s="1"/>
      <c r="C85" s="1"/>
      <c r="D85" s="94"/>
      <c r="E85" s="1"/>
      <c r="F85" s="1"/>
      <c r="G85" s="1"/>
      <c r="H85" s="1"/>
      <c r="I85" s="1"/>
      <c r="J85" s="1"/>
      <c r="K85" s="1"/>
      <c r="L85" s="1"/>
      <c r="M85" s="2"/>
      <c r="N85" s="1"/>
      <c r="O85" s="1"/>
      <c r="P85" s="1"/>
      <c r="Q85" s="1"/>
      <c r="R85" s="1"/>
      <c r="S85" s="1"/>
      <c r="T85" s="1"/>
      <c r="U85" s="1"/>
      <c r="V85" s="1"/>
      <c r="W85" s="3"/>
      <c r="X85" s="1"/>
      <c r="Y85" s="1"/>
      <c r="Z85" s="1"/>
      <c r="AA85" s="1"/>
      <c r="AB85" s="1"/>
      <c r="AC85" s="1"/>
      <c r="AD85" s="3"/>
      <c r="AE85" s="1"/>
      <c r="AF85" s="1"/>
      <c r="AG85" s="1"/>
      <c r="AH85" s="1"/>
      <c r="AI85" s="1"/>
      <c r="AJ85" s="1"/>
      <c r="AK85" s="3"/>
      <c r="AL85" s="1"/>
      <c r="AM85" s="1"/>
      <c r="AN85" s="1"/>
      <c r="AO85" s="1"/>
      <c r="AP85" s="3"/>
      <c r="AQ85" s="1"/>
    </row>
    <row r="86" spans="1:43" ht="15" x14ac:dyDescent="0.2">
      <c r="A86" s="1"/>
      <c r="B86" s="1"/>
      <c r="C86" s="1"/>
      <c r="D86" s="94"/>
      <c r="E86" s="1"/>
      <c r="F86" s="1"/>
      <c r="G86" s="1"/>
      <c r="H86" s="1"/>
      <c r="I86" s="1"/>
      <c r="J86" s="1"/>
      <c r="K86" s="1"/>
      <c r="L86" s="1"/>
      <c r="M86" s="2"/>
      <c r="N86" s="1"/>
      <c r="O86" s="1"/>
      <c r="P86" s="1"/>
      <c r="Q86" s="1"/>
      <c r="R86" s="1"/>
      <c r="S86" s="1"/>
      <c r="T86" s="1"/>
      <c r="U86" s="1"/>
      <c r="V86" s="1"/>
      <c r="W86" s="3"/>
      <c r="X86" s="1"/>
      <c r="Y86" s="1"/>
      <c r="Z86" s="1"/>
      <c r="AA86" s="1"/>
      <c r="AB86" s="1"/>
      <c r="AC86" s="1"/>
      <c r="AD86" s="3"/>
      <c r="AE86" s="1"/>
      <c r="AF86" s="1"/>
      <c r="AG86" s="1"/>
      <c r="AH86" s="1"/>
      <c r="AI86" s="1"/>
      <c r="AJ86" s="1"/>
      <c r="AK86" s="3"/>
      <c r="AL86" s="1"/>
      <c r="AM86" s="1"/>
      <c r="AN86" s="1"/>
      <c r="AO86" s="1"/>
      <c r="AP86" s="3"/>
      <c r="AQ86" s="1"/>
    </row>
    <row r="87" spans="1:43" ht="15" x14ac:dyDescent="0.2">
      <c r="A87" s="1"/>
      <c r="B87" s="1"/>
      <c r="C87" s="1"/>
      <c r="D87" s="94"/>
      <c r="E87" s="1"/>
      <c r="F87" s="1"/>
      <c r="G87" s="1"/>
      <c r="H87" s="1"/>
      <c r="I87" s="1"/>
      <c r="J87" s="1"/>
      <c r="K87" s="1"/>
      <c r="L87" s="1"/>
      <c r="M87" s="2"/>
      <c r="N87" s="1"/>
      <c r="O87" s="1"/>
      <c r="P87" s="1"/>
      <c r="Q87" s="1"/>
      <c r="R87" s="1"/>
      <c r="S87" s="1"/>
      <c r="T87" s="1"/>
      <c r="U87" s="1"/>
      <c r="V87" s="1"/>
      <c r="W87" s="3"/>
      <c r="X87" s="1"/>
      <c r="Y87" s="1"/>
      <c r="Z87" s="1"/>
      <c r="AA87" s="1"/>
      <c r="AB87" s="1"/>
      <c r="AC87" s="1"/>
      <c r="AD87" s="3"/>
      <c r="AE87" s="1"/>
      <c r="AF87" s="1"/>
      <c r="AG87" s="1"/>
      <c r="AH87" s="1"/>
      <c r="AI87" s="1"/>
      <c r="AJ87" s="1"/>
      <c r="AK87" s="3"/>
      <c r="AL87" s="1"/>
      <c r="AM87" s="1"/>
      <c r="AN87" s="1"/>
      <c r="AO87" s="1"/>
      <c r="AP87" s="3"/>
      <c r="AQ87" s="1"/>
    </row>
    <row r="88" spans="1:43" ht="15" x14ac:dyDescent="0.2">
      <c r="A88" s="1"/>
      <c r="B88" s="1"/>
      <c r="C88" s="1"/>
      <c r="D88" s="94"/>
      <c r="E88" s="1"/>
      <c r="F88" s="1"/>
      <c r="G88" s="1"/>
      <c r="H88" s="1"/>
      <c r="I88" s="1"/>
      <c r="J88" s="1"/>
      <c r="K88" s="1"/>
      <c r="L88" s="1"/>
      <c r="M88" s="2"/>
      <c r="N88" s="1"/>
      <c r="O88" s="1"/>
      <c r="P88" s="1"/>
      <c r="Q88" s="1"/>
      <c r="R88" s="1"/>
      <c r="S88" s="1"/>
      <c r="T88" s="1"/>
      <c r="U88" s="1"/>
      <c r="V88" s="1"/>
      <c r="W88" s="3"/>
      <c r="X88" s="1"/>
      <c r="Y88" s="1"/>
      <c r="Z88" s="1"/>
      <c r="AA88" s="1"/>
      <c r="AB88" s="1"/>
      <c r="AC88" s="1"/>
      <c r="AD88" s="3"/>
      <c r="AE88" s="1"/>
      <c r="AF88" s="1"/>
      <c r="AG88" s="1"/>
      <c r="AH88" s="1"/>
      <c r="AI88" s="1"/>
      <c r="AJ88" s="1"/>
      <c r="AK88" s="3"/>
      <c r="AL88" s="1"/>
      <c r="AM88" s="1"/>
      <c r="AN88" s="1"/>
      <c r="AO88" s="1"/>
      <c r="AP88" s="3"/>
      <c r="AQ88" s="1"/>
    </row>
    <row r="89" spans="1:43" ht="15" x14ac:dyDescent="0.2">
      <c r="A89" s="1"/>
      <c r="B89" s="1"/>
      <c r="C89" s="1"/>
      <c r="D89" s="94"/>
      <c r="E89" s="1"/>
      <c r="F89" s="1"/>
      <c r="G89" s="1"/>
      <c r="H89" s="1"/>
      <c r="I89" s="1"/>
      <c r="J89" s="1"/>
      <c r="K89" s="1"/>
      <c r="L89" s="1"/>
      <c r="M89" s="2"/>
      <c r="N89" s="1"/>
      <c r="O89" s="1"/>
      <c r="P89" s="1"/>
      <c r="Q89" s="1"/>
      <c r="R89" s="1"/>
      <c r="S89" s="1"/>
      <c r="T89" s="1"/>
      <c r="U89" s="1"/>
      <c r="V89" s="1"/>
      <c r="W89" s="3"/>
      <c r="X89" s="1"/>
      <c r="Y89" s="1"/>
      <c r="Z89" s="1"/>
      <c r="AA89" s="1"/>
      <c r="AB89" s="1"/>
      <c r="AC89" s="1"/>
      <c r="AD89" s="3"/>
      <c r="AE89" s="1"/>
      <c r="AF89" s="1"/>
      <c r="AG89" s="1"/>
      <c r="AH89" s="1"/>
      <c r="AI89" s="1"/>
      <c r="AJ89" s="1"/>
      <c r="AK89" s="3"/>
      <c r="AL89" s="1"/>
      <c r="AM89" s="1"/>
      <c r="AN89" s="1"/>
      <c r="AO89" s="1"/>
      <c r="AP89" s="3"/>
      <c r="AQ89" s="1"/>
    </row>
    <row r="90" spans="1:43" ht="15" x14ac:dyDescent="0.2">
      <c r="A90" s="1"/>
      <c r="B90" s="1"/>
      <c r="C90" s="1"/>
      <c r="D90" s="94"/>
      <c r="E90" s="1"/>
      <c r="F90" s="1"/>
      <c r="G90" s="1"/>
      <c r="H90" s="1"/>
      <c r="I90" s="1"/>
      <c r="J90" s="1"/>
      <c r="K90" s="1"/>
      <c r="L90" s="1"/>
      <c r="M90" s="2"/>
      <c r="N90" s="1"/>
      <c r="O90" s="1"/>
      <c r="P90" s="1"/>
      <c r="Q90" s="1"/>
      <c r="R90" s="1"/>
      <c r="S90" s="1"/>
      <c r="T90" s="1"/>
      <c r="U90" s="1"/>
      <c r="V90" s="1"/>
      <c r="W90" s="3"/>
      <c r="X90" s="1"/>
      <c r="Y90" s="1"/>
      <c r="Z90" s="1"/>
      <c r="AA90" s="1"/>
      <c r="AB90" s="1"/>
      <c r="AC90" s="1"/>
      <c r="AD90" s="3"/>
      <c r="AE90" s="1"/>
      <c r="AF90" s="1"/>
      <c r="AG90" s="1"/>
      <c r="AH90" s="1"/>
      <c r="AI90" s="1"/>
      <c r="AJ90" s="1"/>
      <c r="AK90" s="3"/>
      <c r="AL90" s="1"/>
      <c r="AM90" s="1"/>
      <c r="AN90" s="1"/>
      <c r="AO90" s="1"/>
      <c r="AP90" s="3"/>
      <c r="AQ90" s="1"/>
    </row>
    <row r="91" spans="1:43" ht="15" x14ac:dyDescent="0.2">
      <c r="A91" s="1"/>
      <c r="B91" s="1"/>
      <c r="C91" s="1"/>
      <c r="D91" s="94"/>
      <c r="E91" s="1"/>
      <c r="F91" s="1"/>
      <c r="G91" s="1"/>
      <c r="H91" s="1"/>
      <c r="I91" s="1"/>
      <c r="J91" s="1"/>
      <c r="K91" s="1"/>
      <c r="L91" s="1"/>
      <c r="M91" s="2"/>
      <c r="N91" s="1"/>
      <c r="O91" s="1"/>
      <c r="P91" s="1"/>
      <c r="Q91" s="1"/>
      <c r="R91" s="1"/>
      <c r="S91" s="1"/>
      <c r="T91" s="1"/>
      <c r="U91" s="1"/>
      <c r="V91" s="1"/>
      <c r="W91" s="3"/>
      <c r="X91" s="1"/>
      <c r="Y91" s="1"/>
      <c r="Z91" s="1"/>
      <c r="AA91" s="1"/>
      <c r="AB91" s="1"/>
      <c r="AC91" s="1"/>
      <c r="AD91" s="3"/>
      <c r="AE91" s="1"/>
      <c r="AF91" s="1"/>
      <c r="AG91" s="1"/>
      <c r="AH91" s="1"/>
      <c r="AI91" s="1"/>
      <c r="AJ91" s="1"/>
      <c r="AK91" s="3"/>
      <c r="AL91" s="1"/>
      <c r="AM91" s="1"/>
      <c r="AN91" s="1"/>
      <c r="AO91" s="1"/>
      <c r="AP91" s="3"/>
      <c r="AQ91" s="1"/>
    </row>
    <row r="92" spans="1:43" ht="15" x14ac:dyDescent="0.2">
      <c r="A92" s="1"/>
      <c r="B92" s="1"/>
      <c r="C92" s="1"/>
      <c r="D92" s="94"/>
      <c r="E92" s="1"/>
      <c r="F92" s="1"/>
      <c r="G92" s="1"/>
      <c r="H92" s="1"/>
      <c r="I92" s="1"/>
      <c r="J92" s="1"/>
      <c r="K92" s="1"/>
      <c r="L92" s="1"/>
      <c r="M92" s="2"/>
      <c r="N92" s="1"/>
      <c r="O92" s="1"/>
      <c r="P92" s="1"/>
      <c r="Q92" s="1"/>
      <c r="R92" s="1"/>
      <c r="S92" s="1"/>
      <c r="T92" s="1"/>
      <c r="U92" s="1"/>
      <c r="V92" s="1"/>
      <c r="W92" s="3"/>
      <c r="X92" s="1"/>
      <c r="Y92" s="1"/>
      <c r="Z92" s="1"/>
      <c r="AA92" s="1"/>
      <c r="AB92" s="1"/>
      <c r="AC92" s="1"/>
      <c r="AD92" s="3"/>
      <c r="AE92" s="1"/>
      <c r="AF92" s="1"/>
      <c r="AG92" s="1"/>
      <c r="AH92" s="1"/>
      <c r="AI92" s="1"/>
      <c r="AJ92" s="1"/>
      <c r="AK92" s="3"/>
      <c r="AL92" s="1"/>
      <c r="AM92" s="1"/>
      <c r="AN92" s="1"/>
      <c r="AO92" s="1"/>
      <c r="AP92" s="3"/>
      <c r="AQ92" s="1"/>
    </row>
    <row r="93" spans="1:43" ht="15" x14ac:dyDescent="0.2">
      <c r="A93" s="1"/>
      <c r="B93" s="1"/>
      <c r="C93" s="1"/>
      <c r="D93" s="94"/>
      <c r="E93" s="1"/>
      <c r="F93" s="1"/>
      <c r="G93" s="1"/>
      <c r="H93" s="1"/>
      <c r="I93" s="1"/>
      <c r="J93" s="1"/>
      <c r="K93" s="1"/>
      <c r="L93" s="1"/>
      <c r="M93" s="2"/>
      <c r="N93" s="1"/>
      <c r="O93" s="1"/>
      <c r="P93" s="1"/>
      <c r="Q93" s="1"/>
      <c r="R93" s="1"/>
      <c r="S93" s="1"/>
      <c r="T93" s="1"/>
      <c r="U93" s="1"/>
      <c r="V93" s="1"/>
      <c r="W93" s="3"/>
      <c r="X93" s="1"/>
      <c r="Y93" s="1"/>
      <c r="Z93" s="1"/>
      <c r="AA93" s="1"/>
      <c r="AB93" s="1"/>
      <c r="AC93" s="1"/>
      <c r="AD93" s="3"/>
      <c r="AE93" s="1"/>
      <c r="AF93" s="1"/>
      <c r="AG93" s="1"/>
      <c r="AH93" s="1"/>
      <c r="AI93" s="1"/>
      <c r="AJ93" s="1"/>
      <c r="AK93" s="3"/>
      <c r="AL93" s="1"/>
      <c r="AM93" s="1"/>
      <c r="AN93" s="1"/>
      <c r="AO93" s="1"/>
      <c r="AP93" s="3"/>
      <c r="AQ93" s="1"/>
    </row>
    <row r="94" spans="1:43" ht="15" x14ac:dyDescent="0.2">
      <c r="A94" s="1"/>
      <c r="B94" s="1"/>
      <c r="C94" s="1"/>
      <c r="D94" s="94"/>
      <c r="E94" s="1"/>
      <c r="F94" s="1"/>
      <c r="G94" s="1"/>
      <c r="H94" s="1"/>
      <c r="I94" s="1"/>
      <c r="J94" s="1"/>
      <c r="K94" s="1"/>
      <c r="L94" s="1"/>
      <c r="M94" s="2"/>
      <c r="N94" s="1"/>
      <c r="O94" s="1"/>
      <c r="P94" s="1"/>
      <c r="Q94" s="1"/>
      <c r="R94" s="1"/>
      <c r="S94" s="1"/>
      <c r="T94" s="1"/>
      <c r="U94" s="1"/>
      <c r="V94" s="1"/>
      <c r="W94" s="3"/>
      <c r="X94" s="1"/>
      <c r="Y94" s="1"/>
      <c r="Z94" s="1"/>
      <c r="AA94" s="1"/>
      <c r="AB94" s="1"/>
      <c r="AC94" s="1"/>
      <c r="AD94" s="3"/>
      <c r="AE94" s="1"/>
      <c r="AF94" s="1"/>
      <c r="AG94" s="1"/>
      <c r="AH94" s="1"/>
      <c r="AI94" s="1"/>
      <c r="AJ94" s="1"/>
      <c r="AK94" s="3"/>
      <c r="AL94" s="1"/>
      <c r="AM94" s="1"/>
      <c r="AN94" s="1"/>
      <c r="AO94" s="1"/>
      <c r="AP94" s="3"/>
      <c r="AQ94" s="1"/>
    </row>
    <row r="95" spans="1:43" ht="15" x14ac:dyDescent="0.2">
      <c r="A95" s="1"/>
      <c r="B95" s="1"/>
      <c r="C95" s="1"/>
      <c r="D95" s="94"/>
      <c r="E95" s="1"/>
      <c r="F95" s="1"/>
      <c r="G95" s="1"/>
      <c r="H95" s="1"/>
      <c r="I95" s="1"/>
      <c r="J95" s="1"/>
      <c r="K95" s="1"/>
      <c r="L95" s="1"/>
      <c r="M95" s="2"/>
      <c r="N95" s="1"/>
      <c r="O95" s="1"/>
      <c r="P95" s="1"/>
      <c r="Q95" s="1"/>
      <c r="R95" s="1"/>
      <c r="S95" s="1"/>
      <c r="T95" s="1"/>
      <c r="U95" s="1"/>
      <c r="V95" s="1"/>
      <c r="W95" s="3"/>
      <c r="X95" s="1"/>
      <c r="Y95" s="1"/>
      <c r="Z95" s="1"/>
      <c r="AA95" s="1"/>
      <c r="AB95" s="1"/>
      <c r="AC95" s="1"/>
      <c r="AD95" s="3"/>
      <c r="AE95" s="1"/>
      <c r="AF95" s="1"/>
      <c r="AG95" s="1"/>
      <c r="AH95" s="1"/>
      <c r="AI95" s="1"/>
      <c r="AJ95" s="1"/>
      <c r="AK95" s="3"/>
      <c r="AL95" s="1"/>
      <c r="AM95" s="1"/>
      <c r="AN95" s="1"/>
      <c r="AO95" s="1"/>
      <c r="AP95" s="3"/>
      <c r="AQ95" s="1"/>
    </row>
    <row r="96" spans="1:43" ht="15" x14ac:dyDescent="0.2">
      <c r="A96" s="1"/>
      <c r="B96" s="1"/>
      <c r="C96" s="1"/>
      <c r="D96" s="94"/>
      <c r="E96" s="1"/>
      <c r="F96" s="1"/>
      <c r="G96" s="1"/>
      <c r="H96" s="1"/>
      <c r="I96" s="1"/>
      <c r="J96" s="1"/>
      <c r="K96" s="1"/>
      <c r="L96" s="1"/>
      <c r="M96" s="2"/>
      <c r="N96" s="1"/>
      <c r="O96" s="1"/>
      <c r="P96" s="1"/>
      <c r="Q96" s="1"/>
      <c r="R96" s="1"/>
      <c r="S96" s="1"/>
      <c r="T96" s="1"/>
      <c r="U96" s="1"/>
      <c r="V96" s="1"/>
      <c r="W96" s="3"/>
      <c r="X96" s="1"/>
      <c r="Y96" s="1"/>
      <c r="Z96" s="1"/>
      <c r="AA96" s="1"/>
      <c r="AB96" s="1"/>
      <c r="AC96" s="1"/>
      <c r="AD96" s="3"/>
      <c r="AE96" s="1"/>
      <c r="AF96" s="1"/>
      <c r="AG96" s="1"/>
      <c r="AH96" s="1"/>
      <c r="AI96" s="1"/>
      <c r="AJ96" s="1"/>
      <c r="AK96" s="3"/>
      <c r="AL96" s="1"/>
      <c r="AM96" s="1"/>
      <c r="AN96" s="1"/>
      <c r="AO96" s="1"/>
      <c r="AP96" s="3"/>
      <c r="AQ96" s="1"/>
    </row>
    <row r="97" spans="1:43" ht="15" x14ac:dyDescent="0.2">
      <c r="A97" s="1"/>
      <c r="B97" s="1"/>
      <c r="C97" s="1"/>
      <c r="D97" s="94"/>
      <c r="E97" s="1"/>
      <c r="F97" s="1"/>
      <c r="G97" s="1"/>
      <c r="H97" s="1"/>
      <c r="I97" s="1"/>
      <c r="J97" s="1"/>
      <c r="K97" s="1"/>
      <c r="L97" s="1"/>
      <c r="M97" s="2"/>
      <c r="N97" s="1"/>
      <c r="O97" s="1"/>
      <c r="P97" s="1"/>
      <c r="Q97" s="1"/>
      <c r="R97" s="1"/>
      <c r="S97" s="1"/>
      <c r="T97" s="1"/>
      <c r="U97" s="1"/>
      <c r="V97" s="1"/>
      <c r="W97" s="3"/>
      <c r="X97" s="1"/>
      <c r="Y97" s="1"/>
      <c r="Z97" s="1"/>
      <c r="AA97" s="1"/>
      <c r="AB97" s="1"/>
      <c r="AC97" s="1"/>
      <c r="AD97" s="3"/>
      <c r="AE97" s="1"/>
      <c r="AF97" s="1"/>
      <c r="AG97" s="1"/>
      <c r="AH97" s="1"/>
      <c r="AI97" s="1"/>
      <c r="AJ97" s="1"/>
      <c r="AK97" s="3"/>
      <c r="AL97" s="1"/>
      <c r="AM97" s="1"/>
      <c r="AN97" s="1"/>
      <c r="AO97" s="1"/>
      <c r="AP97" s="3"/>
      <c r="AQ97" s="1"/>
    </row>
    <row r="98" spans="1:43" ht="15" x14ac:dyDescent="0.2">
      <c r="A98" s="1"/>
      <c r="B98" s="1"/>
      <c r="C98" s="1"/>
      <c r="D98" s="94"/>
      <c r="E98" s="1"/>
      <c r="F98" s="1"/>
      <c r="G98" s="1"/>
      <c r="H98" s="1"/>
      <c r="I98" s="1"/>
      <c r="J98" s="1"/>
      <c r="K98" s="1"/>
      <c r="L98" s="1"/>
      <c r="M98" s="2"/>
      <c r="N98" s="1"/>
      <c r="O98" s="1"/>
      <c r="P98" s="1"/>
      <c r="Q98" s="1"/>
      <c r="R98" s="1"/>
      <c r="S98" s="1"/>
      <c r="T98" s="1"/>
      <c r="U98" s="1"/>
      <c r="V98" s="1"/>
      <c r="W98" s="3"/>
      <c r="X98" s="1"/>
      <c r="Y98" s="1"/>
      <c r="Z98" s="1"/>
      <c r="AA98" s="1"/>
      <c r="AB98" s="1"/>
      <c r="AC98" s="1"/>
      <c r="AD98" s="3"/>
      <c r="AE98" s="1"/>
      <c r="AF98" s="1"/>
      <c r="AG98" s="1"/>
      <c r="AH98" s="1"/>
      <c r="AI98" s="1"/>
      <c r="AJ98" s="1"/>
      <c r="AK98" s="3"/>
      <c r="AL98" s="1"/>
      <c r="AM98" s="1"/>
      <c r="AN98" s="1"/>
      <c r="AO98" s="1"/>
      <c r="AP98" s="3"/>
      <c r="AQ98" s="1"/>
    </row>
    <row r="99" spans="1:43" ht="15" x14ac:dyDescent="0.2">
      <c r="A99" s="1"/>
      <c r="B99" s="1"/>
      <c r="C99" s="1"/>
      <c r="D99" s="94"/>
      <c r="E99" s="1"/>
      <c r="F99" s="1"/>
      <c r="G99" s="1"/>
      <c r="H99" s="1"/>
      <c r="I99" s="1"/>
      <c r="J99" s="1"/>
      <c r="K99" s="1"/>
      <c r="L99" s="1"/>
      <c r="M99" s="2"/>
      <c r="N99" s="1"/>
      <c r="O99" s="1"/>
      <c r="P99" s="1"/>
      <c r="Q99" s="1"/>
      <c r="R99" s="1"/>
      <c r="S99" s="1"/>
      <c r="T99" s="1"/>
      <c r="U99" s="1"/>
      <c r="V99" s="1"/>
      <c r="W99" s="3"/>
      <c r="X99" s="1"/>
      <c r="Y99" s="1"/>
      <c r="Z99" s="1"/>
      <c r="AA99" s="1"/>
      <c r="AB99" s="1"/>
      <c r="AC99" s="1"/>
      <c r="AD99" s="3"/>
      <c r="AE99" s="1"/>
      <c r="AF99" s="1"/>
      <c r="AG99" s="1"/>
      <c r="AH99" s="1"/>
      <c r="AI99" s="1"/>
      <c r="AJ99" s="1"/>
      <c r="AK99" s="3"/>
      <c r="AL99" s="1"/>
      <c r="AM99" s="1"/>
      <c r="AN99" s="1"/>
      <c r="AO99" s="1"/>
      <c r="AP99" s="3"/>
      <c r="AQ99" s="1"/>
    </row>
    <row r="100" spans="1:43" ht="15" x14ac:dyDescent="0.2">
      <c r="A100" s="1"/>
      <c r="B100" s="1"/>
      <c r="C100" s="1"/>
      <c r="D100" s="94"/>
      <c r="E100" s="1"/>
      <c r="F100" s="1"/>
      <c r="G100" s="1"/>
      <c r="H100" s="1"/>
      <c r="I100" s="1"/>
      <c r="J100" s="1"/>
      <c r="K100" s="1"/>
      <c r="L100" s="1"/>
      <c r="M100" s="2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1"/>
      <c r="Y100" s="1"/>
      <c r="Z100" s="1"/>
      <c r="AA100" s="1"/>
      <c r="AB100" s="1"/>
      <c r="AC100" s="1"/>
      <c r="AD100" s="3"/>
      <c r="AE100" s="1"/>
      <c r="AF100" s="1"/>
      <c r="AG100" s="1"/>
      <c r="AH100" s="1"/>
      <c r="AI100" s="1"/>
      <c r="AJ100" s="1"/>
      <c r="AK100" s="3"/>
      <c r="AL100" s="1"/>
      <c r="AM100" s="1"/>
      <c r="AN100" s="1"/>
      <c r="AO100" s="1"/>
      <c r="AP100" s="3"/>
      <c r="AQ100" s="1"/>
    </row>
    <row r="101" spans="1:43" ht="15" x14ac:dyDescent="0.2">
      <c r="A101" s="1"/>
      <c r="B101" s="1"/>
      <c r="C101" s="1"/>
      <c r="D101" s="94"/>
      <c r="E101" s="1"/>
      <c r="F101" s="1"/>
      <c r="G101" s="1"/>
      <c r="H101" s="1"/>
      <c r="I101" s="1"/>
      <c r="J101" s="1"/>
      <c r="K101" s="1"/>
      <c r="L101" s="1"/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1"/>
      <c r="Y101" s="1"/>
      <c r="Z101" s="1"/>
      <c r="AA101" s="1"/>
      <c r="AB101" s="1"/>
      <c r="AC101" s="1"/>
      <c r="AD101" s="3"/>
      <c r="AE101" s="1"/>
      <c r="AF101" s="1"/>
      <c r="AG101" s="1"/>
      <c r="AH101" s="1"/>
      <c r="AI101" s="1"/>
      <c r="AJ101" s="1"/>
      <c r="AK101" s="3"/>
      <c r="AL101" s="1"/>
      <c r="AM101" s="1"/>
      <c r="AN101" s="1"/>
      <c r="AO101" s="1"/>
      <c r="AP101" s="3"/>
      <c r="AQ101" s="1"/>
    </row>
    <row r="102" spans="1:43" ht="15" x14ac:dyDescent="0.2">
      <c r="A102" s="1"/>
      <c r="B102" s="1"/>
      <c r="C102" s="1"/>
      <c r="D102" s="94"/>
      <c r="E102" s="1"/>
      <c r="F102" s="1"/>
      <c r="G102" s="1"/>
      <c r="H102" s="1"/>
      <c r="I102" s="1"/>
      <c r="J102" s="1"/>
      <c r="K102" s="1"/>
      <c r="L102" s="1"/>
      <c r="M102" s="2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1"/>
      <c r="Y102" s="1"/>
      <c r="Z102" s="1"/>
      <c r="AA102" s="1"/>
      <c r="AB102" s="1"/>
      <c r="AC102" s="1"/>
      <c r="AD102" s="3"/>
      <c r="AE102" s="1"/>
      <c r="AF102" s="1"/>
      <c r="AG102" s="1"/>
      <c r="AH102" s="1"/>
      <c r="AI102" s="1"/>
      <c r="AJ102" s="1"/>
      <c r="AK102" s="3"/>
      <c r="AL102" s="1"/>
      <c r="AM102" s="1"/>
      <c r="AN102" s="1"/>
      <c r="AO102" s="1"/>
      <c r="AP102" s="3"/>
      <c r="AQ102" s="1"/>
    </row>
    <row r="103" spans="1:43" ht="15" x14ac:dyDescent="0.2">
      <c r="A103" s="1"/>
      <c r="B103" s="1"/>
      <c r="C103" s="1"/>
      <c r="D103" s="94"/>
      <c r="E103" s="1"/>
      <c r="F103" s="1"/>
      <c r="G103" s="1"/>
      <c r="H103" s="1"/>
      <c r="I103" s="1"/>
      <c r="J103" s="1"/>
      <c r="K103" s="1"/>
      <c r="L103" s="1"/>
      <c r="M103" s="2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1"/>
      <c r="Y103" s="1"/>
      <c r="Z103" s="1"/>
      <c r="AA103" s="1"/>
      <c r="AB103" s="1"/>
      <c r="AC103" s="1"/>
      <c r="AD103" s="3"/>
      <c r="AE103" s="1"/>
      <c r="AF103" s="1"/>
      <c r="AG103" s="1"/>
      <c r="AH103" s="1"/>
      <c r="AI103" s="1"/>
      <c r="AJ103" s="1"/>
      <c r="AK103" s="3"/>
      <c r="AL103" s="1"/>
      <c r="AM103" s="1"/>
      <c r="AN103" s="1"/>
      <c r="AO103" s="1"/>
      <c r="AP103" s="3"/>
      <c r="AQ103" s="1"/>
    </row>
    <row r="104" spans="1:43" ht="15" x14ac:dyDescent="0.2">
      <c r="A104" s="1"/>
      <c r="B104" s="1"/>
      <c r="C104" s="1"/>
      <c r="D104" s="94"/>
      <c r="E104" s="1"/>
      <c r="F104" s="1"/>
      <c r="G104" s="1"/>
      <c r="H104" s="1"/>
      <c r="I104" s="1"/>
      <c r="J104" s="1"/>
      <c r="K104" s="1"/>
      <c r="L104" s="1"/>
      <c r="M104" s="2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1"/>
      <c r="Y104" s="1"/>
      <c r="Z104" s="1"/>
      <c r="AA104" s="1"/>
      <c r="AB104" s="1"/>
      <c r="AC104" s="1"/>
      <c r="AD104" s="3"/>
      <c r="AE104" s="1"/>
      <c r="AF104" s="1"/>
      <c r="AG104" s="1"/>
      <c r="AH104" s="1"/>
      <c r="AI104" s="1"/>
      <c r="AJ104" s="1"/>
      <c r="AK104" s="3"/>
      <c r="AL104" s="1"/>
      <c r="AM104" s="1"/>
      <c r="AN104" s="1"/>
      <c r="AO104" s="1"/>
      <c r="AP104" s="3"/>
      <c r="AQ104" s="1"/>
    </row>
    <row r="105" spans="1:43" ht="15" x14ac:dyDescent="0.2">
      <c r="A105" s="1"/>
      <c r="B105" s="1"/>
      <c r="C105" s="1"/>
      <c r="D105" s="94"/>
      <c r="E105" s="1"/>
      <c r="F105" s="1"/>
      <c r="G105" s="1"/>
      <c r="H105" s="1"/>
      <c r="I105" s="1"/>
      <c r="J105" s="1"/>
      <c r="K105" s="1"/>
      <c r="L105" s="1"/>
      <c r="M105" s="2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1"/>
      <c r="Y105" s="1"/>
      <c r="Z105" s="1"/>
      <c r="AA105" s="1"/>
      <c r="AB105" s="1"/>
      <c r="AC105" s="1"/>
      <c r="AD105" s="3"/>
      <c r="AE105" s="1"/>
      <c r="AF105" s="1"/>
      <c r="AG105" s="1"/>
      <c r="AH105" s="1"/>
      <c r="AI105" s="1"/>
      <c r="AJ105" s="1"/>
      <c r="AK105" s="3"/>
      <c r="AL105" s="1"/>
      <c r="AM105" s="1"/>
      <c r="AN105" s="1"/>
      <c r="AO105" s="1"/>
      <c r="AP105" s="3"/>
      <c r="AQ105" s="1"/>
    </row>
    <row r="106" spans="1:43" ht="15" x14ac:dyDescent="0.2">
      <c r="A106" s="1"/>
      <c r="B106" s="1"/>
      <c r="C106" s="1"/>
      <c r="D106" s="94"/>
      <c r="E106" s="1"/>
      <c r="F106" s="1"/>
      <c r="G106" s="1"/>
      <c r="H106" s="1"/>
      <c r="I106" s="1"/>
      <c r="J106" s="1"/>
      <c r="K106" s="1"/>
      <c r="L106" s="1"/>
      <c r="M106" s="2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1"/>
      <c r="Y106" s="1"/>
      <c r="Z106" s="1"/>
      <c r="AA106" s="1"/>
      <c r="AB106" s="1"/>
      <c r="AC106" s="1"/>
      <c r="AD106" s="3"/>
      <c r="AE106" s="1"/>
      <c r="AF106" s="1"/>
      <c r="AG106" s="1"/>
      <c r="AH106" s="1"/>
      <c r="AI106" s="1"/>
      <c r="AJ106" s="1"/>
      <c r="AK106" s="3"/>
      <c r="AL106" s="1"/>
      <c r="AM106" s="1"/>
      <c r="AN106" s="1"/>
      <c r="AO106" s="1"/>
      <c r="AP106" s="3"/>
      <c r="AQ106" s="1"/>
    </row>
    <row r="107" spans="1:43" ht="15" x14ac:dyDescent="0.2">
      <c r="A107" s="1"/>
      <c r="B107" s="1"/>
      <c r="C107" s="1"/>
      <c r="D107" s="94"/>
      <c r="E107" s="1"/>
      <c r="F107" s="1"/>
      <c r="G107" s="1"/>
      <c r="H107" s="1"/>
      <c r="I107" s="1"/>
      <c r="J107" s="1"/>
      <c r="K107" s="1"/>
      <c r="L107" s="1"/>
      <c r="M107" s="2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1"/>
      <c r="Y107" s="1"/>
      <c r="Z107" s="1"/>
      <c r="AA107" s="1"/>
      <c r="AB107" s="1"/>
      <c r="AC107" s="1"/>
      <c r="AD107" s="3"/>
      <c r="AE107" s="1"/>
      <c r="AF107" s="1"/>
      <c r="AG107" s="1"/>
      <c r="AH107" s="1"/>
      <c r="AI107" s="1"/>
      <c r="AJ107" s="1"/>
      <c r="AK107" s="3"/>
      <c r="AL107" s="1"/>
      <c r="AM107" s="1"/>
      <c r="AN107" s="1"/>
      <c r="AO107" s="1"/>
      <c r="AP107" s="3"/>
      <c r="AQ107" s="1"/>
    </row>
    <row r="108" spans="1:43" ht="15" x14ac:dyDescent="0.2">
      <c r="A108" s="1"/>
      <c r="B108" s="1"/>
      <c r="C108" s="1"/>
      <c r="D108" s="94"/>
      <c r="E108" s="1"/>
      <c r="F108" s="1"/>
      <c r="G108" s="1"/>
      <c r="H108" s="1"/>
      <c r="I108" s="1"/>
      <c r="J108" s="1"/>
      <c r="K108" s="1"/>
      <c r="L108" s="1"/>
      <c r="M108" s="2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1"/>
      <c r="Y108" s="1"/>
      <c r="Z108" s="1"/>
      <c r="AA108" s="1"/>
      <c r="AB108" s="1"/>
      <c r="AC108" s="1"/>
      <c r="AD108" s="3"/>
      <c r="AE108" s="1"/>
      <c r="AF108" s="1"/>
      <c r="AG108" s="1"/>
      <c r="AH108" s="1"/>
      <c r="AI108" s="1"/>
      <c r="AJ108" s="1"/>
      <c r="AK108" s="3"/>
      <c r="AL108" s="1"/>
      <c r="AM108" s="1"/>
      <c r="AN108" s="1"/>
      <c r="AO108" s="1"/>
      <c r="AP108" s="3"/>
      <c r="AQ108" s="1"/>
    </row>
    <row r="109" spans="1:43" ht="15" x14ac:dyDescent="0.2">
      <c r="A109" s="1"/>
      <c r="B109" s="1"/>
      <c r="C109" s="1"/>
      <c r="D109" s="94"/>
      <c r="E109" s="1"/>
      <c r="F109" s="1"/>
      <c r="G109" s="1"/>
      <c r="H109" s="1"/>
      <c r="I109" s="1"/>
      <c r="J109" s="1"/>
      <c r="K109" s="1"/>
      <c r="L109" s="1"/>
      <c r="M109" s="2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1"/>
      <c r="Y109" s="1"/>
      <c r="Z109" s="1"/>
      <c r="AA109" s="1"/>
      <c r="AB109" s="1"/>
      <c r="AC109" s="1"/>
      <c r="AD109" s="3"/>
      <c r="AE109" s="1"/>
      <c r="AF109" s="1"/>
      <c r="AG109" s="1"/>
      <c r="AH109" s="1"/>
      <c r="AI109" s="1"/>
      <c r="AJ109" s="1"/>
      <c r="AK109" s="3"/>
      <c r="AL109" s="1"/>
      <c r="AM109" s="1"/>
      <c r="AN109" s="1"/>
      <c r="AO109" s="1"/>
      <c r="AP109" s="3"/>
      <c r="AQ109" s="1"/>
    </row>
    <row r="110" spans="1:43" ht="15" x14ac:dyDescent="0.2">
      <c r="A110" s="1"/>
      <c r="B110" s="1"/>
      <c r="C110" s="1"/>
      <c r="D110" s="94"/>
      <c r="E110" s="1"/>
      <c r="F110" s="1"/>
      <c r="G110" s="1"/>
      <c r="H110" s="1"/>
      <c r="I110" s="1"/>
      <c r="J110" s="1"/>
      <c r="K110" s="1"/>
      <c r="L110" s="1"/>
      <c r="M110" s="2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1"/>
      <c r="Y110" s="1"/>
      <c r="Z110" s="1"/>
      <c r="AA110" s="1"/>
      <c r="AB110" s="1"/>
      <c r="AC110" s="1"/>
      <c r="AD110" s="3"/>
      <c r="AE110" s="1"/>
      <c r="AF110" s="1"/>
      <c r="AG110" s="1"/>
      <c r="AH110" s="1"/>
      <c r="AI110" s="1"/>
      <c r="AJ110" s="1"/>
      <c r="AK110" s="3"/>
      <c r="AL110" s="1"/>
      <c r="AM110" s="1"/>
      <c r="AN110" s="1"/>
      <c r="AO110" s="1"/>
      <c r="AP110" s="3"/>
      <c r="AQ110" s="1"/>
    </row>
    <row r="111" spans="1:43" ht="15" x14ac:dyDescent="0.2">
      <c r="A111" s="1"/>
      <c r="B111" s="1"/>
      <c r="C111" s="1"/>
      <c r="D111" s="94"/>
      <c r="E111" s="1"/>
      <c r="F111" s="1"/>
      <c r="G111" s="1"/>
      <c r="H111" s="1"/>
      <c r="I111" s="1"/>
      <c r="J111" s="1"/>
      <c r="K111" s="1"/>
      <c r="L111" s="1"/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1"/>
      <c r="Y111" s="1"/>
      <c r="Z111" s="1"/>
      <c r="AA111" s="1"/>
      <c r="AB111" s="1"/>
      <c r="AC111" s="1"/>
      <c r="AD111" s="3"/>
      <c r="AE111" s="1"/>
      <c r="AF111" s="1"/>
      <c r="AG111" s="1"/>
      <c r="AH111" s="1"/>
      <c r="AI111" s="1"/>
      <c r="AJ111" s="1"/>
      <c r="AK111" s="3"/>
      <c r="AL111" s="1"/>
      <c r="AM111" s="1"/>
      <c r="AN111" s="1"/>
      <c r="AO111" s="1"/>
      <c r="AP111" s="3"/>
      <c r="AQ111" s="1"/>
    </row>
    <row r="112" spans="1:43" ht="15" x14ac:dyDescent="0.2">
      <c r="A112" s="1"/>
      <c r="B112" s="1"/>
      <c r="C112" s="1"/>
      <c r="D112" s="94"/>
      <c r="E112" s="1"/>
      <c r="F112" s="1"/>
      <c r="G112" s="1"/>
      <c r="H112" s="1"/>
      <c r="I112" s="1"/>
      <c r="J112" s="1"/>
      <c r="K112" s="1"/>
      <c r="L112" s="1"/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1"/>
      <c r="Y112" s="1"/>
      <c r="Z112" s="1"/>
      <c r="AA112" s="1"/>
      <c r="AB112" s="1"/>
      <c r="AC112" s="1"/>
      <c r="AD112" s="3"/>
      <c r="AE112" s="1"/>
      <c r="AF112" s="1"/>
      <c r="AG112" s="1"/>
      <c r="AH112" s="1"/>
      <c r="AI112" s="1"/>
      <c r="AJ112" s="1"/>
      <c r="AK112" s="3"/>
      <c r="AL112" s="1"/>
      <c r="AM112" s="1"/>
      <c r="AN112" s="1"/>
      <c r="AO112" s="1"/>
      <c r="AP112" s="3"/>
      <c r="AQ112" s="1"/>
    </row>
    <row r="113" spans="1:43" ht="15" x14ac:dyDescent="0.2">
      <c r="A113" s="1"/>
      <c r="B113" s="1"/>
      <c r="C113" s="1"/>
      <c r="D113" s="94"/>
      <c r="E113" s="1"/>
      <c r="F113" s="1"/>
      <c r="G113" s="1"/>
      <c r="H113" s="1"/>
      <c r="I113" s="1"/>
      <c r="J113" s="1"/>
      <c r="K113" s="1"/>
      <c r="L113" s="1"/>
      <c r="M113" s="2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1"/>
      <c r="Y113" s="1"/>
      <c r="Z113" s="1"/>
      <c r="AA113" s="1"/>
      <c r="AB113" s="1"/>
      <c r="AC113" s="1"/>
      <c r="AD113" s="3"/>
      <c r="AE113" s="1"/>
      <c r="AF113" s="1"/>
      <c r="AG113" s="1"/>
      <c r="AH113" s="1"/>
      <c r="AI113" s="1"/>
      <c r="AJ113" s="1"/>
      <c r="AK113" s="3"/>
      <c r="AL113" s="1"/>
      <c r="AM113" s="1"/>
      <c r="AN113" s="1"/>
      <c r="AO113" s="1"/>
      <c r="AP113" s="3"/>
      <c r="AQ113" s="1"/>
    </row>
    <row r="114" spans="1:43" ht="15" x14ac:dyDescent="0.2">
      <c r="A114" s="1"/>
      <c r="B114" s="1"/>
      <c r="C114" s="1"/>
      <c r="D114" s="94"/>
      <c r="E114" s="1"/>
      <c r="F114" s="1"/>
      <c r="G114" s="1"/>
      <c r="H114" s="1"/>
      <c r="I114" s="1"/>
      <c r="J114" s="1"/>
      <c r="K114" s="1"/>
      <c r="L114" s="1"/>
      <c r="M114" s="2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1"/>
      <c r="Y114" s="1"/>
      <c r="Z114" s="1"/>
      <c r="AA114" s="1"/>
      <c r="AB114" s="1"/>
      <c r="AC114" s="1"/>
      <c r="AD114" s="3"/>
      <c r="AE114" s="1"/>
      <c r="AF114" s="1"/>
      <c r="AG114" s="1"/>
      <c r="AH114" s="1"/>
      <c r="AI114" s="1"/>
      <c r="AJ114" s="1"/>
      <c r="AK114" s="3"/>
      <c r="AL114" s="1"/>
      <c r="AM114" s="1"/>
      <c r="AN114" s="1"/>
      <c r="AO114" s="1"/>
      <c r="AP114" s="3"/>
      <c r="AQ114" s="1"/>
    </row>
    <row r="115" spans="1:43" ht="15" x14ac:dyDescent="0.2">
      <c r="A115" s="1"/>
      <c r="B115" s="1"/>
      <c r="C115" s="1"/>
      <c r="D115" s="94"/>
      <c r="E115" s="1"/>
      <c r="F115" s="1"/>
      <c r="G115" s="1"/>
      <c r="H115" s="1"/>
      <c r="I115" s="1"/>
      <c r="J115" s="1"/>
      <c r="K115" s="1"/>
      <c r="L115" s="1"/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1"/>
      <c r="Y115" s="1"/>
      <c r="Z115" s="1"/>
      <c r="AA115" s="1"/>
      <c r="AB115" s="1"/>
      <c r="AC115" s="1"/>
      <c r="AD115" s="3"/>
      <c r="AE115" s="1"/>
      <c r="AF115" s="1"/>
      <c r="AG115" s="1"/>
      <c r="AH115" s="1"/>
      <c r="AI115" s="1"/>
      <c r="AJ115" s="1"/>
      <c r="AK115" s="3"/>
      <c r="AL115" s="1"/>
      <c r="AM115" s="1"/>
      <c r="AN115" s="1"/>
      <c r="AO115" s="1"/>
      <c r="AP115" s="3"/>
      <c r="AQ115" s="1"/>
    </row>
    <row r="116" spans="1:43" ht="15" x14ac:dyDescent="0.2">
      <c r="A116" s="1"/>
      <c r="B116" s="1"/>
      <c r="C116" s="1"/>
      <c r="D116" s="94"/>
      <c r="E116" s="1"/>
      <c r="F116" s="1"/>
      <c r="G116" s="1"/>
      <c r="H116" s="1"/>
      <c r="I116" s="1"/>
      <c r="J116" s="1"/>
      <c r="K116" s="1"/>
      <c r="L116" s="1"/>
      <c r="M116" s="2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1"/>
      <c r="Y116" s="1"/>
      <c r="Z116" s="1"/>
      <c r="AA116" s="1"/>
      <c r="AB116" s="1"/>
      <c r="AC116" s="1"/>
      <c r="AD116" s="3"/>
      <c r="AE116" s="1"/>
      <c r="AF116" s="1"/>
      <c r="AG116" s="1"/>
      <c r="AH116" s="1"/>
      <c r="AI116" s="1"/>
      <c r="AJ116" s="1"/>
      <c r="AK116" s="3"/>
      <c r="AL116" s="1"/>
      <c r="AM116" s="1"/>
      <c r="AN116" s="1"/>
      <c r="AO116" s="1"/>
      <c r="AP116" s="3"/>
      <c r="AQ116" s="1"/>
    </row>
    <row r="117" spans="1:43" ht="15" x14ac:dyDescent="0.2">
      <c r="A117" s="1"/>
      <c r="B117" s="1"/>
      <c r="C117" s="1"/>
      <c r="D117" s="94"/>
      <c r="E117" s="1"/>
      <c r="F117" s="1"/>
      <c r="G117" s="1"/>
      <c r="H117" s="1"/>
      <c r="I117" s="1"/>
      <c r="J117" s="1"/>
      <c r="K117" s="1"/>
      <c r="L117" s="1"/>
      <c r="M117" s="2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1"/>
      <c r="Y117" s="1"/>
      <c r="Z117" s="1"/>
      <c r="AA117" s="1"/>
      <c r="AB117" s="1"/>
      <c r="AC117" s="1"/>
      <c r="AD117" s="3"/>
      <c r="AE117" s="1"/>
      <c r="AF117" s="1"/>
      <c r="AG117" s="1"/>
      <c r="AH117" s="1"/>
      <c r="AI117" s="1"/>
      <c r="AJ117" s="1"/>
      <c r="AK117" s="3"/>
      <c r="AL117" s="1"/>
      <c r="AM117" s="1"/>
      <c r="AN117" s="1"/>
      <c r="AO117" s="1"/>
      <c r="AP117" s="3"/>
      <c r="AQ117" s="1"/>
    </row>
    <row r="118" spans="1:43" ht="15" x14ac:dyDescent="0.2">
      <c r="A118" s="1"/>
      <c r="B118" s="1"/>
      <c r="C118" s="1"/>
      <c r="D118" s="94"/>
      <c r="E118" s="1"/>
      <c r="F118" s="1"/>
      <c r="G118" s="1"/>
      <c r="H118" s="1"/>
      <c r="I118" s="1"/>
      <c r="J118" s="1"/>
      <c r="K118" s="1"/>
      <c r="L118" s="1"/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1"/>
      <c r="Y118" s="1"/>
      <c r="Z118" s="1"/>
      <c r="AA118" s="1"/>
      <c r="AB118" s="1"/>
      <c r="AC118" s="1"/>
      <c r="AD118" s="3"/>
      <c r="AE118" s="1"/>
      <c r="AF118" s="1"/>
      <c r="AG118" s="1"/>
      <c r="AH118" s="1"/>
      <c r="AI118" s="1"/>
      <c r="AJ118" s="1"/>
      <c r="AK118" s="3"/>
      <c r="AL118" s="1"/>
      <c r="AM118" s="1"/>
      <c r="AN118" s="1"/>
      <c r="AO118" s="1"/>
      <c r="AP118" s="3"/>
      <c r="AQ118" s="1"/>
    </row>
    <row r="119" spans="1:43" ht="15" x14ac:dyDescent="0.2">
      <c r="A119" s="1"/>
      <c r="B119" s="1"/>
      <c r="C119" s="1"/>
      <c r="D119" s="94"/>
      <c r="E119" s="1"/>
      <c r="F119" s="1"/>
      <c r="G119" s="1"/>
      <c r="H119" s="1"/>
      <c r="I119" s="1"/>
      <c r="J119" s="1"/>
      <c r="K119" s="1"/>
      <c r="L119" s="1"/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1"/>
      <c r="Y119" s="1"/>
      <c r="Z119" s="1"/>
      <c r="AA119" s="1"/>
      <c r="AB119" s="1"/>
      <c r="AC119" s="1"/>
      <c r="AD119" s="3"/>
      <c r="AE119" s="1"/>
      <c r="AF119" s="1"/>
      <c r="AG119" s="1"/>
      <c r="AH119" s="1"/>
      <c r="AI119" s="1"/>
      <c r="AJ119" s="1"/>
      <c r="AK119" s="3"/>
      <c r="AL119" s="1"/>
      <c r="AM119" s="1"/>
      <c r="AN119" s="1"/>
      <c r="AO119" s="1"/>
      <c r="AP119" s="3"/>
      <c r="AQ119" s="1"/>
    </row>
    <row r="120" spans="1:43" ht="15" x14ac:dyDescent="0.2">
      <c r="A120" s="1"/>
      <c r="B120" s="1"/>
      <c r="C120" s="1"/>
      <c r="D120" s="94"/>
      <c r="E120" s="1"/>
      <c r="F120" s="1"/>
      <c r="G120" s="1"/>
      <c r="H120" s="1"/>
      <c r="I120" s="1"/>
      <c r="J120" s="1"/>
      <c r="K120" s="1"/>
      <c r="L120" s="1"/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1"/>
      <c r="Y120" s="1"/>
      <c r="Z120" s="1"/>
      <c r="AA120" s="1"/>
      <c r="AB120" s="1"/>
      <c r="AC120" s="1"/>
      <c r="AD120" s="3"/>
      <c r="AE120" s="1"/>
      <c r="AF120" s="1"/>
      <c r="AG120" s="1"/>
      <c r="AH120" s="1"/>
      <c r="AI120" s="1"/>
      <c r="AJ120" s="1"/>
      <c r="AK120" s="3"/>
      <c r="AL120" s="1"/>
      <c r="AM120" s="1"/>
      <c r="AN120" s="1"/>
      <c r="AO120" s="1"/>
      <c r="AP120" s="3"/>
      <c r="AQ120" s="1"/>
    </row>
    <row r="121" spans="1:43" ht="15" x14ac:dyDescent="0.2">
      <c r="A121" s="1"/>
      <c r="B121" s="1"/>
      <c r="C121" s="1"/>
      <c r="D121" s="94"/>
      <c r="E121" s="1"/>
      <c r="F121" s="1"/>
      <c r="G121" s="1"/>
      <c r="H121" s="1"/>
      <c r="I121" s="1"/>
      <c r="J121" s="1"/>
      <c r="K121" s="1"/>
      <c r="L121" s="1"/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1"/>
      <c r="Y121" s="1"/>
      <c r="Z121" s="1"/>
      <c r="AA121" s="1"/>
      <c r="AB121" s="1"/>
      <c r="AC121" s="1"/>
      <c r="AD121" s="3"/>
      <c r="AE121" s="1"/>
      <c r="AF121" s="1"/>
      <c r="AG121" s="1"/>
      <c r="AH121" s="1"/>
      <c r="AI121" s="1"/>
      <c r="AJ121" s="1"/>
      <c r="AK121" s="3"/>
      <c r="AL121" s="1"/>
      <c r="AM121" s="1"/>
      <c r="AN121" s="1"/>
      <c r="AO121" s="1"/>
      <c r="AP121" s="3"/>
      <c r="AQ121" s="1"/>
    </row>
    <row r="122" spans="1:43" ht="15" x14ac:dyDescent="0.2">
      <c r="A122" s="1"/>
      <c r="B122" s="1"/>
      <c r="C122" s="1"/>
      <c r="D122" s="94"/>
      <c r="E122" s="1"/>
      <c r="F122" s="1"/>
      <c r="G122" s="1"/>
      <c r="H122" s="1"/>
      <c r="I122" s="1"/>
      <c r="J122" s="1"/>
      <c r="K122" s="1"/>
      <c r="L122" s="1"/>
      <c r="M122" s="2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1"/>
      <c r="Y122" s="1"/>
      <c r="Z122" s="1"/>
      <c r="AA122" s="1"/>
      <c r="AB122" s="1"/>
      <c r="AC122" s="1"/>
      <c r="AD122" s="3"/>
      <c r="AE122" s="1"/>
      <c r="AF122" s="1"/>
      <c r="AG122" s="1"/>
      <c r="AH122" s="1"/>
      <c r="AI122" s="1"/>
      <c r="AJ122" s="1"/>
      <c r="AK122" s="3"/>
      <c r="AL122" s="1"/>
      <c r="AM122" s="1"/>
      <c r="AN122" s="1"/>
      <c r="AO122" s="1"/>
      <c r="AP122" s="3"/>
      <c r="AQ122" s="1"/>
    </row>
    <row r="123" spans="1:43" ht="15" x14ac:dyDescent="0.2">
      <c r="A123" s="1"/>
      <c r="B123" s="1"/>
      <c r="C123" s="1"/>
      <c r="D123" s="94"/>
      <c r="E123" s="1"/>
      <c r="F123" s="1"/>
      <c r="G123" s="1"/>
      <c r="H123" s="1"/>
      <c r="I123" s="1"/>
      <c r="J123" s="1"/>
      <c r="K123" s="1"/>
      <c r="L123" s="1"/>
      <c r="M123" s="2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1"/>
      <c r="Y123" s="1"/>
      <c r="Z123" s="1"/>
      <c r="AA123" s="1"/>
      <c r="AB123" s="1"/>
      <c r="AC123" s="1"/>
      <c r="AD123" s="3"/>
      <c r="AE123" s="1"/>
      <c r="AF123" s="1"/>
      <c r="AG123" s="1"/>
      <c r="AH123" s="1"/>
      <c r="AI123" s="1"/>
      <c r="AJ123" s="1"/>
      <c r="AK123" s="3"/>
      <c r="AL123" s="1"/>
      <c r="AM123" s="1"/>
      <c r="AN123" s="1"/>
      <c r="AO123" s="1"/>
      <c r="AP123" s="3"/>
      <c r="AQ123" s="1"/>
    </row>
    <row r="124" spans="1:43" ht="15" x14ac:dyDescent="0.2">
      <c r="A124" s="1"/>
      <c r="B124" s="1"/>
      <c r="C124" s="1"/>
      <c r="D124" s="94"/>
      <c r="E124" s="1"/>
      <c r="F124" s="1"/>
      <c r="G124" s="1"/>
      <c r="H124" s="1"/>
      <c r="I124" s="1"/>
      <c r="J124" s="1"/>
      <c r="K124" s="1"/>
      <c r="L124" s="1"/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1"/>
      <c r="Y124" s="1"/>
      <c r="Z124" s="1"/>
      <c r="AA124" s="1"/>
      <c r="AB124" s="1"/>
      <c r="AC124" s="1"/>
      <c r="AD124" s="3"/>
      <c r="AE124" s="1"/>
      <c r="AF124" s="1"/>
      <c r="AG124" s="1"/>
      <c r="AH124" s="1"/>
      <c r="AI124" s="1"/>
      <c r="AJ124" s="1"/>
      <c r="AK124" s="3"/>
      <c r="AL124" s="1"/>
      <c r="AM124" s="1"/>
      <c r="AN124" s="1"/>
      <c r="AO124" s="1"/>
      <c r="AP124" s="3"/>
      <c r="AQ124" s="1"/>
    </row>
    <row r="125" spans="1:43" ht="15" x14ac:dyDescent="0.2">
      <c r="A125" s="1"/>
      <c r="B125" s="1"/>
      <c r="C125" s="1"/>
      <c r="D125" s="94"/>
      <c r="E125" s="1"/>
      <c r="F125" s="1"/>
      <c r="G125" s="1"/>
      <c r="H125" s="1"/>
      <c r="I125" s="1"/>
      <c r="J125" s="1"/>
      <c r="K125" s="1"/>
      <c r="L125" s="1"/>
      <c r="M125" s="2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1"/>
      <c r="Y125" s="1"/>
      <c r="Z125" s="1"/>
      <c r="AA125" s="1"/>
      <c r="AB125" s="1"/>
      <c r="AC125" s="1"/>
      <c r="AD125" s="3"/>
      <c r="AE125" s="1"/>
      <c r="AF125" s="1"/>
      <c r="AG125" s="1"/>
      <c r="AH125" s="1"/>
      <c r="AI125" s="1"/>
      <c r="AJ125" s="1"/>
      <c r="AK125" s="3"/>
      <c r="AL125" s="1"/>
      <c r="AM125" s="1"/>
      <c r="AN125" s="1"/>
      <c r="AO125" s="1"/>
      <c r="AP125" s="3"/>
      <c r="AQ125" s="1"/>
    </row>
    <row r="126" spans="1:43" ht="15" x14ac:dyDescent="0.2">
      <c r="A126" s="1"/>
      <c r="B126" s="1"/>
      <c r="C126" s="1"/>
      <c r="D126" s="94"/>
      <c r="E126" s="1"/>
      <c r="F126" s="1"/>
      <c r="G126" s="1"/>
      <c r="H126" s="1"/>
      <c r="I126" s="1"/>
      <c r="J126" s="1"/>
      <c r="K126" s="1"/>
      <c r="L126" s="1"/>
      <c r="M126" s="2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1"/>
      <c r="Y126" s="1"/>
      <c r="Z126" s="1"/>
      <c r="AA126" s="1"/>
      <c r="AB126" s="1"/>
      <c r="AC126" s="1"/>
      <c r="AD126" s="3"/>
      <c r="AE126" s="1"/>
      <c r="AF126" s="1"/>
      <c r="AG126" s="1"/>
      <c r="AH126" s="1"/>
      <c r="AI126" s="1"/>
      <c r="AJ126" s="1"/>
      <c r="AK126" s="3"/>
      <c r="AL126" s="1"/>
      <c r="AM126" s="1"/>
      <c r="AN126" s="1"/>
      <c r="AO126" s="1"/>
      <c r="AP126" s="3"/>
      <c r="AQ126" s="1"/>
    </row>
    <row r="127" spans="1:43" ht="15" x14ac:dyDescent="0.2">
      <c r="A127" s="1"/>
      <c r="B127" s="1"/>
      <c r="C127" s="1"/>
      <c r="D127" s="94"/>
      <c r="E127" s="1"/>
      <c r="F127" s="1"/>
      <c r="G127" s="1"/>
      <c r="H127" s="1"/>
      <c r="I127" s="1"/>
      <c r="J127" s="1"/>
      <c r="K127" s="1"/>
      <c r="L127" s="1"/>
      <c r="M127" s="2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1"/>
      <c r="Y127" s="1"/>
      <c r="Z127" s="1"/>
      <c r="AA127" s="1"/>
      <c r="AB127" s="1"/>
      <c r="AC127" s="1"/>
      <c r="AD127" s="3"/>
      <c r="AE127" s="1"/>
      <c r="AF127" s="1"/>
      <c r="AG127" s="1"/>
      <c r="AH127" s="1"/>
      <c r="AI127" s="1"/>
      <c r="AJ127" s="1"/>
      <c r="AK127" s="3"/>
      <c r="AL127" s="1"/>
      <c r="AM127" s="1"/>
      <c r="AN127" s="1"/>
      <c r="AO127" s="1"/>
      <c r="AP127" s="3"/>
      <c r="AQ127" s="1"/>
    </row>
    <row r="128" spans="1:43" ht="15" x14ac:dyDescent="0.2">
      <c r="A128" s="1"/>
      <c r="B128" s="1"/>
      <c r="C128" s="1"/>
      <c r="D128" s="94"/>
      <c r="E128" s="1"/>
      <c r="F128" s="1"/>
      <c r="G128" s="1"/>
      <c r="H128" s="1"/>
      <c r="I128" s="1"/>
      <c r="J128" s="1"/>
      <c r="K128" s="1"/>
      <c r="L128" s="1"/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1"/>
      <c r="Y128" s="1"/>
      <c r="Z128" s="1"/>
      <c r="AA128" s="1"/>
      <c r="AB128" s="1"/>
      <c r="AC128" s="1"/>
      <c r="AD128" s="3"/>
      <c r="AE128" s="1"/>
      <c r="AF128" s="1"/>
      <c r="AG128" s="1"/>
      <c r="AH128" s="1"/>
      <c r="AI128" s="1"/>
      <c r="AJ128" s="1"/>
      <c r="AK128" s="3"/>
      <c r="AL128" s="1"/>
      <c r="AM128" s="1"/>
      <c r="AN128" s="1"/>
      <c r="AO128" s="1"/>
      <c r="AP128" s="3"/>
      <c r="AQ128" s="1"/>
    </row>
    <row r="129" spans="1:43" ht="15" x14ac:dyDescent="0.2">
      <c r="A129" s="1"/>
      <c r="B129" s="1"/>
      <c r="C129" s="1"/>
      <c r="D129" s="94"/>
      <c r="E129" s="1"/>
      <c r="F129" s="1"/>
      <c r="G129" s="1"/>
      <c r="H129" s="1"/>
      <c r="I129" s="1"/>
      <c r="J129" s="1"/>
      <c r="K129" s="1"/>
      <c r="L129" s="1"/>
      <c r="M129" s="2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1"/>
      <c r="Y129" s="1"/>
      <c r="Z129" s="1"/>
      <c r="AA129" s="1"/>
      <c r="AB129" s="1"/>
      <c r="AC129" s="1"/>
      <c r="AD129" s="3"/>
      <c r="AE129" s="1"/>
      <c r="AF129" s="1"/>
      <c r="AG129" s="1"/>
      <c r="AH129" s="1"/>
      <c r="AI129" s="1"/>
      <c r="AJ129" s="1"/>
      <c r="AK129" s="3"/>
      <c r="AL129" s="1"/>
      <c r="AM129" s="1"/>
      <c r="AN129" s="1"/>
      <c r="AO129" s="1"/>
      <c r="AP129" s="3"/>
      <c r="AQ129" s="1"/>
    </row>
    <row r="130" spans="1:43" ht="15" x14ac:dyDescent="0.2">
      <c r="A130" s="1"/>
      <c r="B130" s="1"/>
      <c r="C130" s="1"/>
      <c r="D130" s="94"/>
      <c r="E130" s="1"/>
      <c r="F130" s="1"/>
      <c r="G130" s="1"/>
      <c r="H130" s="1"/>
      <c r="I130" s="1"/>
      <c r="J130" s="1"/>
      <c r="K130" s="1"/>
      <c r="L130" s="1"/>
      <c r="M130" s="2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1"/>
      <c r="Y130" s="1"/>
      <c r="Z130" s="1"/>
      <c r="AA130" s="1"/>
      <c r="AB130" s="1"/>
      <c r="AC130" s="1"/>
      <c r="AD130" s="3"/>
      <c r="AE130" s="1"/>
      <c r="AF130" s="1"/>
      <c r="AG130" s="1"/>
      <c r="AH130" s="1"/>
      <c r="AI130" s="1"/>
      <c r="AJ130" s="1"/>
      <c r="AK130" s="3"/>
      <c r="AL130" s="1"/>
      <c r="AM130" s="1"/>
      <c r="AN130" s="1"/>
      <c r="AO130" s="1"/>
      <c r="AP130" s="3"/>
      <c r="AQ130" s="1"/>
    </row>
    <row r="131" spans="1:43" ht="15" x14ac:dyDescent="0.2">
      <c r="A131" s="1"/>
      <c r="B131" s="1"/>
      <c r="C131" s="1"/>
      <c r="D131" s="94"/>
      <c r="E131" s="1"/>
      <c r="F131" s="1"/>
      <c r="G131" s="1"/>
      <c r="H131" s="1"/>
      <c r="I131" s="1"/>
      <c r="J131" s="1"/>
      <c r="K131" s="1"/>
      <c r="L131" s="1"/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1"/>
      <c r="Y131" s="1"/>
      <c r="Z131" s="1"/>
      <c r="AA131" s="1"/>
      <c r="AB131" s="1"/>
      <c r="AC131" s="1"/>
      <c r="AD131" s="3"/>
      <c r="AE131" s="1"/>
      <c r="AF131" s="1"/>
      <c r="AG131" s="1"/>
      <c r="AH131" s="1"/>
      <c r="AI131" s="1"/>
      <c r="AJ131" s="1"/>
      <c r="AK131" s="3"/>
      <c r="AL131" s="1"/>
      <c r="AM131" s="1"/>
      <c r="AN131" s="1"/>
      <c r="AO131" s="1"/>
      <c r="AP131" s="3"/>
      <c r="AQ131" s="1"/>
    </row>
    <row r="132" spans="1:43" ht="15" x14ac:dyDescent="0.2">
      <c r="A132" s="1"/>
      <c r="B132" s="1"/>
      <c r="C132" s="1"/>
      <c r="D132" s="94"/>
      <c r="E132" s="1"/>
      <c r="F132" s="1"/>
      <c r="G132" s="1"/>
      <c r="H132" s="1"/>
      <c r="I132" s="1"/>
      <c r="J132" s="1"/>
      <c r="K132" s="1"/>
      <c r="L132" s="1"/>
      <c r="M132" s="2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1"/>
      <c r="Y132" s="1"/>
      <c r="Z132" s="1"/>
      <c r="AA132" s="1"/>
      <c r="AB132" s="1"/>
      <c r="AC132" s="1"/>
      <c r="AD132" s="3"/>
      <c r="AE132" s="1"/>
      <c r="AF132" s="1"/>
      <c r="AG132" s="1"/>
      <c r="AH132" s="1"/>
      <c r="AI132" s="1"/>
      <c r="AJ132" s="1"/>
      <c r="AK132" s="3"/>
      <c r="AL132" s="1"/>
      <c r="AM132" s="1"/>
      <c r="AN132" s="1"/>
      <c r="AO132" s="1"/>
      <c r="AP132" s="3"/>
      <c r="AQ132" s="1"/>
    </row>
    <row r="133" spans="1:43" ht="15" x14ac:dyDescent="0.2">
      <c r="A133" s="1"/>
      <c r="B133" s="1"/>
      <c r="C133" s="1"/>
      <c r="D133" s="94"/>
      <c r="E133" s="1"/>
      <c r="F133" s="1"/>
      <c r="G133" s="1"/>
      <c r="H133" s="1"/>
      <c r="I133" s="1"/>
      <c r="J133" s="1"/>
      <c r="K133" s="1"/>
      <c r="L133" s="1"/>
      <c r="M133" s="2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1"/>
      <c r="Y133" s="1"/>
      <c r="Z133" s="1"/>
      <c r="AA133" s="1"/>
      <c r="AB133" s="1"/>
      <c r="AC133" s="1"/>
      <c r="AD133" s="3"/>
      <c r="AE133" s="1"/>
      <c r="AF133" s="1"/>
      <c r="AG133" s="1"/>
      <c r="AH133" s="1"/>
      <c r="AI133" s="1"/>
      <c r="AJ133" s="1"/>
      <c r="AK133" s="3"/>
      <c r="AL133" s="1"/>
      <c r="AM133" s="1"/>
      <c r="AN133" s="1"/>
      <c r="AO133" s="1"/>
      <c r="AP133" s="3"/>
      <c r="AQ133" s="1"/>
    </row>
    <row r="134" spans="1:43" ht="15" x14ac:dyDescent="0.2">
      <c r="A134" s="1"/>
      <c r="B134" s="1"/>
      <c r="C134" s="1"/>
      <c r="D134" s="94"/>
      <c r="E134" s="1"/>
      <c r="F134" s="1"/>
      <c r="G134" s="1"/>
      <c r="H134" s="1"/>
      <c r="I134" s="1"/>
      <c r="J134" s="1"/>
      <c r="K134" s="1"/>
      <c r="L134" s="1"/>
      <c r="M134" s="2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1"/>
      <c r="Y134" s="1"/>
      <c r="Z134" s="1"/>
      <c r="AA134" s="1"/>
      <c r="AB134" s="1"/>
      <c r="AC134" s="1"/>
      <c r="AD134" s="3"/>
      <c r="AE134" s="1"/>
      <c r="AF134" s="1"/>
      <c r="AG134" s="1"/>
      <c r="AH134" s="1"/>
      <c r="AI134" s="1"/>
      <c r="AJ134" s="1"/>
      <c r="AK134" s="3"/>
      <c r="AL134" s="1"/>
      <c r="AM134" s="1"/>
      <c r="AN134" s="1"/>
      <c r="AO134" s="1"/>
      <c r="AP134" s="3"/>
      <c r="AQ134" s="1"/>
    </row>
    <row r="135" spans="1:43" ht="13" x14ac:dyDescent="0.15">
      <c r="A135" s="4"/>
      <c r="B135" s="4"/>
      <c r="C135" s="4"/>
      <c r="D135" s="9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</row>
    <row r="136" spans="1:43" ht="13" x14ac:dyDescent="0.15">
      <c r="A136" s="4"/>
      <c r="B136" s="4"/>
      <c r="C136" s="4"/>
      <c r="D136" s="9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</row>
    <row r="137" spans="1:43" ht="13" x14ac:dyDescent="0.15">
      <c r="A137" s="4"/>
      <c r="B137" s="4"/>
      <c r="C137" s="4"/>
      <c r="D137" s="9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</row>
    <row r="138" spans="1:43" ht="13" x14ac:dyDescent="0.15">
      <c r="A138" s="4"/>
      <c r="B138" s="4"/>
      <c r="C138" s="4"/>
      <c r="D138" s="9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</row>
    <row r="139" spans="1:43" ht="13" x14ac:dyDescent="0.15">
      <c r="A139" s="4"/>
      <c r="B139" s="4"/>
      <c r="C139" s="4"/>
      <c r="D139" s="9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</row>
    <row r="140" spans="1:43" ht="13" x14ac:dyDescent="0.15">
      <c r="A140" s="4"/>
      <c r="B140" s="4"/>
      <c r="C140" s="4"/>
      <c r="D140" s="9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</row>
    <row r="141" spans="1:43" ht="13" x14ac:dyDescent="0.15">
      <c r="A141" s="4"/>
      <c r="B141" s="4"/>
      <c r="C141" s="4"/>
      <c r="D141" s="9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</row>
    <row r="142" spans="1:43" ht="13" x14ac:dyDescent="0.15">
      <c r="A142" s="4"/>
      <c r="B142" s="4"/>
      <c r="C142" s="4"/>
      <c r="D142" s="9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 spans="1:43" ht="13" x14ac:dyDescent="0.15">
      <c r="A143" s="4"/>
      <c r="B143" s="4"/>
      <c r="C143" s="4"/>
      <c r="D143" s="9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</row>
    <row r="144" spans="1:43" ht="13" x14ac:dyDescent="0.15">
      <c r="A144" s="4"/>
      <c r="B144" s="4"/>
      <c r="C144" s="4"/>
      <c r="D144" s="9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</row>
    <row r="145" spans="1:43" ht="13" x14ac:dyDescent="0.15">
      <c r="A145" s="4"/>
      <c r="B145" s="4"/>
      <c r="C145" s="4"/>
      <c r="D145" s="9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</row>
    <row r="146" spans="1:43" ht="13" x14ac:dyDescent="0.15">
      <c r="A146" s="4"/>
      <c r="B146" s="4"/>
      <c r="C146" s="4"/>
      <c r="D146" s="9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</row>
    <row r="147" spans="1:43" ht="13" x14ac:dyDescent="0.15">
      <c r="A147" s="4"/>
      <c r="B147" s="4"/>
      <c r="C147" s="4"/>
      <c r="D147" s="9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</row>
    <row r="148" spans="1:43" ht="13" x14ac:dyDescent="0.15">
      <c r="A148" s="4"/>
      <c r="B148" s="4"/>
      <c r="C148" s="4"/>
      <c r="D148" s="9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</row>
    <row r="149" spans="1:43" ht="13" x14ac:dyDescent="0.15">
      <c r="A149" s="4"/>
      <c r="B149" s="4"/>
      <c r="C149" s="4"/>
      <c r="D149" s="9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</row>
    <row r="150" spans="1:43" ht="13" x14ac:dyDescent="0.15">
      <c r="A150" s="4"/>
      <c r="B150" s="4"/>
      <c r="C150" s="4"/>
      <c r="D150" s="9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</row>
    <row r="151" spans="1:43" ht="13" x14ac:dyDescent="0.15">
      <c r="A151" s="4"/>
      <c r="B151" s="4"/>
      <c r="C151" s="4"/>
      <c r="D151" s="9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</row>
    <row r="152" spans="1:43" ht="13" x14ac:dyDescent="0.15">
      <c r="A152" s="4"/>
      <c r="B152" s="4"/>
      <c r="C152" s="4"/>
      <c r="D152" s="9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</row>
    <row r="153" spans="1:43" ht="13" x14ac:dyDescent="0.15">
      <c r="A153" s="4"/>
      <c r="B153" s="4"/>
      <c r="C153" s="4"/>
      <c r="D153" s="9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</row>
    <row r="154" spans="1:43" ht="13" x14ac:dyDescent="0.15">
      <c r="A154" s="4"/>
      <c r="B154" s="4"/>
      <c r="C154" s="4"/>
      <c r="D154" s="9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</row>
    <row r="155" spans="1:43" ht="13" x14ac:dyDescent="0.15">
      <c r="A155" s="4"/>
      <c r="B155" s="4"/>
      <c r="C155" s="4"/>
      <c r="D155" s="9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</row>
    <row r="156" spans="1:43" ht="13" x14ac:dyDescent="0.15">
      <c r="A156" s="4"/>
      <c r="B156" s="4"/>
      <c r="C156" s="4"/>
      <c r="D156" s="9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</row>
    <row r="157" spans="1:43" ht="13" x14ac:dyDescent="0.15">
      <c r="A157" s="4"/>
      <c r="B157" s="4"/>
      <c r="C157" s="4"/>
      <c r="D157" s="9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</row>
    <row r="158" spans="1:43" ht="13" x14ac:dyDescent="0.15">
      <c r="A158" s="4"/>
      <c r="B158" s="4"/>
      <c r="C158" s="4"/>
      <c r="D158" s="9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</row>
    <row r="159" spans="1:43" ht="13" x14ac:dyDescent="0.15">
      <c r="A159" s="4"/>
      <c r="B159" s="4"/>
      <c r="C159" s="4"/>
      <c r="D159" s="9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</row>
    <row r="160" spans="1:43" ht="13" x14ac:dyDescent="0.15">
      <c r="A160" s="4"/>
      <c r="B160" s="4"/>
      <c r="C160" s="4"/>
      <c r="D160" s="9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 spans="1:43" ht="13" x14ac:dyDescent="0.15">
      <c r="A161" s="4"/>
      <c r="B161" s="4"/>
      <c r="C161" s="4"/>
      <c r="D161" s="9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 spans="1:43" ht="13" x14ac:dyDescent="0.15">
      <c r="A162" s="4"/>
      <c r="B162" s="4"/>
      <c r="C162" s="4"/>
      <c r="D162" s="9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</row>
    <row r="163" spans="1:43" ht="13" x14ac:dyDescent="0.15">
      <c r="A163" s="4"/>
      <c r="B163" s="4"/>
      <c r="C163" s="4"/>
      <c r="D163" s="9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</row>
    <row r="164" spans="1:43" ht="13" x14ac:dyDescent="0.15">
      <c r="A164" s="4"/>
      <c r="B164" s="4"/>
      <c r="C164" s="4"/>
      <c r="D164" s="9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</row>
    <row r="165" spans="1:43" ht="13" x14ac:dyDescent="0.15">
      <c r="A165" s="4"/>
      <c r="B165" s="4"/>
      <c r="C165" s="4"/>
      <c r="D165" s="9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</row>
    <row r="166" spans="1:43" ht="13" x14ac:dyDescent="0.15">
      <c r="A166" s="4"/>
      <c r="B166" s="4"/>
      <c r="C166" s="4"/>
      <c r="D166" s="9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</row>
    <row r="167" spans="1:43" ht="13" x14ac:dyDescent="0.15">
      <c r="A167" s="4"/>
      <c r="B167" s="4"/>
      <c r="C167" s="4"/>
      <c r="D167" s="9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</row>
    <row r="168" spans="1:43" ht="13" x14ac:dyDescent="0.15">
      <c r="A168" s="4"/>
      <c r="B168" s="4"/>
      <c r="C168" s="4"/>
      <c r="D168" s="9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</row>
    <row r="169" spans="1:43" ht="13" x14ac:dyDescent="0.15">
      <c r="A169" s="4"/>
      <c r="B169" s="4"/>
      <c r="C169" s="4"/>
      <c r="D169" s="9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</row>
    <row r="170" spans="1:43" ht="13" x14ac:dyDescent="0.15">
      <c r="A170" s="4"/>
      <c r="B170" s="4"/>
      <c r="C170" s="4"/>
      <c r="D170" s="9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</row>
    <row r="171" spans="1:43" ht="13" x14ac:dyDescent="0.15">
      <c r="A171" s="4"/>
      <c r="B171" s="4"/>
      <c r="C171" s="4"/>
      <c r="D171" s="9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</row>
    <row r="172" spans="1:43" ht="13" x14ac:dyDescent="0.15">
      <c r="A172" s="4"/>
      <c r="B172" s="4"/>
      <c r="C172" s="4"/>
      <c r="D172" s="9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</row>
    <row r="173" spans="1:43" ht="13" x14ac:dyDescent="0.15">
      <c r="A173" s="4"/>
      <c r="B173" s="4"/>
      <c r="C173" s="4"/>
      <c r="D173" s="9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</row>
    <row r="174" spans="1:43" ht="13" x14ac:dyDescent="0.15">
      <c r="A174" s="4"/>
      <c r="B174" s="4"/>
      <c r="C174" s="4"/>
      <c r="D174" s="9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</row>
    <row r="175" spans="1:43" ht="13" x14ac:dyDescent="0.15">
      <c r="A175" s="4"/>
      <c r="B175" s="4"/>
      <c r="C175" s="4"/>
      <c r="D175" s="9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 spans="1:43" ht="13" x14ac:dyDescent="0.15">
      <c r="A176" s="4"/>
      <c r="B176" s="4"/>
      <c r="C176" s="4"/>
      <c r="D176" s="9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</row>
    <row r="177" spans="1:43" ht="13" x14ac:dyDescent="0.15">
      <c r="A177" s="4"/>
      <c r="B177" s="4"/>
      <c r="C177" s="4"/>
      <c r="D177" s="9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</row>
    <row r="178" spans="1:43" ht="13" x14ac:dyDescent="0.15">
      <c r="A178" s="4"/>
      <c r="B178" s="4"/>
      <c r="C178" s="4"/>
      <c r="D178" s="9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1:43" ht="13" x14ac:dyDescent="0.15">
      <c r="A179" s="4"/>
      <c r="B179" s="4"/>
      <c r="C179" s="4"/>
      <c r="D179" s="9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1:43" ht="13" x14ac:dyDescent="0.15">
      <c r="A180" s="4"/>
      <c r="B180" s="4"/>
      <c r="C180" s="4"/>
      <c r="D180" s="9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spans="1:43" ht="13" x14ac:dyDescent="0.15">
      <c r="A181" s="4"/>
      <c r="B181" s="4"/>
      <c r="C181" s="4"/>
      <c r="D181" s="9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  <row r="182" spans="1:43" ht="13" x14ac:dyDescent="0.15">
      <c r="A182" s="4"/>
      <c r="B182" s="4"/>
      <c r="C182" s="4"/>
      <c r="D182" s="9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</row>
    <row r="183" spans="1:43" ht="13" x14ac:dyDescent="0.15">
      <c r="A183" s="4"/>
      <c r="B183" s="4"/>
      <c r="C183" s="4"/>
      <c r="D183" s="9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</row>
    <row r="184" spans="1:43" ht="13" x14ac:dyDescent="0.15">
      <c r="A184" s="4"/>
      <c r="B184" s="4"/>
      <c r="C184" s="4"/>
      <c r="D184" s="9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</row>
    <row r="185" spans="1:43" ht="13" x14ac:dyDescent="0.15">
      <c r="A185" s="4"/>
      <c r="B185" s="4"/>
      <c r="C185" s="4"/>
      <c r="D185" s="9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</row>
    <row r="186" spans="1:43" ht="13" x14ac:dyDescent="0.15">
      <c r="A186" s="4"/>
      <c r="B186" s="4"/>
      <c r="C186" s="4"/>
      <c r="D186" s="9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</row>
    <row r="187" spans="1:43" ht="13" x14ac:dyDescent="0.15">
      <c r="A187" s="4"/>
      <c r="B187" s="4"/>
      <c r="C187" s="4"/>
      <c r="D187" s="9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</row>
    <row r="188" spans="1:43" ht="13" x14ac:dyDescent="0.15">
      <c r="A188" s="4"/>
      <c r="B188" s="4"/>
      <c r="C188" s="4"/>
      <c r="D188" s="9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</row>
    <row r="189" spans="1:43" ht="13" x14ac:dyDescent="0.15">
      <c r="A189" s="4"/>
      <c r="B189" s="4"/>
      <c r="C189" s="4"/>
      <c r="D189" s="9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</row>
    <row r="190" spans="1:43" ht="13" x14ac:dyDescent="0.15">
      <c r="A190" s="4"/>
      <c r="B190" s="4"/>
      <c r="C190" s="4"/>
      <c r="D190" s="9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</row>
    <row r="191" spans="1:43" ht="13" x14ac:dyDescent="0.15">
      <c r="A191" s="4"/>
      <c r="B191" s="4"/>
      <c r="C191" s="4"/>
      <c r="D191" s="9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</row>
    <row r="192" spans="1:43" ht="13" x14ac:dyDescent="0.15">
      <c r="A192" s="4"/>
      <c r="B192" s="4"/>
      <c r="C192" s="4"/>
      <c r="D192" s="9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</row>
    <row r="193" spans="1:43" ht="13" x14ac:dyDescent="0.15">
      <c r="A193" s="4"/>
      <c r="B193" s="4"/>
      <c r="C193" s="4"/>
      <c r="D193" s="9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</row>
    <row r="194" spans="1:43" ht="13" x14ac:dyDescent="0.15">
      <c r="A194" s="4"/>
      <c r="B194" s="4"/>
      <c r="C194" s="4"/>
      <c r="D194" s="9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</row>
    <row r="195" spans="1:43" ht="13" x14ac:dyDescent="0.15">
      <c r="A195" s="4"/>
      <c r="B195" s="4"/>
      <c r="C195" s="4"/>
      <c r="D195" s="9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</row>
    <row r="196" spans="1:43" ht="13" x14ac:dyDescent="0.15">
      <c r="A196" s="4"/>
      <c r="B196" s="4"/>
      <c r="C196" s="4"/>
      <c r="D196" s="9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</row>
    <row r="197" spans="1:43" ht="13" x14ac:dyDescent="0.15">
      <c r="A197" s="4"/>
      <c r="B197" s="4"/>
      <c r="C197" s="4"/>
      <c r="D197" s="9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</row>
    <row r="198" spans="1:43" ht="13" x14ac:dyDescent="0.15">
      <c r="A198" s="4"/>
      <c r="B198" s="4"/>
      <c r="C198" s="4"/>
      <c r="D198" s="9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</row>
    <row r="199" spans="1:43" ht="13" x14ac:dyDescent="0.15">
      <c r="A199" s="4"/>
      <c r="B199" s="4"/>
      <c r="C199" s="4"/>
      <c r="D199" s="9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</row>
    <row r="200" spans="1:43" ht="13" x14ac:dyDescent="0.15">
      <c r="A200" s="4"/>
      <c r="B200" s="4"/>
      <c r="C200" s="4"/>
      <c r="D200" s="9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</row>
    <row r="201" spans="1:43" ht="13" x14ac:dyDescent="0.15">
      <c r="A201" s="4"/>
      <c r="B201" s="4"/>
      <c r="C201" s="4"/>
      <c r="D201" s="9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</row>
    <row r="202" spans="1:43" ht="13" x14ac:dyDescent="0.15">
      <c r="A202" s="4"/>
      <c r="B202" s="4"/>
      <c r="C202" s="4"/>
      <c r="D202" s="9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</row>
    <row r="203" spans="1:43" ht="13" x14ac:dyDescent="0.15">
      <c r="A203" s="4"/>
      <c r="B203" s="4"/>
      <c r="C203" s="4"/>
      <c r="D203" s="9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</row>
    <row r="204" spans="1:43" ht="13" x14ac:dyDescent="0.15">
      <c r="A204" s="4"/>
      <c r="B204" s="4"/>
      <c r="C204" s="4"/>
      <c r="D204" s="9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</row>
    <row r="205" spans="1:43" ht="13" x14ac:dyDescent="0.15">
      <c r="A205" s="4"/>
      <c r="B205" s="4"/>
      <c r="C205" s="4"/>
      <c r="D205" s="9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</row>
    <row r="206" spans="1:43" ht="13" x14ac:dyDescent="0.15">
      <c r="A206" s="4"/>
      <c r="B206" s="4"/>
      <c r="C206" s="4"/>
      <c r="D206" s="9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</row>
    <row r="207" spans="1:43" ht="13" x14ac:dyDescent="0.15">
      <c r="A207" s="4"/>
      <c r="B207" s="4"/>
      <c r="C207" s="4"/>
      <c r="D207" s="9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</row>
    <row r="208" spans="1:43" ht="13" x14ac:dyDescent="0.15">
      <c r="A208" s="4"/>
      <c r="B208" s="4"/>
      <c r="C208" s="4"/>
      <c r="D208" s="9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</row>
    <row r="209" spans="1:43" ht="13" x14ac:dyDescent="0.15">
      <c r="A209" s="4"/>
      <c r="B209" s="4"/>
      <c r="C209" s="4"/>
      <c r="D209" s="9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</row>
    <row r="210" spans="1:43" ht="13" x14ac:dyDescent="0.15">
      <c r="A210" s="4"/>
      <c r="B210" s="4"/>
      <c r="C210" s="4"/>
      <c r="D210" s="9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</row>
    <row r="211" spans="1:43" ht="13" x14ac:dyDescent="0.15">
      <c r="A211" s="4"/>
      <c r="B211" s="4"/>
      <c r="C211" s="4"/>
      <c r="D211" s="9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</row>
    <row r="212" spans="1:43" ht="13" x14ac:dyDescent="0.15">
      <c r="A212" s="4"/>
      <c r="B212" s="4"/>
      <c r="C212" s="4"/>
      <c r="D212" s="9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</row>
    <row r="213" spans="1:43" ht="13" x14ac:dyDescent="0.15">
      <c r="A213" s="4"/>
      <c r="B213" s="4"/>
      <c r="C213" s="4"/>
      <c r="D213" s="9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</row>
    <row r="214" spans="1:43" ht="13" x14ac:dyDescent="0.15">
      <c r="A214" s="4"/>
      <c r="B214" s="4"/>
      <c r="C214" s="4"/>
      <c r="D214" s="9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</row>
    <row r="215" spans="1:43" ht="13" x14ac:dyDescent="0.15">
      <c r="A215" s="4"/>
      <c r="B215" s="4"/>
      <c r="C215" s="4"/>
      <c r="D215" s="9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</row>
    <row r="216" spans="1:43" ht="13" x14ac:dyDescent="0.15">
      <c r="A216" s="4"/>
      <c r="B216" s="4"/>
      <c r="C216" s="4"/>
      <c r="D216" s="9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</row>
    <row r="217" spans="1:43" ht="13" x14ac:dyDescent="0.15">
      <c r="A217" s="4"/>
      <c r="B217" s="4"/>
      <c r="C217" s="4"/>
      <c r="D217" s="9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</row>
    <row r="218" spans="1:43" ht="13" x14ac:dyDescent="0.15">
      <c r="A218" s="4"/>
      <c r="B218" s="4"/>
      <c r="C218" s="4"/>
      <c r="D218" s="9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</row>
    <row r="219" spans="1:43" ht="13" x14ac:dyDescent="0.15">
      <c r="A219" s="4"/>
      <c r="B219" s="4"/>
      <c r="C219" s="4"/>
      <c r="D219" s="9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</row>
    <row r="220" spans="1:43" ht="13" x14ac:dyDescent="0.15">
      <c r="A220" s="4"/>
      <c r="B220" s="4"/>
      <c r="C220" s="4"/>
      <c r="D220" s="9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</row>
    <row r="221" spans="1:43" ht="13" x14ac:dyDescent="0.15">
      <c r="A221" s="4"/>
      <c r="B221" s="4"/>
      <c r="C221" s="4"/>
      <c r="D221" s="9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</row>
    <row r="222" spans="1:43" ht="13" x14ac:dyDescent="0.15">
      <c r="A222" s="4"/>
      <c r="B222" s="4"/>
      <c r="C222" s="4"/>
      <c r="D222" s="9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</row>
    <row r="223" spans="1:43" ht="13" x14ac:dyDescent="0.15">
      <c r="A223" s="4"/>
      <c r="B223" s="4"/>
      <c r="C223" s="4"/>
      <c r="D223" s="9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</row>
    <row r="224" spans="1:43" ht="13" x14ac:dyDescent="0.15">
      <c r="A224" s="4"/>
      <c r="B224" s="4"/>
      <c r="C224" s="4"/>
      <c r="D224" s="9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</row>
    <row r="225" spans="1:43" ht="13" x14ac:dyDescent="0.15">
      <c r="A225" s="4"/>
      <c r="B225" s="4"/>
      <c r="C225" s="4"/>
      <c r="D225" s="9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</row>
    <row r="226" spans="1:43" ht="13" x14ac:dyDescent="0.15">
      <c r="A226" s="4"/>
      <c r="B226" s="4"/>
      <c r="C226" s="4"/>
      <c r="D226" s="9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</row>
    <row r="227" spans="1:43" ht="13" x14ac:dyDescent="0.15">
      <c r="A227" s="4"/>
      <c r="B227" s="4"/>
      <c r="C227" s="4"/>
      <c r="D227" s="9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</row>
    <row r="228" spans="1:43" ht="13" x14ac:dyDescent="0.15">
      <c r="A228" s="4"/>
      <c r="B228" s="4"/>
      <c r="C228" s="4"/>
      <c r="D228" s="9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</row>
    <row r="229" spans="1:43" ht="13" x14ac:dyDescent="0.15">
      <c r="A229" s="4"/>
      <c r="B229" s="4"/>
      <c r="C229" s="4"/>
      <c r="D229" s="9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</row>
    <row r="230" spans="1:43" ht="13" x14ac:dyDescent="0.15">
      <c r="A230" s="4"/>
      <c r="B230" s="4"/>
      <c r="C230" s="4"/>
      <c r="D230" s="9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</row>
    <row r="231" spans="1:43" ht="13" x14ac:dyDescent="0.15">
      <c r="A231" s="4"/>
      <c r="B231" s="4"/>
      <c r="C231" s="4"/>
      <c r="D231" s="9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</row>
    <row r="232" spans="1:43" ht="13" x14ac:dyDescent="0.15">
      <c r="A232" s="4"/>
      <c r="B232" s="4"/>
      <c r="C232" s="4"/>
      <c r="D232" s="9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</row>
    <row r="233" spans="1:43" ht="13" x14ac:dyDescent="0.15">
      <c r="A233" s="4"/>
      <c r="B233" s="4"/>
      <c r="C233" s="4"/>
      <c r="D233" s="9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</row>
    <row r="234" spans="1:43" ht="13" x14ac:dyDescent="0.15">
      <c r="A234" s="4"/>
      <c r="B234" s="4"/>
      <c r="C234" s="4"/>
      <c r="D234" s="9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</row>
    <row r="235" spans="1:43" ht="13" x14ac:dyDescent="0.15">
      <c r="A235" s="4"/>
      <c r="B235" s="4"/>
      <c r="C235" s="4"/>
      <c r="D235" s="9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</row>
    <row r="236" spans="1:43" ht="13" x14ac:dyDescent="0.15">
      <c r="A236" s="4"/>
      <c r="B236" s="4"/>
      <c r="C236" s="4"/>
      <c r="D236" s="9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</row>
    <row r="237" spans="1:43" ht="13" x14ac:dyDescent="0.15">
      <c r="A237" s="4"/>
      <c r="B237" s="4"/>
      <c r="C237" s="4"/>
      <c r="D237" s="9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</row>
    <row r="238" spans="1:43" ht="13" x14ac:dyDescent="0.15">
      <c r="A238" s="4"/>
      <c r="B238" s="4"/>
      <c r="C238" s="4"/>
      <c r="D238" s="9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</row>
    <row r="239" spans="1:43" ht="13" x14ac:dyDescent="0.15">
      <c r="A239" s="4"/>
      <c r="B239" s="4"/>
      <c r="C239" s="4"/>
      <c r="D239" s="9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</row>
    <row r="240" spans="1:43" ht="13" x14ac:dyDescent="0.15">
      <c r="A240" s="4"/>
      <c r="B240" s="4"/>
      <c r="C240" s="4"/>
      <c r="D240" s="9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</row>
    <row r="241" spans="1:43" ht="13" x14ac:dyDescent="0.15">
      <c r="A241" s="4"/>
      <c r="B241" s="4"/>
      <c r="C241" s="4"/>
      <c r="D241" s="9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</row>
    <row r="242" spans="1:43" ht="13" x14ac:dyDescent="0.15">
      <c r="A242" s="4"/>
      <c r="B242" s="4"/>
      <c r="C242" s="4"/>
      <c r="D242" s="9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</row>
    <row r="243" spans="1:43" ht="13" x14ac:dyDescent="0.15">
      <c r="A243" s="4"/>
      <c r="B243" s="4"/>
      <c r="C243" s="4"/>
      <c r="D243" s="9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</row>
    <row r="244" spans="1:43" ht="13" x14ac:dyDescent="0.15">
      <c r="A244" s="4"/>
      <c r="B244" s="4"/>
      <c r="C244" s="4"/>
      <c r="D244" s="9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</row>
    <row r="245" spans="1:43" ht="13" x14ac:dyDescent="0.15">
      <c r="A245" s="4"/>
      <c r="B245" s="4"/>
      <c r="C245" s="4"/>
      <c r="D245" s="9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</row>
    <row r="246" spans="1:43" ht="13" x14ac:dyDescent="0.15">
      <c r="A246" s="4"/>
      <c r="B246" s="4"/>
      <c r="C246" s="4"/>
      <c r="D246" s="9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</row>
    <row r="247" spans="1:43" ht="13" x14ac:dyDescent="0.15">
      <c r="A247" s="4"/>
      <c r="B247" s="4"/>
      <c r="C247" s="4"/>
      <c r="D247" s="9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</row>
    <row r="248" spans="1:43" ht="13" x14ac:dyDescent="0.15">
      <c r="A248" s="4"/>
      <c r="B248" s="4"/>
      <c r="C248" s="4"/>
      <c r="D248" s="9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</row>
    <row r="249" spans="1:43" ht="13" x14ac:dyDescent="0.15">
      <c r="A249" s="4"/>
      <c r="B249" s="4"/>
      <c r="C249" s="4"/>
      <c r="D249" s="9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</row>
    <row r="250" spans="1:43" ht="13" x14ac:dyDescent="0.15">
      <c r="A250" s="4"/>
      <c r="B250" s="4"/>
      <c r="C250" s="4"/>
      <c r="D250" s="9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</row>
    <row r="251" spans="1:43" ht="13" x14ac:dyDescent="0.15">
      <c r="A251" s="4"/>
      <c r="B251" s="4"/>
      <c r="C251" s="4"/>
      <c r="D251" s="9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</row>
    <row r="252" spans="1:43" ht="13" x14ac:dyDescent="0.15">
      <c r="A252" s="4"/>
      <c r="B252" s="4"/>
      <c r="C252" s="4"/>
      <c r="D252" s="9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</row>
    <row r="253" spans="1:43" ht="13" x14ac:dyDescent="0.15">
      <c r="A253" s="4"/>
      <c r="B253" s="4"/>
      <c r="C253" s="4"/>
      <c r="D253" s="9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</row>
    <row r="254" spans="1:43" ht="13" x14ac:dyDescent="0.15">
      <c r="A254" s="4"/>
      <c r="B254" s="4"/>
      <c r="C254" s="4"/>
      <c r="D254" s="9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</row>
    <row r="255" spans="1:43" ht="13" x14ac:dyDescent="0.15">
      <c r="A255" s="4"/>
      <c r="B255" s="4"/>
      <c r="C255" s="4"/>
      <c r="D255" s="9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</row>
    <row r="256" spans="1:43" ht="13" x14ac:dyDescent="0.15">
      <c r="A256" s="4"/>
      <c r="B256" s="4"/>
      <c r="C256" s="4"/>
      <c r="D256" s="9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</row>
    <row r="257" spans="1:43" ht="13" x14ac:dyDescent="0.15">
      <c r="A257" s="4"/>
      <c r="B257" s="4"/>
      <c r="C257" s="4"/>
      <c r="D257" s="9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</row>
    <row r="258" spans="1:43" ht="13" x14ac:dyDescent="0.15">
      <c r="A258" s="4"/>
      <c r="B258" s="4"/>
      <c r="C258" s="4"/>
      <c r="D258" s="9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</row>
    <row r="259" spans="1:43" ht="13" x14ac:dyDescent="0.15">
      <c r="A259" s="4"/>
      <c r="B259" s="4"/>
      <c r="C259" s="4"/>
      <c r="D259" s="9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</row>
    <row r="260" spans="1:43" ht="13" x14ac:dyDescent="0.15">
      <c r="A260" s="4"/>
      <c r="B260" s="4"/>
      <c r="C260" s="4"/>
      <c r="D260" s="9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</row>
    <row r="261" spans="1:43" ht="13" x14ac:dyDescent="0.15">
      <c r="A261" s="4"/>
      <c r="B261" s="4"/>
      <c r="C261" s="4"/>
      <c r="D261" s="9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</row>
    <row r="262" spans="1:43" ht="13" x14ac:dyDescent="0.15">
      <c r="A262" s="4"/>
      <c r="B262" s="4"/>
      <c r="C262" s="4"/>
      <c r="D262" s="9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</row>
    <row r="263" spans="1:43" ht="13" x14ac:dyDescent="0.15">
      <c r="A263" s="4"/>
      <c r="B263" s="4"/>
      <c r="C263" s="4"/>
      <c r="D263" s="9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</row>
    <row r="264" spans="1:43" ht="13" x14ac:dyDescent="0.15">
      <c r="A264" s="4"/>
      <c r="B264" s="4"/>
      <c r="C264" s="4"/>
      <c r="D264" s="9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</row>
    <row r="265" spans="1:43" ht="13" x14ac:dyDescent="0.15">
      <c r="A265" s="4"/>
      <c r="B265" s="4"/>
      <c r="C265" s="4"/>
      <c r="D265" s="9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</row>
    <row r="266" spans="1:43" ht="13" x14ac:dyDescent="0.15">
      <c r="A266" s="4"/>
      <c r="B266" s="4"/>
      <c r="C266" s="4"/>
      <c r="D266" s="9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</row>
    <row r="267" spans="1:43" ht="13" x14ac:dyDescent="0.15">
      <c r="A267" s="4"/>
      <c r="B267" s="4"/>
      <c r="C267" s="4"/>
      <c r="D267" s="9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</row>
    <row r="268" spans="1:43" ht="13" x14ac:dyDescent="0.15">
      <c r="A268" s="4"/>
      <c r="B268" s="4"/>
      <c r="C268" s="4"/>
      <c r="D268" s="9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</row>
    <row r="269" spans="1:43" ht="13" x14ac:dyDescent="0.15">
      <c r="A269" s="4"/>
      <c r="B269" s="4"/>
      <c r="C269" s="4"/>
      <c r="D269" s="9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</row>
    <row r="270" spans="1:43" ht="13" x14ac:dyDescent="0.15">
      <c r="A270" s="4"/>
      <c r="B270" s="4"/>
      <c r="C270" s="4"/>
      <c r="D270" s="9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</row>
    <row r="271" spans="1:43" ht="13" x14ac:dyDescent="0.15">
      <c r="A271" s="4"/>
      <c r="B271" s="4"/>
      <c r="C271" s="4"/>
      <c r="D271" s="9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</row>
    <row r="272" spans="1:43" ht="13" x14ac:dyDescent="0.15">
      <c r="A272" s="4"/>
      <c r="B272" s="4"/>
      <c r="C272" s="4"/>
      <c r="D272" s="9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</row>
    <row r="273" spans="1:43" ht="13" x14ac:dyDescent="0.15">
      <c r="A273" s="4"/>
      <c r="B273" s="4"/>
      <c r="C273" s="4"/>
      <c r="D273" s="9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</row>
    <row r="274" spans="1:43" ht="13" x14ac:dyDescent="0.15">
      <c r="A274" s="4"/>
      <c r="B274" s="4"/>
      <c r="C274" s="4"/>
      <c r="D274" s="9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</row>
    <row r="275" spans="1:43" ht="13" x14ac:dyDescent="0.15">
      <c r="A275" s="4"/>
      <c r="B275" s="4"/>
      <c r="C275" s="4"/>
      <c r="D275" s="9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</row>
    <row r="276" spans="1:43" ht="13" x14ac:dyDescent="0.15">
      <c r="A276" s="4"/>
      <c r="B276" s="4"/>
      <c r="C276" s="4"/>
      <c r="D276" s="9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</row>
    <row r="277" spans="1:43" ht="13" x14ac:dyDescent="0.15">
      <c r="A277" s="4"/>
      <c r="B277" s="4"/>
      <c r="C277" s="4"/>
      <c r="D277" s="9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</row>
    <row r="278" spans="1:43" ht="13" x14ac:dyDescent="0.15">
      <c r="A278" s="4"/>
      <c r="B278" s="4"/>
      <c r="C278" s="4"/>
      <c r="D278" s="9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</row>
    <row r="279" spans="1:43" ht="13" x14ac:dyDescent="0.15">
      <c r="A279" s="4"/>
      <c r="B279" s="4"/>
      <c r="C279" s="4"/>
      <c r="D279" s="9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</row>
    <row r="280" spans="1:43" ht="13" x14ac:dyDescent="0.15">
      <c r="A280" s="4"/>
      <c r="B280" s="4"/>
      <c r="C280" s="4"/>
      <c r="D280" s="9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</row>
    <row r="281" spans="1:43" ht="13" x14ac:dyDescent="0.15">
      <c r="A281" s="4"/>
      <c r="B281" s="4"/>
      <c r="C281" s="4"/>
      <c r="D281" s="9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</row>
    <row r="282" spans="1:43" ht="13" x14ac:dyDescent="0.15">
      <c r="A282" s="4"/>
      <c r="B282" s="4"/>
      <c r="C282" s="4"/>
      <c r="D282" s="9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</row>
    <row r="283" spans="1:43" ht="13" x14ac:dyDescent="0.15">
      <c r="A283" s="4"/>
      <c r="B283" s="4"/>
      <c r="C283" s="4"/>
      <c r="D283" s="9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</row>
    <row r="284" spans="1:43" ht="13" x14ac:dyDescent="0.15">
      <c r="A284" s="4"/>
      <c r="B284" s="4"/>
      <c r="C284" s="4"/>
      <c r="D284" s="9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</row>
    <row r="285" spans="1:43" ht="13" x14ac:dyDescent="0.15">
      <c r="A285" s="4"/>
      <c r="B285" s="4"/>
      <c r="C285" s="4"/>
      <c r="D285" s="9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</row>
    <row r="286" spans="1:43" ht="13" x14ac:dyDescent="0.15">
      <c r="A286" s="4"/>
      <c r="B286" s="4"/>
      <c r="C286" s="4"/>
      <c r="D286" s="9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</row>
    <row r="287" spans="1:43" ht="13" x14ac:dyDescent="0.15">
      <c r="A287" s="4"/>
      <c r="B287" s="4"/>
      <c r="C287" s="4"/>
      <c r="D287" s="9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</row>
    <row r="288" spans="1:43" ht="13" x14ac:dyDescent="0.15">
      <c r="A288" s="4"/>
      <c r="B288" s="4"/>
      <c r="C288" s="4"/>
      <c r="D288" s="9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</row>
    <row r="289" spans="1:43" ht="13" x14ac:dyDescent="0.15">
      <c r="A289" s="4"/>
      <c r="B289" s="4"/>
      <c r="C289" s="4"/>
      <c r="D289" s="9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</row>
    <row r="290" spans="1:43" ht="13" x14ac:dyDescent="0.15">
      <c r="A290" s="4"/>
      <c r="B290" s="4"/>
      <c r="C290" s="4"/>
      <c r="D290" s="9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</row>
    <row r="291" spans="1:43" ht="13" x14ac:dyDescent="0.15">
      <c r="A291" s="4"/>
      <c r="B291" s="4"/>
      <c r="C291" s="4"/>
      <c r="D291" s="9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</row>
    <row r="292" spans="1:43" ht="13" x14ac:dyDescent="0.15">
      <c r="A292" s="4"/>
      <c r="B292" s="4"/>
      <c r="C292" s="4"/>
      <c r="D292" s="9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</row>
    <row r="293" spans="1:43" ht="13" x14ac:dyDescent="0.15">
      <c r="A293" s="4"/>
      <c r="B293" s="4"/>
      <c r="C293" s="4"/>
      <c r="D293" s="9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</row>
    <row r="294" spans="1:43" ht="13" x14ac:dyDescent="0.15">
      <c r="A294" s="4"/>
      <c r="B294" s="4"/>
      <c r="C294" s="4"/>
      <c r="D294" s="9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</row>
    <row r="295" spans="1:43" ht="13" x14ac:dyDescent="0.15">
      <c r="A295" s="4"/>
      <c r="B295" s="4"/>
      <c r="C295" s="4"/>
      <c r="D295" s="9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</row>
    <row r="296" spans="1:43" ht="13" x14ac:dyDescent="0.15">
      <c r="A296" s="4"/>
      <c r="B296" s="4"/>
      <c r="C296" s="4"/>
      <c r="D296" s="9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</row>
    <row r="297" spans="1:43" ht="13" x14ac:dyDescent="0.15">
      <c r="A297" s="4"/>
      <c r="B297" s="4"/>
      <c r="C297" s="4"/>
      <c r="D297" s="9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</row>
    <row r="298" spans="1:43" ht="13" x14ac:dyDescent="0.15">
      <c r="A298" s="4"/>
      <c r="B298" s="4"/>
      <c r="C298" s="4"/>
      <c r="D298" s="9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</row>
    <row r="299" spans="1:43" ht="13" x14ac:dyDescent="0.15">
      <c r="A299" s="4"/>
      <c r="B299" s="4"/>
      <c r="C299" s="4"/>
      <c r="D299" s="9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</row>
    <row r="300" spans="1:43" ht="13" x14ac:dyDescent="0.15">
      <c r="A300" s="4"/>
      <c r="B300" s="4"/>
      <c r="C300" s="4"/>
      <c r="D300" s="9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</row>
    <row r="301" spans="1:43" ht="13" x14ac:dyDescent="0.15">
      <c r="A301" s="4"/>
      <c r="B301" s="4"/>
      <c r="C301" s="4"/>
      <c r="D301" s="9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</row>
    <row r="302" spans="1:43" ht="13" x14ac:dyDescent="0.15">
      <c r="A302" s="4"/>
      <c r="B302" s="4"/>
      <c r="C302" s="4"/>
      <c r="D302" s="9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</row>
    <row r="303" spans="1:43" ht="13" x14ac:dyDescent="0.15">
      <c r="A303" s="4"/>
      <c r="B303" s="4"/>
      <c r="C303" s="4"/>
      <c r="D303" s="9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</row>
    <row r="304" spans="1:43" ht="13" x14ac:dyDescent="0.15">
      <c r="A304" s="4"/>
      <c r="B304" s="4"/>
      <c r="C304" s="4"/>
      <c r="D304" s="9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</row>
    <row r="305" spans="1:43" ht="13" x14ac:dyDescent="0.15">
      <c r="A305" s="4"/>
      <c r="B305" s="4"/>
      <c r="C305" s="4"/>
      <c r="D305" s="9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</row>
    <row r="306" spans="1:43" ht="13" x14ac:dyDescent="0.15">
      <c r="A306" s="4"/>
      <c r="B306" s="4"/>
      <c r="C306" s="4"/>
      <c r="D306" s="9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</row>
    <row r="307" spans="1:43" ht="13" x14ac:dyDescent="0.15">
      <c r="A307" s="4"/>
      <c r="B307" s="4"/>
      <c r="C307" s="4"/>
      <c r="D307" s="9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</row>
    <row r="308" spans="1:43" ht="13" x14ac:dyDescent="0.15">
      <c r="A308" s="4"/>
      <c r="B308" s="4"/>
      <c r="C308" s="4"/>
      <c r="D308" s="9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</row>
    <row r="309" spans="1:43" ht="13" x14ac:dyDescent="0.15">
      <c r="A309" s="4"/>
      <c r="B309" s="4"/>
      <c r="C309" s="4"/>
      <c r="D309" s="9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</row>
    <row r="310" spans="1:43" ht="13" x14ac:dyDescent="0.15">
      <c r="A310" s="4"/>
      <c r="B310" s="4"/>
      <c r="C310" s="4"/>
      <c r="D310" s="9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</row>
    <row r="311" spans="1:43" ht="13" x14ac:dyDescent="0.15">
      <c r="A311" s="4"/>
      <c r="B311" s="4"/>
      <c r="C311" s="4"/>
      <c r="D311" s="9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</row>
    <row r="312" spans="1:43" ht="13" x14ac:dyDescent="0.15">
      <c r="A312" s="4"/>
      <c r="B312" s="4"/>
      <c r="C312" s="4"/>
      <c r="D312" s="9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</row>
    <row r="313" spans="1:43" ht="13" x14ac:dyDescent="0.15">
      <c r="A313" s="4"/>
      <c r="B313" s="4"/>
      <c r="C313" s="4"/>
      <c r="D313" s="9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</row>
    <row r="314" spans="1:43" ht="13" x14ac:dyDescent="0.15">
      <c r="A314" s="4"/>
      <c r="B314" s="4"/>
      <c r="C314" s="4"/>
      <c r="D314" s="9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</row>
    <row r="315" spans="1:43" ht="13" x14ac:dyDescent="0.15">
      <c r="A315" s="4"/>
      <c r="B315" s="4"/>
      <c r="C315" s="4"/>
      <c r="D315" s="9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</row>
    <row r="316" spans="1:43" ht="13" x14ac:dyDescent="0.15">
      <c r="A316" s="4"/>
      <c r="B316" s="4"/>
      <c r="C316" s="4"/>
      <c r="D316" s="9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</row>
    <row r="317" spans="1:43" ht="13" x14ac:dyDescent="0.15">
      <c r="A317" s="4"/>
      <c r="B317" s="4"/>
      <c r="C317" s="4"/>
      <c r="D317" s="9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</row>
    <row r="318" spans="1:43" ht="13" x14ac:dyDescent="0.15">
      <c r="A318" s="4"/>
      <c r="B318" s="4"/>
      <c r="C318" s="4"/>
      <c r="D318" s="9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</row>
    <row r="319" spans="1:43" ht="13" x14ac:dyDescent="0.15">
      <c r="A319" s="4"/>
      <c r="B319" s="4"/>
      <c r="C319" s="4"/>
      <c r="D319" s="9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</row>
    <row r="320" spans="1:43" ht="13" x14ac:dyDescent="0.15">
      <c r="A320" s="4"/>
      <c r="B320" s="4"/>
      <c r="C320" s="4"/>
      <c r="D320" s="9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</row>
    <row r="321" spans="1:43" ht="13" x14ac:dyDescent="0.15">
      <c r="A321" s="4"/>
      <c r="B321" s="4"/>
      <c r="C321" s="4"/>
      <c r="D321" s="9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</row>
    <row r="322" spans="1:43" ht="13" x14ac:dyDescent="0.15">
      <c r="A322" s="4"/>
      <c r="B322" s="4"/>
      <c r="C322" s="4"/>
      <c r="D322" s="9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</row>
    <row r="323" spans="1:43" ht="13" x14ac:dyDescent="0.15">
      <c r="A323" s="4"/>
      <c r="B323" s="4"/>
      <c r="C323" s="4"/>
      <c r="D323" s="9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</row>
    <row r="324" spans="1:43" ht="13" x14ac:dyDescent="0.15">
      <c r="A324" s="4"/>
      <c r="B324" s="4"/>
      <c r="C324" s="4"/>
      <c r="D324" s="9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</row>
    <row r="325" spans="1:43" ht="13" x14ac:dyDescent="0.15">
      <c r="A325" s="4"/>
      <c r="B325" s="4"/>
      <c r="C325" s="4"/>
      <c r="D325" s="9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</row>
    <row r="326" spans="1:43" ht="13" x14ac:dyDescent="0.15">
      <c r="A326" s="4"/>
      <c r="B326" s="4"/>
      <c r="C326" s="4"/>
      <c r="D326" s="9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</row>
    <row r="327" spans="1:43" ht="13" x14ac:dyDescent="0.15">
      <c r="A327" s="4"/>
      <c r="B327" s="4"/>
      <c r="C327" s="4"/>
      <c r="D327" s="9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</row>
    <row r="328" spans="1:43" ht="13" x14ac:dyDescent="0.15">
      <c r="A328" s="4"/>
      <c r="B328" s="4"/>
      <c r="C328" s="4"/>
      <c r="D328" s="9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</row>
    <row r="329" spans="1:43" ht="13" x14ac:dyDescent="0.15">
      <c r="A329" s="4"/>
      <c r="B329" s="4"/>
      <c r="C329" s="4"/>
      <c r="D329" s="9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</row>
    <row r="330" spans="1:43" ht="13" x14ac:dyDescent="0.15">
      <c r="A330" s="4"/>
      <c r="B330" s="4"/>
      <c r="C330" s="4"/>
      <c r="D330" s="9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</row>
    <row r="331" spans="1:43" ht="13" x14ac:dyDescent="0.15">
      <c r="A331" s="4"/>
      <c r="B331" s="4"/>
      <c r="C331" s="4"/>
      <c r="D331" s="9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</row>
    <row r="332" spans="1:43" ht="13" x14ac:dyDescent="0.15">
      <c r="A332" s="4"/>
      <c r="B332" s="4"/>
      <c r="C332" s="4"/>
      <c r="D332" s="9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</row>
    <row r="333" spans="1:43" ht="13" x14ac:dyDescent="0.15">
      <c r="A333" s="4"/>
      <c r="B333" s="4"/>
      <c r="C333" s="4"/>
      <c r="D333" s="9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</row>
    <row r="334" spans="1:43" ht="13" x14ac:dyDescent="0.15">
      <c r="A334" s="4"/>
      <c r="B334" s="4"/>
      <c r="C334" s="4"/>
      <c r="D334" s="9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</row>
    <row r="335" spans="1:43" ht="13" x14ac:dyDescent="0.15">
      <c r="A335" s="4"/>
      <c r="B335" s="4"/>
      <c r="C335" s="4"/>
      <c r="D335" s="9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</row>
    <row r="336" spans="1:43" ht="13" x14ac:dyDescent="0.15">
      <c r="A336" s="4"/>
      <c r="B336" s="4"/>
      <c r="C336" s="4"/>
      <c r="D336" s="9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</row>
    <row r="337" spans="1:43" ht="13" x14ac:dyDescent="0.15">
      <c r="A337" s="4"/>
      <c r="B337" s="4"/>
      <c r="C337" s="4"/>
      <c r="D337" s="9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</row>
    <row r="338" spans="1:43" ht="13" x14ac:dyDescent="0.15">
      <c r="A338" s="4"/>
      <c r="B338" s="4"/>
      <c r="C338" s="4"/>
      <c r="D338" s="9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</row>
    <row r="339" spans="1:43" ht="13" x14ac:dyDescent="0.15">
      <c r="A339" s="4"/>
      <c r="B339" s="4"/>
      <c r="C339" s="4"/>
      <c r="D339" s="9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</row>
    <row r="340" spans="1:43" ht="13" x14ac:dyDescent="0.15">
      <c r="A340" s="4"/>
      <c r="B340" s="4"/>
      <c r="C340" s="4"/>
      <c r="D340" s="9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</row>
    <row r="341" spans="1:43" ht="13" x14ac:dyDescent="0.15">
      <c r="A341" s="4"/>
      <c r="B341" s="4"/>
      <c r="C341" s="4"/>
      <c r="D341" s="9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</row>
    <row r="342" spans="1:43" ht="13" x14ac:dyDescent="0.15">
      <c r="A342" s="4"/>
      <c r="B342" s="4"/>
      <c r="C342" s="4"/>
      <c r="D342" s="9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</row>
    <row r="343" spans="1:43" ht="13" x14ac:dyDescent="0.15">
      <c r="A343" s="4"/>
      <c r="B343" s="4"/>
      <c r="C343" s="4"/>
      <c r="D343" s="9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</row>
    <row r="344" spans="1:43" ht="13" x14ac:dyDescent="0.15">
      <c r="A344" s="4"/>
      <c r="B344" s="4"/>
      <c r="C344" s="4"/>
      <c r="D344" s="9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</row>
    <row r="345" spans="1:43" ht="13" x14ac:dyDescent="0.15">
      <c r="A345" s="4"/>
      <c r="B345" s="4"/>
      <c r="C345" s="4"/>
      <c r="D345" s="9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</row>
    <row r="346" spans="1:43" ht="13" x14ac:dyDescent="0.15">
      <c r="A346" s="4"/>
      <c r="B346" s="4"/>
      <c r="C346" s="4"/>
      <c r="D346" s="9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</row>
    <row r="347" spans="1:43" ht="13" x14ac:dyDescent="0.15">
      <c r="A347" s="4"/>
      <c r="B347" s="4"/>
      <c r="C347" s="4"/>
      <c r="D347" s="9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</row>
    <row r="348" spans="1:43" ht="13" x14ac:dyDescent="0.15">
      <c r="A348" s="4"/>
      <c r="B348" s="4"/>
      <c r="C348" s="4"/>
      <c r="D348" s="9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</row>
    <row r="349" spans="1:43" ht="13" x14ac:dyDescent="0.15">
      <c r="A349" s="4"/>
      <c r="B349" s="4"/>
      <c r="C349" s="4"/>
      <c r="D349" s="9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</row>
    <row r="350" spans="1:43" ht="13" x14ac:dyDescent="0.15">
      <c r="A350" s="4"/>
      <c r="B350" s="4"/>
      <c r="C350" s="4"/>
      <c r="D350" s="9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</row>
    <row r="351" spans="1:43" ht="13" x14ac:dyDescent="0.15">
      <c r="A351" s="4"/>
      <c r="B351" s="4"/>
      <c r="C351" s="4"/>
      <c r="D351" s="9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</row>
    <row r="352" spans="1:43" ht="13" x14ac:dyDescent="0.15">
      <c r="A352" s="4"/>
      <c r="B352" s="4"/>
      <c r="C352" s="4"/>
      <c r="D352" s="9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</row>
    <row r="353" spans="1:43" ht="13" x14ac:dyDescent="0.15">
      <c r="A353" s="4"/>
      <c r="B353" s="4"/>
      <c r="C353" s="4"/>
      <c r="D353" s="9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</row>
    <row r="354" spans="1:43" ht="13" x14ac:dyDescent="0.15">
      <c r="A354" s="4"/>
      <c r="B354" s="4"/>
      <c r="C354" s="4"/>
      <c r="D354" s="9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</row>
    <row r="355" spans="1:43" ht="13" x14ac:dyDescent="0.15">
      <c r="A355" s="4"/>
      <c r="B355" s="4"/>
      <c r="C355" s="4"/>
      <c r="D355" s="9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</row>
    <row r="356" spans="1:43" ht="13" x14ac:dyDescent="0.15">
      <c r="A356" s="4"/>
      <c r="B356" s="4"/>
      <c r="C356" s="4"/>
      <c r="D356" s="9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</row>
    <row r="357" spans="1:43" ht="13" x14ac:dyDescent="0.15">
      <c r="A357" s="4"/>
      <c r="B357" s="4"/>
      <c r="C357" s="4"/>
      <c r="D357" s="9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</row>
    <row r="358" spans="1:43" ht="13" x14ac:dyDescent="0.15">
      <c r="A358" s="4"/>
      <c r="B358" s="4"/>
      <c r="C358" s="4"/>
      <c r="D358" s="9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</row>
    <row r="359" spans="1:43" ht="13" x14ac:dyDescent="0.15">
      <c r="A359" s="4"/>
      <c r="B359" s="4"/>
      <c r="C359" s="4"/>
      <c r="D359" s="9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</row>
    <row r="360" spans="1:43" ht="13" x14ac:dyDescent="0.15">
      <c r="A360" s="4"/>
      <c r="B360" s="4"/>
      <c r="C360" s="4"/>
      <c r="D360" s="9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</row>
    <row r="361" spans="1:43" ht="13" x14ac:dyDescent="0.15">
      <c r="A361" s="4"/>
      <c r="B361" s="4"/>
      <c r="C361" s="4"/>
      <c r="D361" s="9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</row>
    <row r="362" spans="1:43" ht="13" x14ac:dyDescent="0.15">
      <c r="A362" s="4"/>
      <c r="B362" s="4"/>
      <c r="C362" s="4"/>
      <c r="D362" s="9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</row>
    <row r="363" spans="1:43" ht="13" x14ac:dyDescent="0.15">
      <c r="A363" s="4"/>
      <c r="B363" s="4"/>
      <c r="C363" s="4"/>
      <c r="D363" s="9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</row>
    <row r="364" spans="1:43" ht="13" x14ac:dyDescent="0.15">
      <c r="A364" s="4"/>
      <c r="B364" s="4"/>
      <c r="C364" s="4"/>
      <c r="D364" s="9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</row>
    <row r="365" spans="1:43" ht="13" x14ac:dyDescent="0.15">
      <c r="A365" s="4"/>
      <c r="B365" s="4"/>
      <c r="C365" s="4"/>
      <c r="D365" s="9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</row>
    <row r="366" spans="1:43" ht="13" x14ac:dyDescent="0.15">
      <c r="A366" s="4"/>
      <c r="B366" s="4"/>
      <c r="C366" s="4"/>
      <c r="D366" s="9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</row>
    <row r="367" spans="1:43" ht="13" x14ac:dyDescent="0.15">
      <c r="A367" s="4"/>
      <c r="B367" s="4"/>
      <c r="C367" s="4"/>
      <c r="D367" s="9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</row>
    <row r="368" spans="1:43" ht="13" x14ac:dyDescent="0.15">
      <c r="A368" s="4"/>
      <c r="B368" s="4"/>
      <c r="C368" s="4"/>
      <c r="D368" s="9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</row>
    <row r="369" spans="1:43" ht="13" x14ac:dyDescent="0.15">
      <c r="A369" s="4"/>
      <c r="B369" s="4"/>
      <c r="C369" s="4"/>
      <c r="D369" s="9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</row>
    <row r="370" spans="1:43" ht="13" x14ac:dyDescent="0.15">
      <c r="A370" s="4"/>
      <c r="B370" s="4"/>
      <c r="C370" s="4"/>
      <c r="D370" s="9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</row>
    <row r="371" spans="1:43" ht="13" x14ac:dyDescent="0.15">
      <c r="A371" s="4"/>
      <c r="B371" s="4"/>
      <c r="C371" s="4"/>
      <c r="D371" s="9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</row>
    <row r="372" spans="1:43" ht="13" x14ac:dyDescent="0.15">
      <c r="A372" s="4"/>
      <c r="B372" s="4"/>
      <c r="C372" s="4"/>
      <c r="D372" s="9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</row>
    <row r="373" spans="1:43" ht="13" x14ac:dyDescent="0.15">
      <c r="A373" s="4"/>
      <c r="B373" s="4"/>
      <c r="C373" s="4"/>
      <c r="D373" s="9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</row>
    <row r="374" spans="1:43" ht="13" x14ac:dyDescent="0.15">
      <c r="A374" s="4"/>
      <c r="B374" s="4"/>
      <c r="C374" s="4"/>
      <c r="D374" s="9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</row>
    <row r="375" spans="1:43" ht="13" x14ac:dyDescent="0.15">
      <c r="A375" s="4"/>
      <c r="B375" s="4"/>
      <c r="C375" s="4"/>
      <c r="D375" s="9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</row>
    <row r="376" spans="1:43" ht="13" x14ac:dyDescent="0.15">
      <c r="A376" s="4"/>
      <c r="B376" s="4"/>
      <c r="C376" s="4"/>
      <c r="D376" s="9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</row>
    <row r="377" spans="1:43" ht="13" x14ac:dyDescent="0.15">
      <c r="A377" s="4"/>
      <c r="B377" s="4"/>
      <c r="C377" s="4"/>
      <c r="D377" s="9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</row>
    <row r="378" spans="1:43" ht="13" x14ac:dyDescent="0.15">
      <c r="A378" s="4"/>
      <c r="B378" s="4"/>
      <c r="C378" s="4"/>
      <c r="D378" s="9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</row>
    <row r="379" spans="1:43" ht="13" x14ac:dyDescent="0.15">
      <c r="A379" s="4"/>
      <c r="B379" s="4"/>
      <c r="C379" s="4"/>
      <c r="D379" s="9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</row>
    <row r="380" spans="1:43" ht="13" x14ac:dyDescent="0.15">
      <c r="A380" s="4"/>
      <c r="B380" s="4"/>
      <c r="C380" s="4"/>
      <c r="D380" s="9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</row>
    <row r="381" spans="1:43" ht="13" x14ac:dyDescent="0.15">
      <c r="A381" s="4"/>
      <c r="B381" s="4"/>
      <c r="C381" s="4"/>
      <c r="D381" s="9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</row>
    <row r="382" spans="1:43" ht="13" x14ac:dyDescent="0.15">
      <c r="A382" s="4"/>
      <c r="B382" s="4"/>
      <c r="C382" s="4"/>
      <c r="D382" s="9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</row>
    <row r="383" spans="1:43" ht="13" x14ac:dyDescent="0.15">
      <c r="A383" s="4"/>
      <c r="B383" s="4"/>
      <c r="C383" s="4"/>
      <c r="D383" s="9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</row>
    <row r="384" spans="1:43" ht="13" x14ac:dyDescent="0.15">
      <c r="A384" s="4"/>
      <c r="B384" s="4"/>
      <c r="C384" s="4"/>
      <c r="D384" s="9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</row>
    <row r="385" spans="1:43" ht="13" x14ac:dyDescent="0.15">
      <c r="A385" s="4"/>
      <c r="B385" s="4"/>
      <c r="C385" s="4"/>
      <c r="D385" s="9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</row>
    <row r="386" spans="1:43" ht="13" x14ac:dyDescent="0.15">
      <c r="A386" s="4"/>
      <c r="B386" s="4"/>
      <c r="C386" s="4"/>
      <c r="D386" s="9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</row>
    <row r="387" spans="1:43" ht="13" x14ac:dyDescent="0.15">
      <c r="A387" s="4"/>
      <c r="B387" s="4"/>
      <c r="C387" s="4"/>
      <c r="D387" s="9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</row>
    <row r="388" spans="1:43" ht="13" x14ac:dyDescent="0.15">
      <c r="A388" s="4"/>
      <c r="B388" s="4"/>
      <c r="C388" s="4"/>
      <c r="D388" s="9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</row>
    <row r="389" spans="1:43" ht="13" x14ac:dyDescent="0.15">
      <c r="A389" s="4"/>
      <c r="B389" s="4"/>
      <c r="C389" s="4"/>
      <c r="D389" s="9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</row>
    <row r="390" spans="1:43" ht="13" x14ac:dyDescent="0.15">
      <c r="A390" s="4"/>
      <c r="B390" s="4"/>
      <c r="C390" s="4"/>
      <c r="D390" s="9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</row>
    <row r="391" spans="1:43" ht="13" x14ac:dyDescent="0.15">
      <c r="A391" s="4"/>
      <c r="B391" s="4"/>
      <c r="C391" s="4"/>
      <c r="D391" s="9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</row>
    <row r="392" spans="1:43" ht="13" x14ac:dyDescent="0.15">
      <c r="A392" s="4"/>
      <c r="B392" s="4"/>
      <c r="C392" s="4"/>
      <c r="D392" s="9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</row>
    <row r="393" spans="1:43" ht="13" x14ac:dyDescent="0.15">
      <c r="A393" s="4"/>
      <c r="B393" s="4"/>
      <c r="C393" s="4"/>
      <c r="D393" s="9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</row>
    <row r="394" spans="1:43" ht="13" x14ac:dyDescent="0.15">
      <c r="A394" s="4"/>
      <c r="B394" s="4"/>
      <c r="C394" s="4"/>
      <c r="D394" s="9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</row>
    <row r="395" spans="1:43" ht="13" x14ac:dyDescent="0.15">
      <c r="A395" s="4"/>
      <c r="B395" s="4"/>
      <c r="C395" s="4"/>
      <c r="D395" s="9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</row>
    <row r="396" spans="1:43" ht="13" x14ac:dyDescent="0.15">
      <c r="A396" s="4"/>
      <c r="B396" s="4"/>
      <c r="C396" s="4"/>
      <c r="D396" s="9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</row>
    <row r="397" spans="1:43" ht="13" x14ac:dyDescent="0.15">
      <c r="A397" s="4"/>
      <c r="B397" s="4"/>
      <c r="C397" s="4"/>
      <c r="D397" s="9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</row>
    <row r="398" spans="1:43" ht="13" x14ac:dyDescent="0.15">
      <c r="A398" s="4"/>
      <c r="B398" s="4"/>
      <c r="C398" s="4"/>
      <c r="D398" s="9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</row>
    <row r="399" spans="1:43" ht="13" x14ac:dyDescent="0.15">
      <c r="A399" s="4"/>
      <c r="B399" s="4"/>
      <c r="C399" s="4"/>
      <c r="D399" s="9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</row>
    <row r="400" spans="1:43" ht="13" x14ac:dyDescent="0.15">
      <c r="A400" s="4"/>
      <c r="B400" s="4"/>
      <c r="C400" s="4"/>
      <c r="D400" s="9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</row>
    <row r="401" spans="1:43" ht="13" x14ac:dyDescent="0.15">
      <c r="A401" s="4"/>
      <c r="B401" s="4"/>
      <c r="C401" s="4"/>
      <c r="D401" s="9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</row>
    <row r="402" spans="1:43" ht="13" x14ac:dyDescent="0.15">
      <c r="A402" s="4"/>
      <c r="B402" s="4"/>
      <c r="C402" s="4"/>
      <c r="D402" s="9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</row>
    <row r="403" spans="1:43" ht="13" x14ac:dyDescent="0.15">
      <c r="A403" s="4"/>
      <c r="B403" s="4"/>
      <c r="C403" s="4"/>
      <c r="D403" s="9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</row>
    <row r="404" spans="1:43" ht="13" x14ac:dyDescent="0.15">
      <c r="A404" s="4"/>
      <c r="B404" s="4"/>
      <c r="C404" s="4"/>
      <c r="D404" s="9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</row>
    <row r="405" spans="1:43" ht="13" x14ac:dyDescent="0.15">
      <c r="A405" s="4"/>
      <c r="B405" s="4"/>
      <c r="C405" s="4"/>
      <c r="D405" s="9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</row>
    <row r="406" spans="1:43" ht="13" x14ac:dyDescent="0.15">
      <c r="A406" s="4"/>
      <c r="B406" s="4"/>
      <c r="C406" s="4"/>
      <c r="D406" s="9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</row>
    <row r="407" spans="1:43" ht="13" x14ac:dyDescent="0.15">
      <c r="A407" s="4"/>
      <c r="B407" s="4"/>
      <c r="C407" s="4"/>
      <c r="D407" s="9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</row>
    <row r="408" spans="1:43" ht="13" x14ac:dyDescent="0.15">
      <c r="A408" s="4"/>
      <c r="B408" s="4"/>
      <c r="C408" s="4"/>
      <c r="D408" s="9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</row>
    <row r="409" spans="1:43" ht="13" x14ac:dyDescent="0.15">
      <c r="A409" s="4"/>
      <c r="B409" s="4"/>
      <c r="C409" s="4"/>
      <c r="D409" s="9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</row>
    <row r="410" spans="1:43" ht="13" x14ac:dyDescent="0.15">
      <c r="A410" s="4"/>
      <c r="B410" s="4"/>
      <c r="C410" s="4"/>
      <c r="D410" s="9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</row>
    <row r="411" spans="1:43" ht="13" x14ac:dyDescent="0.15">
      <c r="A411" s="4"/>
      <c r="B411" s="4"/>
      <c r="C411" s="4"/>
      <c r="D411" s="9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</row>
    <row r="412" spans="1:43" ht="13" x14ac:dyDescent="0.15">
      <c r="A412" s="4"/>
      <c r="B412" s="4"/>
      <c r="C412" s="4"/>
      <c r="D412" s="9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</row>
    <row r="413" spans="1:43" ht="13" x14ac:dyDescent="0.15">
      <c r="A413" s="4"/>
      <c r="B413" s="4"/>
      <c r="C413" s="4"/>
      <c r="D413" s="9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</row>
    <row r="414" spans="1:43" ht="13" x14ac:dyDescent="0.15">
      <c r="A414" s="4"/>
      <c r="B414" s="4"/>
      <c r="C414" s="4"/>
      <c r="D414" s="9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</row>
    <row r="415" spans="1:43" ht="13" x14ac:dyDescent="0.15">
      <c r="A415" s="4"/>
      <c r="B415" s="4"/>
      <c r="C415" s="4"/>
      <c r="D415" s="9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</row>
    <row r="416" spans="1:43" ht="13" x14ac:dyDescent="0.15">
      <c r="A416" s="4"/>
      <c r="B416" s="4"/>
      <c r="C416" s="4"/>
      <c r="D416" s="9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</row>
    <row r="417" spans="1:43" ht="13" x14ac:dyDescent="0.15">
      <c r="A417" s="4"/>
      <c r="B417" s="4"/>
      <c r="C417" s="4"/>
      <c r="D417" s="9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</row>
    <row r="418" spans="1:43" ht="13" x14ac:dyDescent="0.15">
      <c r="A418" s="4"/>
      <c r="B418" s="4"/>
      <c r="C418" s="4"/>
      <c r="D418" s="9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</row>
    <row r="419" spans="1:43" ht="13" x14ac:dyDescent="0.15">
      <c r="A419" s="4"/>
      <c r="B419" s="4"/>
      <c r="C419" s="4"/>
      <c r="D419" s="9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</row>
    <row r="420" spans="1:43" ht="13" x14ac:dyDescent="0.15">
      <c r="A420" s="4"/>
      <c r="B420" s="4"/>
      <c r="C420" s="4"/>
      <c r="D420" s="9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</row>
    <row r="421" spans="1:43" ht="13" x14ac:dyDescent="0.15">
      <c r="A421" s="4"/>
      <c r="B421" s="4"/>
      <c r="C421" s="4"/>
      <c r="D421" s="9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</row>
    <row r="422" spans="1:43" ht="13" x14ac:dyDescent="0.15">
      <c r="A422" s="4"/>
      <c r="B422" s="4"/>
      <c r="C422" s="4"/>
      <c r="D422" s="9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</row>
    <row r="423" spans="1:43" ht="13" x14ac:dyDescent="0.15">
      <c r="A423" s="4"/>
      <c r="B423" s="4"/>
      <c r="C423" s="4"/>
      <c r="D423" s="9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</row>
    <row r="424" spans="1:43" ht="13" x14ac:dyDescent="0.15">
      <c r="A424" s="4"/>
      <c r="B424" s="4"/>
      <c r="C424" s="4"/>
      <c r="D424" s="9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</row>
    <row r="425" spans="1:43" ht="13" x14ac:dyDescent="0.15">
      <c r="A425" s="4"/>
      <c r="B425" s="4"/>
      <c r="C425" s="4"/>
      <c r="D425" s="9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</row>
    <row r="426" spans="1:43" ht="13" x14ac:dyDescent="0.15">
      <c r="A426" s="4"/>
      <c r="B426" s="4"/>
      <c r="C426" s="4"/>
      <c r="D426" s="9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</row>
    <row r="427" spans="1:43" ht="13" x14ac:dyDescent="0.15">
      <c r="A427" s="4"/>
      <c r="B427" s="4"/>
      <c r="C427" s="4"/>
      <c r="D427" s="9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</row>
    <row r="428" spans="1:43" ht="13" x14ac:dyDescent="0.15">
      <c r="A428" s="4"/>
      <c r="B428" s="4"/>
      <c r="C428" s="4"/>
      <c r="D428" s="9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</row>
    <row r="429" spans="1:43" ht="13" x14ac:dyDescent="0.15">
      <c r="A429" s="4"/>
      <c r="B429" s="4"/>
      <c r="C429" s="4"/>
      <c r="D429" s="9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</row>
    <row r="430" spans="1:43" ht="13" x14ac:dyDescent="0.15">
      <c r="A430" s="4"/>
      <c r="B430" s="4"/>
      <c r="C430" s="4"/>
      <c r="D430" s="9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</row>
    <row r="431" spans="1:43" ht="13" x14ac:dyDescent="0.15">
      <c r="A431" s="4"/>
      <c r="B431" s="4"/>
      <c r="C431" s="4"/>
      <c r="D431" s="9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</row>
    <row r="432" spans="1:43" ht="13" x14ac:dyDescent="0.15">
      <c r="A432" s="4"/>
      <c r="B432" s="4"/>
      <c r="C432" s="4"/>
      <c r="D432" s="9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</row>
    <row r="433" spans="1:43" ht="13" x14ac:dyDescent="0.15">
      <c r="A433" s="4"/>
      <c r="B433" s="4"/>
      <c r="C433" s="4"/>
      <c r="D433" s="9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</row>
    <row r="434" spans="1:43" ht="13" x14ac:dyDescent="0.15">
      <c r="A434" s="4"/>
      <c r="B434" s="4"/>
      <c r="C434" s="4"/>
      <c r="D434" s="9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</row>
    <row r="435" spans="1:43" ht="13" x14ac:dyDescent="0.15">
      <c r="A435" s="4"/>
      <c r="B435" s="4"/>
      <c r="C435" s="4"/>
      <c r="D435" s="9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</row>
    <row r="436" spans="1:43" ht="13" x14ac:dyDescent="0.15">
      <c r="A436" s="4"/>
      <c r="B436" s="4"/>
      <c r="C436" s="4"/>
      <c r="D436" s="9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</row>
    <row r="437" spans="1:43" ht="13" x14ac:dyDescent="0.15">
      <c r="A437" s="4"/>
      <c r="B437" s="4"/>
      <c r="C437" s="4"/>
      <c r="D437" s="9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</row>
    <row r="438" spans="1:43" ht="13" x14ac:dyDescent="0.15">
      <c r="A438" s="4"/>
      <c r="B438" s="4"/>
      <c r="C438" s="4"/>
      <c r="D438" s="9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</row>
    <row r="439" spans="1:43" ht="13" x14ac:dyDescent="0.15">
      <c r="A439" s="4"/>
      <c r="B439" s="4"/>
      <c r="C439" s="4"/>
      <c r="D439" s="9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</row>
    <row r="440" spans="1:43" ht="13" x14ac:dyDescent="0.15">
      <c r="A440" s="4"/>
      <c r="B440" s="4"/>
      <c r="C440" s="4"/>
      <c r="D440" s="9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</row>
    <row r="441" spans="1:43" ht="13" x14ac:dyDescent="0.15">
      <c r="A441" s="4"/>
      <c r="B441" s="4"/>
      <c r="C441" s="4"/>
      <c r="D441" s="9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</row>
    <row r="442" spans="1:43" ht="13" x14ac:dyDescent="0.15">
      <c r="A442" s="4"/>
      <c r="B442" s="4"/>
      <c r="C442" s="4"/>
      <c r="D442" s="9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</row>
    <row r="443" spans="1:43" ht="13" x14ac:dyDescent="0.15">
      <c r="A443" s="4"/>
      <c r="B443" s="4"/>
      <c r="C443" s="4"/>
      <c r="D443" s="9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</row>
    <row r="444" spans="1:43" ht="13" x14ac:dyDescent="0.15">
      <c r="A444" s="4"/>
      <c r="B444" s="4"/>
      <c r="C444" s="4"/>
      <c r="D444" s="9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</row>
    <row r="445" spans="1:43" ht="13" x14ac:dyDescent="0.15">
      <c r="A445" s="4"/>
      <c r="B445" s="4"/>
      <c r="C445" s="4"/>
      <c r="D445" s="9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</row>
    <row r="446" spans="1:43" ht="13" x14ac:dyDescent="0.15">
      <c r="A446" s="4"/>
      <c r="B446" s="4"/>
      <c r="C446" s="4"/>
      <c r="D446" s="9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</row>
    <row r="447" spans="1:43" ht="13" x14ac:dyDescent="0.15">
      <c r="A447" s="4"/>
      <c r="B447" s="4"/>
      <c r="C447" s="4"/>
      <c r="D447" s="9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</row>
    <row r="448" spans="1:43" ht="13" x14ac:dyDescent="0.15">
      <c r="A448" s="4"/>
      <c r="B448" s="4"/>
      <c r="C448" s="4"/>
      <c r="D448" s="9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</row>
    <row r="449" spans="1:43" ht="13" x14ac:dyDescent="0.15">
      <c r="A449" s="4"/>
      <c r="B449" s="4"/>
      <c r="C449" s="4"/>
      <c r="D449" s="9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</row>
    <row r="450" spans="1:43" ht="13" x14ac:dyDescent="0.15">
      <c r="A450" s="4"/>
      <c r="B450" s="4"/>
      <c r="C450" s="4"/>
      <c r="D450" s="9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</row>
    <row r="451" spans="1:43" ht="13" x14ac:dyDescent="0.15">
      <c r="A451" s="4"/>
      <c r="B451" s="4"/>
      <c r="C451" s="4"/>
      <c r="D451" s="9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</row>
    <row r="452" spans="1:43" ht="13" x14ac:dyDescent="0.15">
      <c r="A452" s="4"/>
      <c r="B452" s="4"/>
      <c r="C452" s="4"/>
      <c r="D452" s="9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</row>
    <row r="453" spans="1:43" ht="13" x14ac:dyDescent="0.15">
      <c r="A453" s="4"/>
      <c r="B453" s="4"/>
      <c r="C453" s="4"/>
      <c r="D453" s="9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</row>
    <row r="454" spans="1:43" ht="13" x14ac:dyDescent="0.15">
      <c r="A454" s="4"/>
      <c r="B454" s="4"/>
      <c r="C454" s="4"/>
      <c r="D454" s="9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</row>
    <row r="455" spans="1:43" ht="13" x14ac:dyDescent="0.15">
      <c r="A455" s="4"/>
      <c r="B455" s="4"/>
      <c r="C455" s="4"/>
      <c r="D455" s="9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</row>
    <row r="456" spans="1:43" ht="13" x14ac:dyDescent="0.15">
      <c r="A456" s="4"/>
      <c r="B456" s="4"/>
      <c r="C456" s="4"/>
      <c r="D456" s="9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</row>
    <row r="457" spans="1:43" ht="13" x14ac:dyDescent="0.15">
      <c r="A457" s="4"/>
      <c r="B457" s="4"/>
      <c r="C457" s="4"/>
      <c r="D457" s="9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</row>
    <row r="458" spans="1:43" ht="13" x14ac:dyDescent="0.15">
      <c r="A458" s="4"/>
      <c r="B458" s="4"/>
      <c r="C458" s="4"/>
      <c r="D458" s="9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</row>
    <row r="459" spans="1:43" ht="13" x14ac:dyDescent="0.15">
      <c r="A459" s="4"/>
      <c r="B459" s="4"/>
      <c r="C459" s="4"/>
      <c r="D459" s="9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</row>
    <row r="460" spans="1:43" ht="13" x14ac:dyDescent="0.15">
      <c r="A460" s="4"/>
      <c r="B460" s="4"/>
      <c r="C460" s="4"/>
      <c r="D460" s="9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</row>
    <row r="461" spans="1:43" ht="13" x14ac:dyDescent="0.15">
      <c r="A461" s="4"/>
      <c r="B461" s="4"/>
      <c r="C461" s="4"/>
      <c r="D461" s="9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</row>
    <row r="462" spans="1:43" ht="13" x14ac:dyDescent="0.15">
      <c r="A462" s="4"/>
      <c r="B462" s="4"/>
      <c r="C462" s="4"/>
      <c r="D462" s="9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</row>
    <row r="463" spans="1:43" ht="13" x14ac:dyDescent="0.15">
      <c r="A463" s="4"/>
      <c r="B463" s="4"/>
      <c r="C463" s="4"/>
      <c r="D463" s="9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</row>
    <row r="464" spans="1:43" ht="13" x14ac:dyDescent="0.15">
      <c r="A464" s="4"/>
      <c r="B464" s="4"/>
      <c r="C464" s="4"/>
      <c r="D464" s="9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</row>
    <row r="465" spans="1:43" ht="13" x14ac:dyDescent="0.15">
      <c r="A465" s="4"/>
      <c r="B465" s="4"/>
      <c r="C465" s="4"/>
      <c r="D465" s="9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</row>
    <row r="466" spans="1:43" ht="13" x14ac:dyDescent="0.15">
      <c r="A466" s="4"/>
      <c r="B466" s="4"/>
      <c r="C466" s="4"/>
      <c r="D466" s="9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</row>
    <row r="467" spans="1:43" ht="13" x14ac:dyDescent="0.15">
      <c r="A467" s="4"/>
      <c r="B467" s="4"/>
      <c r="C467" s="4"/>
      <c r="D467" s="9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</row>
    <row r="468" spans="1:43" ht="13" x14ac:dyDescent="0.15">
      <c r="A468" s="4"/>
      <c r="B468" s="4"/>
      <c r="C468" s="4"/>
      <c r="D468" s="9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</row>
    <row r="469" spans="1:43" ht="13" x14ac:dyDescent="0.15">
      <c r="A469" s="4"/>
      <c r="B469" s="4"/>
      <c r="C469" s="4"/>
      <c r="D469" s="9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</row>
    <row r="470" spans="1:43" ht="13" x14ac:dyDescent="0.15">
      <c r="A470" s="4"/>
      <c r="B470" s="4"/>
      <c r="C470" s="4"/>
      <c r="D470" s="9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</row>
    <row r="471" spans="1:43" ht="13" x14ac:dyDescent="0.15">
      <c r="A471" s="4"/>
      <c r="B471" s="4"/>
      <c r="C471" s="4"/>
      <c r="D471" s="9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</row>
    <row r="472" spans="1:43" ht="13" x14ac:dyDescent="0.15">
      <c r="A472" s="4"/>
      <c r="B472" s="4"/>
      <c r="C472" s="4"/>
      <c r="D472" s="9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</row>
    <row r="473" spans="1:43" ht="13" x14ac:dyDescent="0.15">
      <c r="A473" s="4"/>
      <c r="B473" s="4"/>
      <c r="C473" s="4"/>
      <c r="D473" s="9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</row>
    <row r="474" spans="1:43" ht="13" x14ac:dyDescent="0.15">
      <c r="A474" s="4"/>
      <c r="B474" s="4"/>
      <c r="C474" s="4"/>
      <c r="D474" s="9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</row>
    <row r="475" spans="1:43" ht="13" x14ac:dyDescent="0.15">
      <c r="A475" s="4"/>
      <c r="B475" s="4"/>
      <c r="C475" s="4"/>
      <c r="D475" s="9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</row>
    <row r="476" spans="1:43" ht="13" x14ac:dyDescent="0.15">
      <c r="A476" s="4"/>
      <c r="B476" s="4"/>
      <c r="C476" s="4"/>
      <c r="D476" s="9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</row>
    <row r="477" spans="1:43" ht="13" x14ac:dyDescent="0.15">
      <c r="A477" s="4"/>
      <c r="B477" s="4"/>
      <c r="C477" s="4"/>
      <c r="D477" s="9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</row>
    <row r="478" spans="1:43" ht="13" x14ac:dyDescent="0.15">
      <c r="A478" s="4"/>
      <c r="B478" s="4"/>
      <c r="C478" s="4"/>
      <c r="D478" s="9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</row>
    <row r="479" spans="1:43" ht="13" x14ac:dyDescent="0.15">
      <c r="A479" s="4"/>
      <c r="B479" s="4"/>
      <c r="C479" s="4"/>
      <c r="D479" s="9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</row>
    <row r="480" spans="1:43" ht="13" x14ac:dyDescent="0.15">
      <c r="A480" s="4"/>
      <c r="B480" s="4"/>
      <c r="C480" s="4"/>
      <c r="D480" s="9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</row>
    <row r="481" spans="1:43" ht="13" x14ac:dyDescent="0.15">
      <c r="A481" s="4"/>
      <c r="B481" s="4"/>
      <c r="C481" s="4"/>
      <c r="D481" s="9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</row>
    <row r="482" spans="1:43" ht="13" x14ac:dyDescent="0.15">
      <c r="A482" s="4"/>
      <c r="B482" s="4"/>
      <c r="C482" s="4"/>
      <c r="D482" s="9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</row>
    <row r="483" spans="1:43" ht="13" x14ac:dyDescent="0.15">
      <c r="A483" s="4"/>
      <c r="B483" s="4"/>
      <c r="C483" s="4"/>
      <c r="D483" s="9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</row>
    <row r="484" spans="1:43" ht="13" x14ac:dyDescent="0.15">
      <c r="A484" s="4"/>
      <c r="B484" s="4"/>
      <c r="C484" s="4"/>
      <c r="D484" s="9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</row>
    <row r="485" spans="1:43" ht="13" x14ac:dyDescent="0.15">
      <c r="A485" s="4"/>
      <c r="B485" s="4"/>
      <c r="C485" s="4"/>
      <c r="D485" s="9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</row>
    <row r="486" spans="1:43" ht="13" x14ac:dyDescent="0.15">
      <c r="A486" s="4"/>
      <c r="B486" s="4"/>
      <c r="C486" s="4"/>
      <c r="D486" s="9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</row>
    <row r="487" spans="1:43" ht="13" x14ac:dyDescent="0.15">
      <c r="A487" s="4"/>
      <c r="B487" s="4"/>
      <c r="C487" s="4"/>
      <c r="D487" s="9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</row>
    <row r="488" spans="1:43" ht="13" x14ac:dyDescent="0.15">
      <c r="A488" s="4"/>
      <c r="B488" s="4"/>
      <c r="C488" s="4"/>
      <c r="D488" s="9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</row>
    <row r="489" spans="1:43" ht="13" x14ac:dyDescent="0.15">
      <c r="A489" s="4"/>
      <c r="B489" s="4"/>
      <c r="C489" s="4"/>
      <c r="D489" s="9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</row>
    <row r="490" spans="1:43" ht="13" x14ac:dyDescent="0.15">
      <c r="A490" s="4"/>
      <c r="B490" s="4"/>
      <c r="C490" s="4"/>
      <c r="D490" s="9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</row>
    <row r="491" spans="1:43" ht="13" x14ac:dyDescent="0.15">
      <c r="A491" s="4"/>
      <c r="B491" s="4"/>
      <c r="C491" s="4"/>
      <c r="D491" s="9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</row>
    <row r="492" spans="1:43" ht="13" x14ac:dyDescent="0.15">
      <c r="A492" s="4"/>
      <c r="B492" s="4"/>
      <c r="C492" s="4"/>
      <c r="D492" s="9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</row>
    <row r="493" spans="1:43" ht="13" x14ac:dyDescent="0.15">
      <c r="A493" s="4"/>
      <c r="B493" s="4"/>
      <c r="C493" s="4"/>
      <c r="D493" s="9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</row>
    <row r="494" spans="1:43" ht="13" x14ac:dyDescent="0.15">
      <c r="A494" s="4"/>
      <c r="B494" s="4"/>
      <c r="C494" s="4"/>
      <c r="D494" s="9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</row>
    <row r="495" spans="1:43" ht="13" x14ac:dyDescent="0.15">
      <c r="A495" s="4"/>
      <c r="B495" s="4"/>
      <c r="C495" s="4"/>
      <c r="D495" s="9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</row>
    <row r="496" spans="1:43" ht="13" x14ac:dyDescent="0.15">
      <c r="A496" s="4"/>
      <c r="B496" s="4"/>
      <c r="C496" s="4"/>
      <c r="D496" s="9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</row>
    <row r="497" spans="1:43" ht="13" x14ac:dyDescent="0.15">
      <c r="A497" s="4"/>
      <c r="B497" s="4"/>
      <c r="C497" s="4"/>
      <c r="D497" s="9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</row>
    <row r="498" spans="1:43" ht="13" x14ac:dyDescent="0.15">
      <c r="A498" s="4"/>
      <c r="B498" s="4"/>
      <c r="C498" s="4"/>
      <c r="D498" s="9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</row>
    <row r="499" spans="1:43" ht="13" x14ac:dyDescent="0.15">
      <c r="A499" s="4"/>
      <c r="B499" s="4"/>
      <c r="C499" s="4"/>
      <c r="D499" s="9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</row>
    <row r="500" spans="1:43" ht="13" x14ac:dyDescent="0.15">
      <c r="A500" s="4"/>
      <c r="B500" s="4"/>
      <c r="C500" s="4"/>
      <c r="D500" s="9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</row>
    <row r="501" spans="1:43" ht="13" x14ac:dyDescent="0.15">
      <c r="A501" s="4"/>
      <c r="B501" s="4"/>
      <c r="C501" s="4"/>
      <c r="D501" s="9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</row>
    <row r="502" spans="1:43" ht="13" x14ac:dyDescent="0.15">
      <c r="A502" s="4"/>
      <c r="B502" s="4"/>
      <c r="C502" s="4"/>
      <c r="D502" s="9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</row>
    <row r="503" spans="1:43" ht="13" x14ac:dyDescent="0.15">
      <c r="A503" s="4"/>
      <c r="B503" s="4"/>
      <c r="C503" s="4"/>
      <c r="D503" s="9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</row>
    <row r="504" spans="1:43" ht="13" x14ac:dyDescent="0.15">
      <c r="A504" s="4"/>
      <c r="B504" s="4"/>
      <c r="C504" s="4"/>
      <c r="D504" s="9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</row>
    <row r="505" spans="1:43" ht="13" x14ac:dyDescent="0.15">
      <c r="A505" s="4"/>
      <c r="B505" s="4"/>
      <c r="C505" s="4"/>
      <c r="D505" s="9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</row>
    <row r="506" spans="1:43" ht="13" x14ac:dyDescent="0.15">
      <c r="A506" s="4"/>
      <c r="B506" s="4"/>
      <c r="C506" s="4"/>
      <c r="D506" s="9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</row>
    <row r="507" spans="1:43" ht="13" x14ac:dyDescent="0.15">
      <c r="A507" s="4"/>
      <c r="B507" s="4"/>
      <c r="C507" s="4"/>
      <c r="D507" s="9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</row>
    <row r="508" spans="1:43" ht="13" x14ac:dyDescent="0.15">
      <c r="A508" s="4"/>
      <c r="B508" s="4"/>
      <c r="C508" s="4"/>
      <c r="D508" s="9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</row>
    <row r="509" spans="1:43" ht="13" x14ac:dyDescent="0.15">
      <c r="A509" s="4"/>
      <c r="B509" s="4"/>
      <c r="C509" s="4"/>
      <c r="D509" s="9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</row>
    <row r="510" spans="1:43" ht="13" x14ac:dyDescent="0.15">
      <c r="A510" s="4"/>
      <c r="B510" s="4"/>
      <c r="C510" s="4"/>
      <c r="D510" s="9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</row>
    <row r="511" spans="1:43" ht="13" x14ac:dyDescent="0.15">
      <c r="A511" s="4"/>
      <c r="B511" s="4"/>
      <c r="C511" s="4"/>
      <c r="D511" s="9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</row>
    <row r="512" spans="1:43" ht="13" x14ac:dyDescent="0.15">
      <c r="A512" s="4"/>
      <c r="B512" s="4"/>
      <c r="C512" s="4"/>
      <c r="D512" s="9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</row>
    <row r="513" spans="1:43" ht="13" x14ac:dyDescent="0.15">
      <c r="A513" s="4"/>
      <c r="B513" s="4"/>
      <c r="C513" s="4"/>
      <c r="D513" s="9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</row>
    <row r="514" spans="1:43" ht="13" x14ac:dyDescent="0.15">
      <c r="A514" s="4"/>
      <c r="B514" s="4"/>
      <c r="C514" s="4"/>
      <c r="D514" s="9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</row>
    <row r="515" spans="1:43" ht="13" x14ac:dyDescent="0.15">
      <c r="A515" s="4"/>
      <c r="B515" s="4"/>
      <c r="C515" s="4"/>
      <c r="D515" s="9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</row>
    <row r="516" spans="1:43" ht="13" x14ac:dyDescent="0.15">
      <c r="A516" s="4"/>
      <c r="B516" s="4"/>
      <c r="C516" s="4"/>
      <c r="D516" s="9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</row>
    <row r="517" spans="1:43" ht="13" x14ac:dyDescent="0.15">
      <c r="A517" s="4"/>
      <c r="B517" s="4"/>
      <c r="C517" s="4"/>
      <c r="D517" s="9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</row>
    <row r="518" spans="1:43" ht="13" x14ac:dyDescent="0.15">
      <c r="A518" s="4"/>
      <c r="B518" s="4"/>
      <c r="C518" s="4"/>
      <c r="D518" s="9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</row>
    <row r="519" spans="1:43" ht="13" x14ac:dyDescent="0.15">
      <c r="A519" s="4"/>
      <c r="B519" s="4"/>
      <c r="C519" s="4"/>
      <c r="D519" s="9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</row>
    <row r="520" spans="1:43" ht="13" x14ac:dyDescent="0.15">
      <c r="A520" s="4"/>
      <c r="B520" s="4"/>
      <c r="C520" s="4"/>
      <c r="D520" s="9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</row>
    <row r="521" spans="1:43" ht="13" x14ac:dyDescent="0.15">
      <c r="A521" s="4"/>
      <c r="B521" s="4"/>
      <c r="C521" s="4"/>
      <c r="D521" s="9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</row>
    <row r="522" spans="1:43" ht="13" x14ac:dyDescent="0.15">
      <c r="A522" s="4"/>
      <c r="B522" s="4"/>
      <c r="C522" s="4"/>
      <c r="D522" s="9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</row>
    <row r="523" spans="1:43" ht="13" x14ac:dyDescent="0.15">
      <c r="A523" s="4"/>
      <c r="B523" s="4"/>
      <c r="C523" s="4"/>
      <c r="D523" s="9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</row>
    <row r="524" spans="1:43" ht="13" x14ac:dyDescent="0.15">
      <c r="A524" s="4"/>
      <c r="B524" s="4"/>
      <c r="C524" s="4"/>
      <c r="D524" s="9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</row>
    <row r="525" spans="1:43" ht="13" x14ac:dyDescent="0.15">
      <c r="A525" s="4"/>
      <c r="B525" s="4"/>
      <c r="C525" s="4"/>
      <c r="D525" s="9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</row>
    <row r="526" spans="1:43" ht="13" x14ac:dyDescent="0.15">
      <c r="A526" s="4"/>
      <c r="B526" s="4"/>
      <c r="C526" s="4"/>
      <c r="D526" s="9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</row>
    <row r="527" spans="1:43" ht="13" x14ac:dyDescent="0.15">
      <c r="A527" s="4"/>
      <c r="B527" s="4"/>
      <c r="C527" s="4"/>
      <c r="D527" s="9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</row>
    <row r="528" spans="1:43" ht="13" x14ac:dyDescent="0.15">
      <c r="A528" s="4"/>
      <c r="B528" s="4"/>
      <c r="C528" s="4"/>
      <c r="D528" s="9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</row>
    <row r="529" spans="1:43" ht="13" x14ac:dyDescent="0.15">
      <c r="A529" s="4"/>
      <c r="B529" s="4"/>
      <c r="C529" s="4"/>
      <c r="D529" s="9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</row>
    <row r="530" spans="1:43" ht="13" x14ac:dyDescent="0.15">
      <c r="A530" s="4"/>
      <c r="B530" s="4"/>
      <c r="C530" s="4"/>
      <c r="D530" s="9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</row>
    <row r="531" spans="1:43" ht="13" x14ac:dyDescent="0.15">
      <c r="A531" s="4"/>
      <c r="B531" s="4"/>
      <c r="C531" s="4"/>
      <c r="D531" s="9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</row>
    <row r="532" spans="1:43" ht="13" x14ac:dyDescent="0.15">
      <c r="A532" s="4"/>
      <c r="B532" s="4"/>
      <c r="C532" s="4"/>
      <c r="D532" s="9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</row>
    <row r="533" spans="1:43" ht="13" x14ac:dyDescent="0.15">
      <c r="A533" s="4"/>
      <c r="B533" s="4"/>
      <c r="C533" s="4"/>
      <c r="D533" s="9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</row>
    <row r="534" spans="1:43" ht="13" x14ac:dyDescent="0.15">
      <c r="A534" s="4"/>
      <c r="B534" s="4"/>
      <c r="C534" s="4"/>
      <c r="D534" s="9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</row>
    <row r="535" spans="1:43" ht="13" x14ac:dyDescent="0.15">
      <c r="A535" s="4"/>
      <c r="B535" s="4"/>
      <c r="C535" s="4"/>
      <c r="D535" s="9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</row>
    <row r="536" spans="1:43" ht="13" x14ac:dyDescent="0.15">
      <c r="A536" s="4"/>
      <c r="B536" s="4"/>
      <c r="C536" s="4"/>
      <c r="D536" s="9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</row>
    <row r="537" spans="1:43" ht="13" x14ac:dyDescent="0.15">
      <c r="A537" s="4"/>
      <c r="B537" s="4"/>
      <c r="C537" s="4"/>
      <c r="D537" s="9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</row>
    <row r="538" spans="1:43" ht="13" x14ac:dyDescent="0.15">
      <c r="A538" s="4"/>
      <c r="B538" s="4"/>
      <c r="C538" s="4"/>
      <c r="D538" s="9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</row>
    <row r="539" spans="1:43" ht="13" x14ac:dyDescent="0.15">
      <c r="A539" s="4"/>
      <c r="B539" s="4"/>
      <c r="C539" s="4"/>
      <c r="D539" s="9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</row>
    <row r="540" spans="1:43" ht="13" x14ac:dyDescent="0.15">
      <c r="A540" s="4"/>
      <c r="B540" s="4"/>
      <c r="C540" s="4"/>
      <c r="D540" s="9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</row>
    <row r="541" spans="1:43" ht="13" x14ac:dyDescent="0.15">
      <c r="A541" s="4"/>
      <c r="B541" s="4"/>
      <c r="C541" s="4"/>
      <c r="D541" s="9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</row>
    <row r="542" spans="1:43" ht="13" x14ac:dyDescent="0.15">
      <c r="A542" s="4"/>
      <c r="B542" s="4"/>
      <c r="C542" s="4"/>
      <c r="D542" s="9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</row>
    <row r="543" spans="1:43" ht="13" x14ac:dyDescent="0.15">
      <c r="A543" s="4"/>
      <c r="B543" s="4"/>
      <c r="C543" s="4"/>
      <c r="D543" s="9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</row>
    <row r="544" spans="1:43" ht="13" x14ac:dyDescent="0.15">
      <c r="A544" s="4"/>
      <c r="B544" s="4"/>
      <c r="C544" s="4"/>
      <c r="D544" s="9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</row>
    <row r="545" spans="1:43" ht="13" x14ac:dyDescent="0.15">
      <c r="A545" s="4"/>
      <c r="B545" s="4"/>
      <c r="C545" s="4"/>
      <c r="D545" s="9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</row>
    <row r="546" spans="1:43" ht="13" x14ac:dyDescent="0.15">
      <c r="A546" s="4"/>
      <c r="B546" s="4"/>
      <c r="C546" s="4"/>
      <c r="D546" s="9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</row>
    <row r="547" spans="1:43" ht="13" x14ac:dyDescent="0.15">
      <c r="A547" s="4"/>
      <c r="B547" s="4"/>
      <c r="C547" s="4"/>
      <c r="D547" s="9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</row>
    <row r="548" spans="1:43" ht="13" x14ac:dyDescent="0.15">
      <c r="A548" s="4"/>
      <c r="B548" s="4"/>
      <c r="C548" s="4"/>
      <c r="D548" s="9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</row>
    <row r="549" spans="1:43" ht="13" x14ac:dyDescent="0.15">
      <c r="A549" s="4"/>
      <c r="B549" s="4"/>
      <c r="C549" s="4"/>
      <c r="D549" s="9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</row>
    <row r="550" spans="1:43" ht="13" x14ac:dyDescent="0.15">
      <c r="A550" s="4"/>
      <c r="B550" s="4"/>
      <c r="C550" s="4"/>
      <c r="D550" s="9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</row>
    <row r="551" spans="1:43" ht="13" x14ac:dyDescent="0.15">
      <c r="A551" s="4"/>
      <c r="B551" s="4"/>
      <c r="C551" s="4"/>
      <c r="D551" s="9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</row>
    <row r="552" spans="1:43" ht="13" x14ac:dyDescent="0.15">
      <c r="A552" s="4"/>
      <c r="B552" s="4"/>
      <c r="C552" s="4"/>
      <c r="D552" s="9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</row>
    <row r="553" spans="1:43" ht="13" x14ac:dyDescent="0.15">
      <c r="A553" s="4"/>
      <c r="B553" s="4"/>
      <c r="C553" s="4"/>
      <c r="D553" s="9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</row>
    <row r="554" spans="1:43" ht="13" x14ac:dyDescent="0.15">
      <c r="A554" s="4"/>
      <c r="B554" s="4"/>
      <c r="C554" s="4"/>
      <c r="D554" s="9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</row>
    <row r="555" spans="1:43" ht="13" x14ac:dyDescent="0.15">
      <c r="A555" s="4"/>
      <c r="B555" s="4"/>
      <c r="C555" s="4"/>
      <c r="D555" s="9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</row>
    <row r="556" spans="1:43" ht="13" x14ac:dyDescent="0.15">
      <c r="A556" s="4"/>
      <c r="B556" s="4"/>
      <c r="C556" s="4"/>
      <c r="D556" s="9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</row>
    <row r="557" spans="1:43" ht="13" x14ac:dyDescent="0.15">
      <c r="A557" s="4"/>
      <c r="B557" s="4"/>
      <c r="C557" s="4"/>
      <c r="D557" s="9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</row>
    <row r="558" spans="1:43" ht="13" x14ac:dyDescent="0.15">
      <c r="A558" s="4"/>
      <c r="B558" s="4"/>
      <c r="C558" s="4"/>
      <c r="D558" s="9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</row>
    <row r="559" spans="1:43" ht="13" x14ac:dyDescent="0.15">
      <c r="A559" s="4"/>
      <c r="B559" s="4"/>
      <c r="C559" s="4"/>
      <c r="D559" s="9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</row>
    <row r="560" spans="1:43" ht="13" x14ac:dyDescent="0.15">
      <c r="A560" s="4"/>
      <c r="B560" s="4"/>
      <c r="C560" s="4"/>
      <c r="D560" s="9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</row>
    <row r="561" spans="1:43" ht="13" x14ac:dyDescent="0.15">
      <c r="A561" s="4"/>
      <c r="B561" s="4"/>
      <c r="C561" s="4"/>
      <c r="D561" s="9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</row>
    <row r="562" spans="1:43" ht="13" x14ac:dyDescent="0.15">
      <c r="A562" s="4"/>
      <c r="B562" s="4"/>
      <c r="C562" s="4"/>
      <c r="D562" s="9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</row>
    <row r="563" spans="1:43" ht="13" x14ac:dyDescent="0.15">
      <c r="A563" s="4"/>
      <c r="B563" s="4"/>
      <c r="C563" s="4"/>
      <c r="D563" s="9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</row>
    <row r="564" spans="1:43" ht="13" x14ac:dyDescent="0.15">
      <c r="A564" s="4"/>
      <c r="B564" s="4"/>
      <c r="C564" s="4"/>
      <c r="D564" s="9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</row>
    <row r="565" spans="1:43" ht="13" x14ac:dyDescent="0.15">
      <c r="A565" s="4"/>
      <c r="B565" s="4"/>
      <c r="C565" s="4"/>
      <c r="D565" s="9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</row>
    <row r="566" spans="1:43" ht="13" x14ac:dyDescent="0.15">
      <c r="A566" s="4"/>
      <c r="B566" s="4"/>
      <c r="C566" s="4"/>
      <c r="D566" s="9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</row>
    <row r="567" spans="1:43" ht="13" x14ac:dyDescent="0.15">
      <c r="A567" s="4"/>
      <c r="B567" s="4"/>
      <c r="C567" s="4"/>
      <c r="D567" s="9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</row>
    <row r="568" spans="1:43" ht="13" x14ac:dyDescent="0.15">
      <c r="A568" s="4"/>
      <c r="B568" s="4"/>
      <c r="C568" s="4"/>
      <c r="D568" s="9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</row>
    <row r="569" spans="1:43" ht="13" x14ac:dyDescent="0.15">
      <c r="A569" s="4"/>
      <c r="B569" s="4"/>
      <c r="C569" s="4"/>
      <c r="D569" s="9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</row>
    <row r="570" spans="1:43" ht="13" x14ac:dyDescent="0.15">
      <c r="A570" s="4"/>
      <c r="B570" s="4"/>
      <c r="C570" s="4"/>
      <c r="D570" s="9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</row>
    <row r="571" spans="1:43" ht="13" x14ac:dyDescent="0.15">
      <c r="A571" s="4"/>
      <c r="B571" s="4"/>
      <c r="C571" s="4"/>
      <c r="D571" s="9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</row>
    <row r="572" spans="1:43" ht="13" x14ac:dyDescent="0.15">
      <c r="A572" s="4"/>
      <c r="B572" s="4"/>
      <c r="C572" s="4"/>
      <c r="D572" s="9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</row>
    <row r="573" spans="1:43" ht="13" x14ac:dyDescent="0.15">
      <c r="A573" s="4"/>
      <c r="B573" s="4"/>
      <c r="C573" s="4"/>
      <c r="D573" s="9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</row>
    <row r="574" spans="1:43" ht="13" x14ac:dyDescent="0.15">
      <c r="A574" s="4"/>
      <c r="B574" s="4"/>
      <c r="C574" s="4"/>
      <c r="D574" s="9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</row>
    <row r="575" spans="1:43" ht="13" x14ac:dyDescent="0.15">
      <c r="A575" s="4"/>
      <c r="B575" s="4"/>
      <c r="C575" s="4"/>
      <c r="D575" s="9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</row>
    <row r="576" spans="1:43" ht="13" x14ac:dyDescent="0.15">
      <c r="A576" s="4"/>
      <c r="B576" s="4"/>
      <c r="C576" s="4"/>
      <c r="D576" s="9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</row>
    <row r="577" spans="1:43" ht="13" x14ac:dyDescent="0.15">
      <c r="A577" s="4"/>
      <c r="B577" s="4"/>
      <c r="C577" s="4"/>
      <c r="D577" s="9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</row>
    <row r="578" spans="1:43" ht="13" x14ac:dyDescent="0.15">
      <c r="A578" s="4"/>
      <c r="B578" s="4"/>
      <c r="C578" s="4"/>
      <c r="D578" s="9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</row>
    <row r="579" spans="1:43" ht="13" x14ac:dyDescent="0.15">
      <c r="A579" s="4"/>
      <c r="B579" s="4"/>
      <c r="C579" s="4"/>
      <c r="D579" s="9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</row>
    <row r="580" spans="1:43" ht="13" x14ac:dyDescent="0.15">
      <c r="A580" s="4"/>
      <c r="B580" s="4"/>
      <c r="C580" s="4"/>
      <c r="D580" s="9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</row>
    <row r="581" spans="1:43" ht="13" x14ac:dyDescent="0.15">
      <c r="A581" s="4"/>
      <c r="B581" s="4"/>
      <c r="C581" s="4"/>
      <c r="D581" s="9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</row>
    <row r="582" spans="1:43" ht="13" x14ac:dyDescent="0.15">
      <c r="A582" s="4"/>
      <c r="B582" s="4"/>
      <c r="C582" s="4"/>
      <c r="D582" s="9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</row>
    <row r="583" spans="1:43" ht="13" x14ac:dyDescent="0.15">
      <c r="A583" s="4"/>
      <c r="B583" s="4"/>
      <c r="C583" s="4"/>
      <c r="D583" s="9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</row>
    <row r="584" spans="1:43" ht="13" x14ac:dyDescent="0.15">
      <c r="A584" s="4"/>
      <c r="B584" s="4"/>
      <c r="C584" s="4"/>
      <c r="D584" s="9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</row>
    <row r="585" spans="1:43" ht="13" x14ac:dyDescent="0.15">
      <c r="A585" s="4"/>
      <c r="B585" s="4"/>
      <c r="C585" s="4"/>
      <c r="D585" s="9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</row>
    <row r="586" spans="1:43" ht="13" x14ac:dyDescent="0.15">
      <c r="A586" s="4"/>
      <c r="B586" s="4"/>
      <c r="C586" s="4"/>
      <c r="D586" s="9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</row>
    <row r="587" spans="1:43" ht="13" x14ac:dyDescent="0.15">
      <c r="A587" s="4"/>
      <c r="B587" s="4"/>
      <c r="C587" s="4"/>
      <c r="D587" s="9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</row>
    <row r="588" spans="1:43" ht="13" x14ac:dyDescent="0.15">
      <c r="A588" s="4"/>
      <c r="B588" s="4"/>
      <c r="C588" s="4"/>
      <c r="D588" s="9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</row>
    <row r="589" spans="1:43" ht="13" x14ac:dyDescent="0.15">
      <c r="A589" s="4"/>
      <c r="B589" s="4"/>
      <c r="C589" s="4"/>
      <c r="D589" s="9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</row>
    <row r="590" spans="1:43" ht="13" x14ac:dyDescent="0.15">
      <c r="A590" s="4"/>
      <c r="B590" s="4"/>
      <c r="C590" s="4"/>
      <c r="D590" s="9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</row>
    <row r="591" spans="1:43" ht="13" x14ac:dyDescent="0.15">
      <c r="A591" s="4"/>
      <c r="B591" s="4"/>
      <c r="C591" s="4"/>
      <c r="D591" s="9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</row>
    <row r="592" spans="1:43" ht="13" x14ac:dyDescent="0.15">
      <c r="A592" s="4"/>
      <c r="B592" s="4"/>
      <c r="C592" s="4"/>
      <c r="D592" s="9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</row>
    <row r="593" spans="1:43" ht="13" x14ac:dyDescent="0.15">
      <c r="A593" s="4"/>
      <c r="B593" s="4"/>
      <c r="C593" s="4"/>
      <c r="D593" s="9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</row>
    <row r="594" spans="1:43" ht="13" x14ac:dyDescent="0.15">
      <c r="A594" s="4"/>
      <c r="B594" s="4"/>
      <c r="C594" s="4"/>
      <c r="D594" s="9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</row>
    <row r="595" spans="1:43" ht="13" x14ac:dyDescent="0.15">
      <c r="A595" s="4"/>
      <c r="B595" s="4"/>
      <c r="C595" s="4"/>
      <c r="D595" s="9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</row>
    <row r="596" spans="1:43" ht="13" x14ac:dyDescent="0.15">
      <c r="A596" s="4"/>
      <c r="B596" s="4"/>
      <c r="C596" s="4"/>
      <c r="D596" s="9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</row>
    <row r="597" spans="1:43" ht="13" x14ac:dyDescent="0.15">
      <c r="A597" s="4"/>
      <c r="B597" s="4"/>
      <c r="C597" s="4"/>
      <c r="D597" s="9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</row>
    <row r="598" spans="1:43" ht="13" x14ac:dyDescent="0.15">
      <c r="A598" s="4"/>
      <c r="B598" s="4"/>
      <c r="C598" s="4"/>
      <c r="D598" s="9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</row>
    <row r="599" spans="1:43" ht="13" x14ac:dyDescent="0.15">
      <c r="A599" s="4"/>
      <c r="B599" s="4"/>
      <c r="C599" s="4"/>
      <c r="D599" s="9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</row>
    <row r="600" spans="1:43" ht="13" x14ac:dyDescent="0.15">
      <c r="A600" s="4"/>
      <c r="B600" s="4"/>
      <c r="C600" s="4"/>
      <c r="D600" s="9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</row>
    <row r="601" spans="1:43" ht="13" x14ac:dyDescent="0.15">
      <c r="A601" s="4"/>
      <c r="B601" s="4"/>
      <c r="C601" s="4"/>
      <c r="D601" s="9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</row>
    <row r="602" spans="1:43" ht="13" x14ac:dyDescent="0.15">
      <c r="A602" s="4"/>
      <c r="B602" s="4"/>
      <c r="C602" s="4"/>
      <c r="D602" s="9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</row>
    <row r="603" spans="1:43" ht="13" x14ac:dyDescent="0.15">
      <c r="A603" s="4"/>
      <c r="B603" s="4"/>
      <c r="C603" s="4"/>
      <c r="D603" s="9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</row>
    <row r="604" spans="1:43" ht="13" x14ac:dyDescent="0.15">
      <c r="A604" s="4"/>
      <c r="B604" s="4"/>
      <c r="C604" s="4"/>
      <c r="D604" s="9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</row>
    <row r="605" spans="1:43" ht="13" x14ac:dyDescent="0.15">
      <c r="A605" s="4"/>
      <c r="B605" s="4"/>
      <c r="C605" s="4"/>
      <c r="D605" s="9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</row>
    <row r="606" spans="1:43" ht="13" x14ac:dyDescent="0.15">
      <c r="A606" s="4"/>
      <c r="B606" s="4"/>
      <c r="C606" s="4"/>
      <c r="D606" s="9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</row>
    <row r="607" spans="1:43" ht="13" x14ac:dyDescent="0.15">
      <c r="A607" s="4"/>
      <c r="B607" s="4"/>
      <c r="C607" s="4"/>
      <c r="D607" s="9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</row>
    <row r="608" spans="1:43" ht="13" x14ac:dyDescent="0.15">
      <c r="A608" s="4"/>
      <c r="B608" s="4"/>
      <c r="C608" s="4"/>
      <c r="D608" s="9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</row>
    <row r="609" spans="1:43" ht="13" x14ac:dyDescent="0.15">
      <c r="A609" s="4"/>
      <c r="B609" s="4"/>
      <c r="C609" s="4"/>
      <c r="D609" s="9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</row>
    <row r="610" spans="1:43" ht="13" x14ac:dyDescent="0.15">
      <c r="A610" s="4"/>
      <c r="B610" s="4"/>
      <c r="C610" s="4"/>
      <c r="D610" s="9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</row>
    <row r="611" spans="1:43" ht="13" x14ac:dyDescent="0.15">
      <c r="A611" s="4"/>
      <c r="B611" s="4"/>
      <c r="C611" s="4"/>
      <c r="D611" s="9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</row>
    <row r="612" spans="1:43" ht="13" x14ac:dyDescent="0.15">
      <c r="A612" s="4"/>
      <c r="B612" s="4"/>
      <c r="C612" s="4"/>
      <c r="D612" s="9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</row>
    <row r="613" spans="1:43" ht="13" x14ac:dyDescent="0.15">
      <c r="A613" s="4"/>
      <c r="B613" s="4"/>
      <c r="C613" s="4"/>
      <c r="D613" s="9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</row>
    <row r="614" spans="1:43" ht="13" x14ac:dyDescent="0.15">
      <c r="A614" s="4"/>
      <c r="B614" s="4"/>
      <c r="C614" s="4"/>
      <c r="D614" s="9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</row>
    <row r="615" spans="1:43" ht="13" x14ac:dyDescent="0.15">
      <c r="A615" s="4"/>
      <c r="B615" s="4"/>
      <c r="C615" s="4"/>
      <c r="D615" s="9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</row>
    <row r="616" spans="1:43" ht="13" x14ac:dyDescent="0.15">
      <c r="A616" s="4"/>
      <c r="B616" s="4"/>
      <c r="C616" s="4"/>
      <c r="D616" s="9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</row>
    <row r="617" spans="1:43" ht="13" x14ac:dyDescent="0.15">
      <c r="A617" s="4"/>
      <c r="B617" s="4"/>
      <c r="C617" s="4"/>
      <c r="D617" s="9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</row>
    <row r="618" spans="1:43" ht="13" x14ac:dyDescent="0.15">
      <c r="A618" s="4"/>
      <c r="B618" s="4"/>
      <c r="C618" s="4"/>
      <c r="D618" s="9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</row>
    <row r="619" spans="1:43" ht="13" x14ac:dyDescent="0.15">
      <c r="A619" s="4"/>
      <c r="B619" s="4"/>
      <c r="C619" s="4"/>
      <c r="D619" s="9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</row>
    <row r="620" spans="1:43" ht="13" x14ac:dyDescent="0.15">
      <c r="A620" s="4"/>
      <c r="B620" s="4"/>
      <c r="C620" s="4"/>
      <c r="D620" s="9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</row>
    <row r="621" spans="1:43" ht="13" x14ac:dyDescent="0.15">
      <c r="A621" s="4"/>
      <c r="B621" s="4"/>
      <c r="C621" s="4"/>
      <c r="D621" s="9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</row>
    <row r="622" spans="1:43" ht="13" x14ac:dyDescent="0.15">
      <c r="A622" s="4"/>
      <c r="B622" s="4"/>
      <c r="C622" s="4"/>
      <c r="D622" s="9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</row>
    <row r="623" spans="1:43" ht="13" x14ac:dyDescent="0.15">
      <c r="A623" s="4"/>
      <c r="B623" s="4"/>
      <c r="C623" s="4"/>
      <c r="D623" s="9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</row>
    <row r="624" spans="1:43" ht="13" x14ac:dyDescent="0.15">
      <c r="A624" s="4"/>
      <c r="B624" s="4"/>
      <c r="C624" s="4"/>
      <c r="D624" s="9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</row>
    <row r="625" spans="1:43" ht="13" x14ac:dyDescent="0.15">
      <c r="A625" s="4"/>
      <c r="B625" s="4"/>
      <c r="C625" s="4"/>
      <c r="D625" s="9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</row>
    <row r="626" spans="1:43" ht="13" x14ac:dyDescent="0.15">
      <c r="A626" s="4"/>
      <c r="B626" s="4"/>
      <c r="C626" s="4"/>
      <c r="D626" s="9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</row>
    <row r="627" spans="1:43" ht="13" x14ac:dyDescent="0.15">
      <c r="A627" s="4"/>
      <c r="B627" s="4"/>
      <c r="C627" s="4"/>
      <c r="D627" s="9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</row>
    <row r="628" spans="1:43" ht="13" x14ac:dyDescent="0.15">
      <c r="A628" s="4"/>
      <c r="B628" s="4"/>
      <c r="C628" s="4"/>
      <c r="D628" s="9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</row>
    <row r="629" spans="1:43" ht="13" x14ac:dyDescent="0.15">
      <c r="A629" s="4"/>
      <c r="B629" s="4"/>
      <c r="C629" s="4"/>
      <c r="D629" s="9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</row>
    <row r="630" spans="1:43" ht="13" x14ac:dyDescent="0.15">
      <c r="A630" s="4"/>
      <c r="B630" s="4"/>
      <c r="C630" s="4"/>
      <c r="D630" s="9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</row>
    <row r="631" spans="1:43" ht="13" x14ac:dyDescent="0.15">
      <c r="A631" s="4"/>
      <c r="B631" s="4"/>
      <c r="C631" s="4"/>
      <c r="D631" s="9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</row>
    <row r="632" spans="1:43" ht="13" x14ac:dyDescent="0.15">
      <c r="A632" s="4"/>
      <c r="B632" s="4"/>
      <c r="C632" s="4"/>
      <c r="D632" s="9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</row>
    <row r="633" spans="1:43" ht="13" x14ac:dyDescent="0.15">
      <c r="A633" s="4"/>
      <c r="B633" s="4"/>
      <c r="C633" s="4"/>
      <c r="D633" s="9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</row>
    <row r="634" spans="1:43" ht="13" x14ac:dyDescent="0.15">
      <c r="A634" s="4"/>
      <c r="B634" s="4"/>
      <c r="C634" s="4"/>
      <c r="D634" s="9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</row>
    <row r="635" spans="1:43" ht="13" x14ac:dyDescent="0.15">
      <c r="A635" s="4"/>
      <c r="B635" s="4"/>
      <c r="C635" s="4"/>
      <c r="D635" s="9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</row>
    <row r="636" spans="1:43" ht="13" x14ac:dyDescent="0.15">
      <c r="A636" s="4"/>
      <c r="B636" s="4"/>
      <c r="C636" s="4"/>
      <c r="D636" s="9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</row>
    <row r="637" spans="1:43" ht="13" x14ac:dyDescent="0.15">
      <c r="A637" s="4"/>
      <c r="B637" s="4"/>
      <c r="C637" s="4"/>
      <c r="D637" s="9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</row>
    <row r="638" spans="1:43" ht="13" x14ac:dyDescent="0.15">
      <c r="A638" s="4"/>
      <c r="B638" s="4"/>
      <c r="C638" s="4"/>
      <c r="D638" s="9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</row>
    <row r="639" spans="1:43" ht="13" x14ac:dyDescent="0.15">
      <c r="A639" s="4"/>
      <c r="B639" s="4"/>
      <c r="C639" s="4"/>
      <c r="D639" s="9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</row>
    <row r="640" spans="1:43" ht="13" x14ac:dyDescent="0.15">
      <c r="A640" s="4"/>
      <c r="B640" s="4"/>
      <c r="C640" s="4"/>
      <c r="D640" s="9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</row>
    <row r="641" spans="1:43" ht="13" x14ac:dyDescent="0.15">
      <c r="A641" s="4"/>
      <c r="B641" s="4"/>
      <c r="C641" s="4"/>
      <c r="D641" s="9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</row>
    <row r="642" spans="1:43" ht="13" x14ac:dyDescent="0.15">
      <c r="A642" s="4"/>
      <c r="B642" s="4"/>
      <c r="C642" s="4"/>
      <c r="D642" s="9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</row>
    <row r="643" spans="1:43" ht="13" x14ac:dyDescent="0.15">
      <c r="A643" s="4"/>
      <c r="B643" s="4"/>
      <c r="C643" s="4"/>
      <c r="D643" s="9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</row>
    <row r="644" spans="1:43" ht="13" x14ac:dyDescent="0.15">
      <c r="A644" s="4"/>
      <c r="B644" s="4"/>
      <c r="C644" s="4"/>
      <c r="D644" s="9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</row>
    <row r="645" spans="1:43" ht="13" x14ac:dyDescent="0.15">
      <c r="A645" s="4"/>
      <c r="B645" s="4"/>
      <c r="C645" s="4"/>
      <c r="D645" s="9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</row>
    <row r="646" spans="1:43" ht="13" x14ac:dyDescent="0.15">
      <c r="A646" s="4"/>
      <c r="B646" s="4"/>
      <c r="C646" s="4"/>
      <c r="D646" s="9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</row>
    <row r="647" spans="1:43" ht="13" x14ac:dyDescent="0.15">
      <c r="A647" s="4"/>
      <c r="B647" s="4"/>
      <c r="C647" s="4"/>
      <c r="D647" s="9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</row>
    <row r="648" spans="1:43" ht="13" x14ac:dyDescent="0.15">
      <c r="A648" s="4"/>
      <c r="B648" s="4"/>
      <c r="C648" s="4"/>
      <c r="D648" s="9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</row>
    <row r="649" spans="1:43" ht="13" x14ac:dyDescent="0.15">
      <c r="A649" s="4"/>
      <c r="B649" s="4"/>
      <c r="C649" s="4"/>
      <c r="D649" s="9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</row>
    <row r="650" spans="1:43" ht="13" x14ac:dyDescent="0.15">
      <c r="A650" s="4"/>
      <c r="B650" s="4"/>
      <c r="C650" s="4"/>
      <c r="D650" s="9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</row>
    <row r="651" spans="1:43" ht="13" x14ac:dyDescent="0.15">
      <c r="A651" s="4"/>
      <c r="B651" s="4"/>
      <c r="C651" s="4"/>
      <c r="D651" s="9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</row>
    <row r="652" spans="1:43" ht="13" x14ac:dyDescent="0.15">
      <c r="A652" s="4"/>
      <c r="B652" s="4"/>
      <c r="C652" s="4"/>
      <c r="D652" s="9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</row>
    <row r="653" spans="1:43" ht="13" x14ac:dyDescent="0.15">
      <c r="A653" s="4"/>
      <c r="B653" s="4"/>
      <c r="C653" s="4"/>
      <c r="D653" s="9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</row>
    <row r="654" spans="1:43" ht="13" x14ac:dyDescent="0.15">
      <c r="A654" s="4"/>
      <c r="B654" s="4"/>
      <c r="C654" s="4"/>
      <c r="D654" s="9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</row>
    <row r="655" spans="1:43" ht="13" x14ac:dyDescent="0.15">
      <c r="A655" s="4"/>
      <c r="B655" s="4"/>
      <c r="C655" s="4"/>
      <c r="D655" s="9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</row>
    <row r="656" spans="1:43" ht="13" x14ac:dyDescent="0.15">
      <c r="A656" s="4"/>
      <c r="B656" s="4"/>
      <c r="C656" s="4"/>
      <c r="D656" s="9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</row>
    <row r="657" spans="1:43" ht="13" x14ac:dyDescent="0.15">
      <c r="A657" s="4"/>
      <c r="B657" s="4"/>
      <c r="C657" s="4"/>
      <c r="D657" s="9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</row>
    <row r="658" spans="1:43" ht="13" x14ac:dyDescent="0.15">
      <c r="A658" s="4"/>
      <c r="B658" s="4"/>
      <c r="C658" s="4"/>
      <c r="D658" s="9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</row>
    <row r="659" spans="1:43" ht="13" x14ac:dyDescent="0.15">
      <c r="A659" s="4"/>
      <c r="B659" s="4"/>
      <c r="C659" s="4"/>
      <c r="D659" s="9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</row>
    <row r="660" spans="1:43" ht="13" x14ac:dyDescent="0.15">
      <c r="A660" s="4"/>
      <c r="B660" s="4"/>
      <c r="C660" s="4"/>
      <c r="D660" s="9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</row>
    <row r="661" spans="1:43" ht="13" x14ac:dyDescent="0.15">
      <c r="A661" s="4"/>
      <c r="B661" s="4"/>
      <c r="C661" s="4"/>
      <c r="D661" s="9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</row>
    <row r="662" spans="1:43" ht="13" x14ac:dyDescent="0.15">
      <c r="A662" s="4"/>
      <c r="B662" s="4"/>
      <c r="C662" s="4"/>
      <c r="D662" s="9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</row>
    <row r="663" spans="1:43" ht="13" x14ac:dyDescent="0.15">
      <c r="A663" s="4"/>
      <c r="B663" s="4"/>
      <c r="C663" s="4"/>
      <c r="D663" s="9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</row>
    <row r="664" spans="1:43" ht="13" x14ac:dyDescent="0.15">
      <c r="A664" s="4"/>
      <c r="B664" s="4"/>
      <c r="C664" s="4"/>
      <c r="D664" s="9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</row>
    <row r="665" spans="1:43" ht="13" x14ac:dyDescent="0.15">
      <c r="A665" s="4"/>
      <c r="B665" s="4"/>
      <c r="C665" s="4"/>
      <c r="D665" s="9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</row>
    <row r="666" spans="1:43" ht="13" x14ac:dyDescent="0.15">
      <c r="A666" s="4"/>
      <c r="B666" s="4"/>
      <c r="C666" s="4"/>
      <c r="D666" s="9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</row>
    <row r="667" spans="1:43" ht="13" x14ac:dyDescent="0.15">
      <c r="A667" s="4"/>
      <c r="B667" s="4"/>
      <c r="C667" s="4"/>
      <c r="D667" s="9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</row>
    <row r="668" spans="1:43" ht="13" x14ac:dyDescent="0.15">
      <c r="A668" s="4"/>
      <c r="B668" s="4"/>
      <c r="C668" s="4"/>
      <c r="D668" s="9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</row>
    <row r="669" spans="1:43" ht="13" x14ac:dyDescent="0.15">
      <c r="A669" s="4"/>
      <c r="B669" s="4"/>
      <c r="C669" s="4"/>
      <c r="D669" s="9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</row>
    <row r="670" spans="1:43" ht="13" x14ac:dyDescent="0.15">
      <c r="A670" s="4"/>
      <c r="B670" s="4"/>
      <c r="C670" s="4"/>
      <c r="D670" s="9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</row>
    <row r="671" spans="1:43" ht="13" x14ac:dyDescent="0.15">
      <c r="A671" s="4"/>
      <c r="B671" s="4"/>
      <c r="C671" s="4"/>
      <c r="D671" s="9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</row>
    <row r="672" spans="1:43" ht="13" x14ac:dyDescent="0.15">
      <c r="A672" s="4"/>
      <c r="B672" s="4"/>
      <c r="C672" s="4"/>
      <c r="D672" s="9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</row>
    <row r="673" spans="1:43" ht="13" x14ac:dyDescent="0.15">
      <c r="A673" s="4"/>
      <c r="B673" s="4"/>
      <c r="C673" s="4"/>
      <c r="D673" s="9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</row>
    <row r="674" spans="1:43" ht="13" x14ac:dyDescent="0.15">
      <c r="A674" s="4"/>
      <c r="B674" s="4"/>
      <c r="C674" s="4"/>
      <c r="D674" s="9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</row>
    <row r="675" spans="1:43" ht="13" x14ac:dyDescent="0.15">
      <c r="A675" s="4"/>
      <c r="B675" s="4"/>
      <c r="C675" s="4"/>
      <c r="D675" s="9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</row>
    <row r="676" spans="1:43" ht="13" x14ac:dyDescent="0.15">
      <c r="A676" s="4"/>
      <c r="B676" s="4"/>
      <c r="C676" s="4"/>
      <c r="D676" s="9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</row>
    <row r="677" spans="1:43" ht="13" x14ac:dyDescent="0.15">
      <c r="A677" s="4"/>
      <c r="B677" s="4"/>
      <c r="C677" s="4"/>
      <c r="D677" s="9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</row>
    <row r="678" spans="1:43" ht="13" x14ac:dyDescent="0.15">
      <c r="A678" s="4"/>
      <c r="B678" s="4"/>
      <c r="C678" s="4"/>
      <c r="D678" s="9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</row>
    <row r="679" spans="1:43" ht="13" x14ac:dyDescent="0.15">
      <c r="A679" s="4"/>
      <c r="B679" s="4"/>
      <c r="C679" s="4"/>
      <c r="D679" s="9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</row>
    <row r="680" spans="1:43" ht="13" x14ac:dyDescent="0.15">
      <c r="A680" s="4"/>
      <c r="B680" s="4"/>
      <c r="C680" s="4"/>
      <c r="D680" s="9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</row>
    <row r="681" spans="1:43" ht="13" x14ac:dyDescent="0.15">
      <c r="A681" s="4"/>
      <c r="B681" s="4"/>
      <c r="C681" s="4"/>
      <c r="D681" s="9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</row>
    <row r="682" spans="1:43" ht="13" x14ac:dyDescent="0.15">
      <c r="A682" s="4"/>
      <c r="B682" s="4"/>
      <c r="C682" s="4"/>
      <c r="D682" s="9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</row>
    <row r="683" spans="1:43" ht="13" x14ac:dyDescent="0.15">
      <c r="A683" s="4"/>
      <c r="B683" s="4"/>
      <c r="C683" s="4"/>
      <c r="D683" s="9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</row>
    <row r="684" spans="1:43" ht="13" x14ac:dyDescent="0.15">
      <c r="A684" s="4"/>
      <c r="B684" s="4"/>
      <c r="C684" s="4"/>
      <c r="D684" s="9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</row>
    <row r="685" spans="1:43" ht="13" x14ac:dyDescent="0.15">
      <c r="A685" s="4"/>
      <c r="B685" s="4"/>
      <c r="C685" s="4"/>
      <c r="D685" s="9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</row>
    <row r="686" spans="1:43" ht="13" x14ac:dyDescent="0.15">
      <c r="A686" s="4"/>
      <c r="B686" s="4"/>
      <c r="C686" s="4"/>
      <c r="D686" s="9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</row>
    <row r="687" spans="1:43" ht="13" x14ac:dyDescent="0.15">
      <c r="A687" s="4"/>
      <c r="B687" s="4"/>
      <c r="C687" s="4"/>
      <c r="D687" s="9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</row>
    <row r="688" spans="1:43" ht="13" x14ac:dyDescent="0.15">
      <c r="A688" s="4"/>
      <c r="B688" s="4"/>
      <c r="C688" s="4"/>
      <c r="D688" s="9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</row>
    <row r="689" spans="1:43" ht="13" x14ac:dyDescent="0.15">
      <c r="A689" s="4"/>
      <c r="B689" s="4"/>
      <c r="C689" s="4"/>
      <c r="D689" s="9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</row>
    <row r="690" spans="1:43" ht="13" x14ac:dyDescent="0.15">
      <c r="A690" s="4"/>
      <c r="B690" s="4"/>
      <c r="C690" s="4"/>
      <c r="D690" s="9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</row>
    <row r="691" spans="1:43" ht="13" x14ac:dyDescent="0.15">
      <c r="A691" s="4"/>
      <c r="B691" s="4"/>
      <c r="C691" s="4"/>
      <c r="D691" s="9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</row>
    <row r="692" spans="1:43" ht="13" x14ac:dyDescent="0.15">
      <c r="A692" s="4"/>
      <c r="B692" s="4"/>
      <c r="C692" s="4"/>
      <c r="D692" s="9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</row>
    <row r="693" spans="1:43" ht="13" x14ac:dyDescent="0.15">
      <c r="A693" s="4"/>
      <c r="B693" s="4"/>
      <c r="C693" s="4"/>
      <c r="D693" s="9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</row>
    <row r="694" spans="1:43" ht="13" x14ac:dyDescent="0.15">
      <c r="A694" s="4"/>
      <c r="B694" s="4"/>
      <c r="C694" s="4"/>
      <c r="D694" s="9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</row>
    <row r="695" spans="1:43" ht="13" x14ac:dyDescent="0.15">
      <c r="A695" s="4"/>
      <c r="B695" s="4"/>
      <c r="C695" s="4"/>
      <c r="D695" s="9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</row>
    <row r="696" spans="1:43" ht="13" x14ac:dyDescent="0.15">
      <c r="A696" s="4"/>
      <c r="B696" s="4"/>
      <c r="C696" s="4"/>
      <c r="D696" s="9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</row>
    <row r="697" spans="1:43" ht="13" x14ac:dyDescent="0.15">
      <c r="A697" s="4"/>
      <c r="B697" s="4"/>
      <c r="C697" s="4"/>
      <c r="D697" s="9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</row>
    <row r="698" spans="1:43" ht="13" x14ac:dyDescent="0.15">
      <c r="A698" s="4"/>
      <c r="B698" s="4"/>
      <c r="C698" s="4"/>
      <c r="D698" s="9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</row>
    <row r="699" spans="1:43" ht="13" x14ac:dyDescent="0.15">
      <c r="A699" s="4"/>
      <c r="B699" s="4"/>
      <c r="C699" s="4"/>
      <c r="D699" s="9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</row>
    <row r="700" spans="1:43" ht="13" x14ac:dyDescent="0.15">
      <c r="A700" s="4"/>
      <c r="B700" s="4"/>
      <c r="C700" s="4"/>
      <c r="D700" s="9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</row>
    <row r="701" spans="1:43" ht="13" x14ac:dyDescent="0.15">
      <c r="A701" s="4"/>
      <c r="B701" s="4"/>
      <c r="C701" s="4"/>
      <c r="D701" s="9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</row>
    <row r="702" spans="1:43" ht="13" x14ac:dyDescent="0.15">
      <c r="A702" s="4"/>
      <c r="B702" s="4"/>
      <c r="C702" s="4"/>
      <c r="D702" s="9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</row>
    <row r="703" spans="1:43" ht="13" x14ac:dyDescent="0.15">
      <c r="A703" s="4"/>
      <c r="B703" s="4"/>
      <c r="C703" s="4"/>
      <c r="D703" s="9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</row>
    <row r="704" spans="1:43" ht="13" x14ac:dyDescent="0.15">
      <c r="A704" s="4"/>
      <c r="B704" s="4"/>
      <c r="C704" s="4"/>
      <c r="D704" s="9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</row>
    <row r="705" spans="1:43" ht="13" x14ac:dyDescent="0.15">
      <c r="A705" s="4"/>
      <c r="B705" s="4"/>
      <c r="C705" s="4"/>
      <c r="D705" s="9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</row>
    <row r="706" spans="1:43" ht="13" x14ac:dyDescent="0.15">
      <c r="A706" s="4"/>
      <c r="B706" s="4"/>
      <c r="C706" s="4"/>
      <c r="D706" s="9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</row>
    <row r="707" spans="1:43" ht="13" x14ac:dyDescent="0.15">
      <c r="A707" s="4"/>
      <c r="B707" s="4"/>
      <c r="C707" s="4"/>
      <c r="D707" s="9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</row>
    <row r="708" spans="1:43" ht="13" x14ac:dyDescent="0.15">
      <c r="A708" s="4"/>
      <c r="B708" s="4"/>
      <c r="C708" s="4"/>
      <c r="D708" s="9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</row>
    <row r="709" spans="1:43" ht="13" x14ac:dyDescent="0.15">
      <c r="A709" s="4"/>
      <c r="B709" s="4"/>
      <c r="C709" s="4"/>
      <c r="D709" s="9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</row>
    <row r="710" spans="1:43" ht="13" x14ac:dyDescent="0.15">
      <c r="A710" s="4"/>
      <c r="B710" s="4"/>
      <c r="C710" s="4"/>
      <c r="D710" s="9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</row>
    <row r="711" spans="1:43" ht="13" x14ac:dyDescent="0.15">
      <c r="A711" s="4"/>
      <c r="B711" s="4"/>
      <c r="C711" s="4"/>
      <c r="D711" s="9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</row>
    <row r="712" spans="1:43" ht="13" x14ac:dyDescent="0.15">
      <c r="A712" s="4"/>
      <c r="B712" s="4"/>
      <c r="C712" s="4"/>
      <c r="D712" s="9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</row>
    <row r="713" spans="1:43" ht="13" x14ac:dyDescent="0.15">
      <c r="A713" s="4"/>
      <c r="B713" s="4"/>
      <c r="C713" s="4"/>
      <c r="D713" s="9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</row>
    <row r="714" spans="1:43" ht="13" x14ac:dyDescent="0.15">
      <c r="A714" s="4"/>
      <c r="B714" s="4"/>
      <c r="C714" s="4"/>
      <c r="D714" s="9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</row>
    <row r="715" spans="1:43" ht="13" x14ac:dyDescent="0.15">
      <c r="A715" s="4"/>
      <c r="B715" s="4"/>
      <c r="C715" s="4"/>
      <c r="D715" s="9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</row>
    <row r="716" spans="1:43" ht="13" x14ac:dyDescent="0.15">
      <c r="A716" s="4"/>
      <c r="B716" s="4"/>
      <c r="C716" s="4"/>
      <c r="D716" s="9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</row>
    <row r="717" spans="1:43" ht="13" x14ac:dyDescent="0.15">
      <c r="A717" s="4"/>
      <c r="B717" s="4"/>
      <c r="C717" s="4"/>
      <c r="D717" s="9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</row>
    <row r="718" spans="1:43" ht="13" x14ac:dyDescent="0.15">
      <c r="A718" s="4"/>
      <c r="B718" s="4"/>
      <c r="C718" s="4"/>
      <c r="D718" s="9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</row>
    <row r="719" spans="1:43" ht="13" x14ac:dyDescent="0.15">
      <c r="A719" s="4"/>
      <c r="B719" s="4"/>
      <c r="C719" s="4"/>
      <c r="D719" s="9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</row>
    <row r="720" spans="1:43" ht="13" x14ac:dyDescent="0.15">
      <c r="A720" s="4"/>
      <c r="B720" s="4"/>
      <c r="C720" s="4"/>
      <c r="D720" s="9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</row>
    <row r="721" spans="1:43" ht="13" x14ac:dyDescent="0.15">
      <c r="A721" s="4"/>
      <c r="B721" s="4"/>
      <c r="C721" s="4"/>
      <c r="D721" s="9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</row>
    <row r="722" spans="1:43" ht="13" x14ac:dyDescent="0.15">
      <c r="A722" s="4"/>
      <c r="B722" s="4"/>
      <c r="C722" s="4"/>
      <c r="D722" s="9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</row>
    <row r="723" spans="1:43" ht="13" x14ac:dyDescent="0.15">
      <c r="A723" s="4"/>
      <c r="B723" s="4"/>
      <c r="C723" s="4"/>
      <c r="D723" s="9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</row>
    <row r="724" spans="1:43" ht="13" x14ac:dyDescent="0.15">
      <c r="A724" s="4"/>
      <c r="B724" s="4"/>
      <c r="C724" s="4"/>
      <c r="D724" s="9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</row>
    <row r="725" spans="1:43" ht="13" x14ac:dyDescent="0.15">
      <c r="A725" s="4"/>
      <c r="B725" s="4"/>
      <c r="C725" s="4"/>
      <c r="D725" s="9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</row>
    <row r="726" spans="1:43" ht="13" x14ac:dyDescent="0.15">
      <c r="A726" s="4"/>
      <c r="B726" s="4"/>
      <c r="C726" s="4"/>
      <c r="D726" s="9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</row>
    <row r="727" spans="1:43" ht="13" x14ac:dyDescent="0.15">
      <c r="A727" s="4"/>
      <c r="B727" s="4"/>
      <c r="C727" s="4"/>
      <c r="D727" s="9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</row>
    <row r="728" spans="1:43" ht="13" x14ac:dyDescent="0.15">
      <c r="A728" s="4"/>
      <c r="B728" s="4"/>
      <c r="C728" s="4"/>
      <c r="D728" s="9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</row>
    <row r="729" spans="1:43" ht="13" x14ac:dyDescent="0.15">
      <c r="A729" s="4"/>
      <c r="B729" s="4"/>
      <c r="C729" s="4"/>
      <c r="D729" s="9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</row>
    <row r="730" spans="1:43" ht="13" x14ac:dyDescent="0.15">
      <c r="A730" s="4"/>
      <c r="B730" s="4"/>
      <c r="C730" s="4"/>
      <c r="D730" s="9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</row>
    <row r="731" spans="1:43" ht="13" x14ac:dyDescent="0.15">
      <c r="A731" s="4"/>
      <c r="B731" s="4"/>
      <c r="C731" s="4"/>
      <c r="D731" s="9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</row>
    <row r="732" spans="1:43" ht="13" x14ac:dyDescent="0.15">
      <c r="A732" s="4"/>
      <c r="B732" s="4"/>
      <c r="C732" s="4"/>
      <c r="D732" s="9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</row>
    <row r="733" spans="1:43" ht="13" x14ac:dyDescent="0.15">
      <c r="A733" s="4"/>
      <c r="B733" s="4"/>
      <c r="C733" s="4"/>
      <c r="D733" s="9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</row>
    <row r="734" spans="1:43" ht="13" x14ac:dyDescent="0.15">
      <c r="A734" s="4"/>
      <c r="B734" s="4"/>
      <c r="C734" s="4"/>
      <c r="D734" s="9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</row>
    <row r="735" spans="1:43" ht="13" x14ac:dyDescent="0.15">
      <c r="A735" s="4"/>
      <c r="B735" s="4"/>
      <c r="C735" s="4"/>
      <c r="D735" s="9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</row>
    <row r="736" spans="1:43" ht="13" x14ac:dyDescent="0.15">
      <c r="A736" s="4"/>
      <c r="B736" s="4"/>
      <c r="C736" s="4"/>
      <c r="D736" s="9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</row>
    <row r="737" spans="1:43" ht="13" x14ac:dyDescent="0.15">
      <c r="A737" s="4"/>
      <c r="B737" s="4"/>
      <c r="C737" s="4"/>
      <c r="D737" s="9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</row>
    <row r="738" spans="1:43" ht="13" x14ac:dyDescent="0.15">
      <c r="A738" s="4"/>
      <c r="B738" s="4"/>
      <c r="C738" s="4"/>
      <c r="D738" s="9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</row>
    <row r="739" spans="1:43" ht="13" x14ac:dyDescent="0.15">
      <c r="A739" s="4"/>
      <c r="B739" s="4"/>
      <c r="C739" s="4"/>
      <c r="D739" s="9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</row>
    <row r="740" spans="1:43" ht="13" x14ac:dyDescent="0.15">
      <c r="A740" s="4"/>
      <c r="B740" s="4"/>
      <c r="C740" s="4"/>
      <c r="D740" s="9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</row>
    <row r="741" spans="1:43" ht="13" x14ac:dyDescent="0.15">
      <c r="A741" s="4"/>
      <c r="B741" s="4"/>
      <c r="C741" s="4"/>
      <c r="D741" s="9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</row>
    <row r="742" spans="1:43" ht="13" x14ac:dyDescent="0.15">
      <c r="A742" s="4"/>
      <c r="B742" s="4"/>
      <c r="C742" s="4"/>
      <c r="D742" s="9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</row>
    <row r="743" spans="1:43" ht="13" x14ac:dyDescent="0.15">
      <c r="A743" s="4"/>
      <c r="B743" s="4"/>
      <c r="C743" s="4"/>
      <c r="D743" s="9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</row>
    <row r="744" spans="1:43" ht="13" x14ac:dyDescent="0.15">
      <c r="A744" s="4"/>
      <c r="B744" s="4"/>
      <c r="C744" s="4"/>
      <c r="D744" s="9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</row>
    <row r="745" spans="1:43" ht="13" x14ac:dyDescent="0.15">
      <c r="A745" s="4"/>
      <c r="B745" s="4"/>
      <c r="C745" s="4"/>
      <c r="D745" s="9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</row>
    <row r="746" spans="1:43" ht="13" x14ac:dyDescent="0.15">
      <c r="A746" s="4"/>
      <c r="B746" s="4"/>
      <c r="C746" s="4"/>
      <c r="D746" s="9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</row>
    <row r="747" spans="1:43" ht="13" x14ac:dyDescent="0.15">
      <c r="A747" s="4"/>
      <c r="B747" s="4"/>
      <c r="C747" s="4"/>
      <c r="D747" s="9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</row>
    <row r="748" spans="1:43" ht="13" x14ac:dyDescent="0.15">
      <c r="A748" s="4"/>
      <c r="B748" s="4"/>
      <c r="C748" s="4"/>
      <c r="D748" s="9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</row>
    <row r="749" spans="1:43" ht="13" x14ac:dyDescent="0.15">
      <c r="A749" s="4"/>
      <c r="B749" s="4"/>
      <c r="C749" s="4"/>
      <c r="D749" s="9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</row>
    <row r="750" spans="1:43" ht="13" x14ac:dyDescent="0.15">
      <c r="A750" s="4"/>
      <c r="B750" s="4"/>
      <c r="C750" s="4"/>
      <c r="D750" s="9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</row>
    <row r="751" spans="1:43" ht="13" x14ac:dyDescent="0.15">
      <c r="A751" s="4"/>
      <c r="B751" s="4"/>
      <c r="C751" s="4"/>
      <c r="D751" s="9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</row>
    <row r="752" spans="1:43" ht="13" x14ac:dyDescent="0.15">
      <c r="A752" s="4"/>
      <c r="B752" s="4"/>
      <c r="C752" s="4"/>
      <c r="D752" s="9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</row>
    <row r="753" spans="1:43" ht="13" x14ac:dyDescent="0.15">
      <c r="A753" s="4"/>
      <c r="B753" s="4"/>
      <c r="C753" s="4"/>
      <c r="D753" s="9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</row>
    <row r="754" spans="1:43" ht="13" x14ac:dyDescent="0.15">
      <c r="A754" s="4"/>
      <c r="B754" s="4"/>
      <c r="C754" s="4"/>
      <c r="D754" s="9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</row>
    <row r="755" spans="1:43" ht="13" x14ac:dyDescent="0.15">
      <c r="A755" s="4"/>
      <c r="B755" s="4"/>
      <c r="C755" s="4"/>
      <c r="D755" s="9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</row>
    <row r="756" spans="1:43" ht="13" x14ac:dyDescent="0.15">
      <c r="A756" s="4"/>
      <c r="B756" s="4"/>
      <c r="C756" s="4"/>
      <c r="D756" s="9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</row>
    <row r="757" spans="1:43" ht="13" x14ac:dyDescent="0.15">
      <c r="A757" s="4"/>
      <c r="B757" s="4"/>
      <c r="C757" s="4"/>
      <c r="D757" s="9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</row>
    <row r="758" spans="1:43" ht="13" x14ac:dyDescent="0.15">
      <c r="A758" s="4"/>
      <c r="B758" s="4"/>
      <c r="C758" s="4"/>
      <c r="D758" s="9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</row>
    <row r="759" spans="1:43" ht="13" x14ac:dyDescent="0.15">
      <c r="A759" s="4"/>
      <c r="B759" s="4"/>
      <c r="C759" s="4"/>
      <c r="D759" s="9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</row>
    <row r="760" spans="1:43" ht="13" x14ac:dyDescent="0.15">
      <c r="A760" s="4"/>
      <c r="B760" s="4"/>
      <c r="C760" s="4"/>
      <c r="D760" s="9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</row>
    <row r="761" spans="1:43" ht="13" x14ac:dyDescent="0.15">
      <c r="A761" s="4"/>
      <c r="B761" s="4"/>
      <c r="C761" s="4"/>
      <c r="D761" s="9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</row>
    <row r="762" spans="1:43" ht="13" x14ac:dyDescent="0.15">
      <c r="A762" s="4"/>
      <c r="B762" s="4"/>
      <c r="C762" s="4"/>
      <c r="D762" s="9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</row>
    <row r="763" spans="1:43" ht="13" x14ac:dyDescent="0.15">
      <c r="A763" s="4"/>
      <c r="B763" s="4"/>
      <c r="C763" s="4"/>
      <c r="D763" s="9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</row>
    <row r="764" spans="1:43" ht="13" x14ac:dyDescent="0.15">
      <c r="A764" s="4"/>
      <c r="B764" s="4"/>
      <c r="C764" s="4"/>
      <c r="D764" s="9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</row>
    <row r="765" spans="1:43" ht="13" x14ac:dyDescent="0.15">
      <c r="A765" s="4"/>
      <c r="B765" s="4"/>
      <c r="C765" s="4"/>
      <c r="D765" s="9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</row>
    <row r="766" spans="1:43" ht="13" x14ac:dyDescent="0.15">
      <c r="A766" s="4"/>
      <c r="B766" s="4"/>
      <c r="C766" s="4"/>
      <c r="D766" s="9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</row>
    <row r="767" spans="1:43" ht="13" x14ac:dyDescent="0.15">
      <c r="A767" s="4"/>
      <c r="B767" s="4"/>
      <c r="C767" s="4"/>
      <c r="D767" s="9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</row>
    <row r="768" spans="1:43" ht="13" x14ac:dyDescent="0.15">
      <c r="A768" s="4"/>
      <c r="B768" s="4"/>
      <c r="C768" s="4"/>
      <c r="D768" s="9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</row>
    <row r="769" spans="1:43" ht="13" x14ac:dyDescent="0.15">
      <c r="A769" s="4"/>
      <c r="B769" s="4"/>
      <c r="C769" s="4"/>
      <c r="D769" s="9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</row>
    <row r="770" spans="1:43" ht="13" x14ac:dyDescent="0.15">
      <c r="A770" s="4"/>
      <c r="B770" s="4"/>
      <c r="C770" s="4"/>
      <c r="D770" s="9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</row>
    <row r="771" spans="1:43" ht="13" x14ac:dyDescent="0.15">
      <c r="A771" s="4"/>
      <c r="B771" s="4"/>
      <c r="C771" s="4"/>
      <c r="D771" s="9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</row>
    <row r="772" spans="1:43" ht="13" x14ac:dyDescent="0.15">
      <c r="A772" s="4"/>
      <c r="B772" s="4"/>
      <c r="C772" s="4"/>
      <c r="D772" s="9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</row>
    <row r="773" spans="1:43" ht="13" x14ac:dyDescent="0.15">
      <c r="A773" s="4"/>
      <c r="B773" s="4"/>
      <c r="C773" s="4"/>
      <c r="D773" s="9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</row>
    <row r="774" spans="1:43" ht="13" x14ac:dyDescent="0.15">
      <c r="A774" s="4"/>
      <c r="B774" s="4"/>
      <c r="C774" s="4"/>
      <c r="D774" s="9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</row>
    <row r="775" spans="1:43" ht="13" x14ac:dyDescent="0.15">
      <c r="A775" s="4"/>
      <c r="B775" s="4"/>
      <c r="C775" s="4"/>
      <c r="D775" s="9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</row>
    <row r="776" spans="1:43" ht="13" x14ac:dyDescent="0.15">
      <c r="A776" s="4"/>
      <c r="B776" s="4"/>
      <c r="C776" s="4"/>
      <c r="D776" s="9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</row>
    <row r="777" spans="1:43" ht="13" x14ac:dyDescent="0.15">
      <c r="A777" s="4"/>
      <c r="B777" s="4"/>
      <c r="C777" s="4"/>
      <c r="D777" s="9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</row>
    <row r="778" spans="1:43" ht="13" x14ac:dyDescent="0.15">
      <c r="A778" s="4"/>
      <c r="B778" s="4"/>
      <c r="C778" s="4"/>
      <c r="D778" s="9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</row>
    <row r="779" spans="1:43" ht="13" x14ac:dyDescent="0.15">
      <c r="A779" s="4"/>
      <c r="B779" s="4"/>
      <c r="C779" s="4"/>
      <c r="D779" s="9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</row>
    <row r="780" spans="1:43" ht="13" x14ac:dyDescent="0.15">
      <c r="A780" s="4"/>
      <c r="B780" s="4"/>
      <c r="C780" s="4"/>
      <c r="D780" s="9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</row>
    <row r="781" spans="1:43" ht="13" x14ac:dyDescent="0.15">
      <c r="A781" s="4"/>
      <c r="B781" s="4"/>
      <c r="C781" s="4"/>
      <c r="D781" s="9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</row>
    <row r="782" spans="1:43" ht="13" x14ac:dyDescent="0.15">
      <c r="A782" s="4"/>
      <c r="B782" s="4"/>
      <c r="C782" s="4"/>
      <c r="D782" s="9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</row>
    <row r="783" spans="1:43" ht="13" x14ac:dyDescent="0.15">
      <c r="A783" s="4"/>
      <c r="B783" s="4"/>
      <c r="C783" s="4"/>
      <c r="D783" s="9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</row>
    <row r="784" spans="1:43" ht="13" x14ac:dyDescent="0.15">
      <c r="A784" s="4"/>
      <c r="B784" s="4"/>
      <c r="C784" s="4"/>
      <c r="D784" s="9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</row>
    <row r="785" spans="1:43" ht="13" x14ac:dyDescent="0.15">
      <c r="A785" s="4"/>
      <c r="B785" s="4"/>
      <c r="C785" s="4"/>
      <c r="D785" s="9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</row>
    <row r="786" spans="1:43" ht="13" x14ac:dyDescent="0.15">
      <c r="A786" s="4"/>
      <c r="B786" s="4"/>
      <c r="C786" s="4"/>
      <c r="D786" s="9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</row>
    <row r="787" spans="1:43" ht="13" x14ac:dyDescent="0.15">
      <c r="A787" s="4"/>
      <c r="B787" s="4"/>
      <c r="C787" s="4"/>
      <c r="D787" s="9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</row>
    <row r="788" spans="1:43" ht="13" x14ac:dyDescent="0.15">
      <c r="A788" s="4"/>
      <c r="B788" s="4"/>
      <c r="C788" s="4"/>
      <c r="D788" s="9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</row>
    <row r="789" spans="1:43" ht="13" x14ac:dyDescent="0.15">
      <c r="A789" s="4"/>
      <c r="B789" s="4"/>
      <c r="C789" s="4"/>
      <c r="D789" s="9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</row>
    <row r="790" spans="1:43" ht="13" x14ac:dyDescent="0.15">
      <c r="A790" s="4"/>
      <c r="B790" s="4"/>
      <c r="C790" s="4"/>
      <c r="D790" s="9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</row>
    <row r="791" spans="1:43" ht="13" x14ac:dyDescent="0.15">
      <c r="A791" s="4"/>
      <c r="B791" s="4"/>
      <c r="C791" s="4"/>
      <c r="D791" s="9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</row>
    <row r="792" spans="1:43" ht="13" x14ac:dyDescent="0.15">
      <c r="A792" s="4"/>
      <c r="B792" s="4"/>
      <c r="C792" s="4"/>
      <c r="D792" s="9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</row>
    <row r="793" spans="1:43" ht="13" x14ac:dyDescent="0.15">
      <c r="A793" s="4"/>
      <c r="B793" s="4"/>
      <c r="C793" s="4"/>
      <c r="D793" s="9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</row>
    <row r="794" spans="1:43" ht="13" x14ac:dyDescent="0.15">
      <c r="A794" s="4"/>
      <c r="B794" s="4"/>
      <c r="C794" s="4"/>
      <c r="D794" s="9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</row>
    <row r="795" spans="1:43" ht="13" x14ac:dyDescent="0.15">
      <c r="A795" s="4"/>
      <c r="B795" s="4"/>
      <c r="C795" s="4"/>
      <c r="D795" s="9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</row>
    <row r="796" spans="1:43" ht="13" x14ac:dyDescent="0.15">
      <c r="A796" s="4"/>
      <c r="B796" s="4"/>
      <c r="C796" s="4"/>
      <c r="D796" s="9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</row>
    <row r="797" spans="1:43" ht="13" x14ac:dyDescent="0.15">
      <c r="A797" s="4"/>
      <c r="B797" s="4"/>
      <c r="C797" s="4"/>
      <c r="D797" s="9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</row>
    <row r="798" spans="1:43" ht="13" x14ac:dyDescent="0.15">
      <c r="A798" s="4"/>
      <c r="B798" s="4"/>
      <c r="C798" s="4"/>
      <c r="D798" s="9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</row>
    <row r="799" spans="1:43" ht="13" x14ac:dyDescent="0.15">
      <c r="A799" s="4"/>
      <c r="B799" s="4"/>
      <c r="C799" s="4"/>
      <c r="D799" s="9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</row>
    <row r="800" spans="1:43" ht="13" x14ac:dyDescent="0.15">
      <c r="A800" s="4"/>
      <c r="B800" s="4"/>
      <c r="C800" s="4"/>
      <c r="D800" s="9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</row>
    <row r="801" spans="1:43" ht="13" x14ac:dyDescent="0.15">
      <c r="A801" s="4"/>
      <c r="B801" s="4"/>
      <c r="C801" s="4"/>
      <c r="D801" s="9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</row>
    <row r="802" spans="1:43" ht="13" x14ac:dyDescent="0.15">
      <c r="A802" s="4"/>
      <c r="B802" s="4"/>
      <c r="C802" s="4"/>
      <c r="D802" s="9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</row>
    <row r="803" spans="1:43" ht="13" x14ac:dyDescent="0.15">
      <c r="A803" s="4"/>
      <c r="B803" s="4"/>
      <c r="C803" s="4"/>
      <c r="D803" s="9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</row>
    <row r="804" spans="1:43" ht="13" x14ac:dyDescent="0.15">
      <c r="A804" s="4"/>
      <c r="B804" s="4"/>
      <c r="C804" s="4"/>
      <c r="D804" s="9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</row>
    <row r="805" spans="1:43" ht="13" x14ac:dyDescent="0.15">
      <c r="A805" s="4"/>
      <c r="B805" s="4"/>
      <c r="C805" s="4"/>
      <c r="D805" s="9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</row>
    <row r="806" spans="1:43" ht="13" x14ac:dyDescent="0.15">
      <c r="A806" s="4"/>
      <c r="B806" s="4"/>
      <c r="C806" s="4"/>
      <c r="D806" s="9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</row>
    <row r="807" spans="1:43" ht="13" x14ac:dyDescent="0.15">
      <c r="A807" s="4"/>
      <c r="B807" s="4"/>
      <c r="C807" s="4"/>
      <c r="D807" s="9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</row>
    <row r="808" spans="1:43" ht="13" x14ac:dyDescent="0.15">
      <c r="A808" s="4"/>
      <c r="B808" s="4"/>
      <c r="C808" s="4"/>
      <c r="D808" s="9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</row>
    <row r="809" spans="1:43" ht="13" x14ac:dyDescent="0.15">
      <c r="A809" s="4"/>
      <c r="B809" s="4"/>
      <c r="C809" s="4"/>
      <c r="D809" s="9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</row>
    <row r="810" spans="1:43" ht="13" x14ac:dyDescent="0.15">
      <c r="A810" s="4"/>
      <c r="B810" s="4"/>
      <c r="C810" s="4"/>
      <c r="D810" s="9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</row>
    <row r="811" spans="1:43" ht="13" x14ac:dyDescent="0.15">
      <c r="A811" s="4"/>
      <c r="B811" s="4"/>
      <c r="C811" s="4"/>
      <c r="D811" s="9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</row>
    <row r="812" spans="1:43" ht="13" x14ac:dyDescent="0.15">
      <c r="A812" s="4"/>
      <c r="B812" s="4"/>
      <c r="C812" s="4"/>
      <c r="D812" s="9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</row>
    <row r="813" spans="1:43" ht="13" x14ac:dyDescent="0.15">
      <c r="A813" s="4"/>
      <c r="B813" s="4"/>
      <c r="C813" s="4"/>
      <c r="D813" s="9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</row>
    <row r="814" spans="1:43" ht="13" x14ac:dyDescent="0.15">
      <c r="A814" s="4"/>
      <c r="B814" s="4"/>
      <c r="C814" s="4"/>
      <c r="D814" s="9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</row>
    <row r="815" spans="1:43" ht="13" x14ac:dyDescent="0.15">
      <c r="A815" s="4"/>
      <c r="B815" s="4"/>
      <c r="C815" s="4"/>
      <c r="D815" s="9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</row>
    <row r="816" spans="1:43" ht="13" x14ac:dyDescent="0.15">
      <c r="A816" s="4"/>
      <c r="B816" s="4"/>
      <c r="C816" s="4"/>
      <c r="D816" s="9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</row>
    <row r="817" spans="1:43" ht="13" x14ac:dyDescent="0.15">
      <c r="A817" s="4"/>
      <c r="B817" s="4"/>
      <c r="C817" s="4"/>
      <c r="D817" s="9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</row>
    <row r="818" spans="1:43" ht="13" x14ac:dyDescent="0.15">
      <c r="A818" s="4"/>
      <c r="B818" s="4"/>
      <c r="C818" s="4"/>
      <c r="D818" s="9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</row>
    <row r="819" spans="1:43" ht="13" x14ac:dyDescent="0.15">
      <c r="A819" s="4"/>
      <c r="B819" s="4"/>
      <c r="C819" s="4"/>
      <c r="D819" s="9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</row>
    <row r="820" spans="1:43" ht="13" x14ac:dyDescent="0.15">
      <c r="A820" s="4"/>
      <c r="B820" s="4"/>
      <c r="C820" s="4"/>
      <c r="D820" s="9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</row>
    <row r="821" spans="1:43" ht="13" x14ac:dyDescent="0.15">
      <c r="A821" s="4"/>
      <c r="B821" s="4"/>
      <c r="C821" s="4"/>
      <c r="D821" s="9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</row>
    <row r="822" spans="1:43" ht="13" x14ac:dyDescent="0.15">
      <c r="A822" s="4"/>
      <c r="B822" s="4"/>
      <c r="C822" s="4"/>
      <c r="D822" s="9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</row>
    <row r="823" spans="1:43" ht="13" x14ac:dyDescent="0.15">
      <c r="A823" s="4"/>
      <c r="B823" s="4"/>
      <c r="C823" s="4"/>
      <c r="D823" s="9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</row>
    <row r="824" spans="1:43" ht="13" x14ac:dyDescent="0.15">
      <c r="A824" s="4"/>
      <c r="B824" s="4"/>
      <c r="C824" s="4"/>
      <c r="D824" s="9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</row>
    <row r="825" spans="1:43" ht="13" x14ac:dyDescent="0.15">
      <c r="A825" s="4"/>
      <c r="B825" s="4"/>
      <c r="C825" s="4"/>
      <c r="D825" s="9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</row>
    <row r="826" spans="1:43" ht="13" x14ac:dyDescent="0.15">
      <c r="A826" s="4"/>
      <c r="B826" s="4"/>
      <c r="C826" s="4"/>
      <c r="D826" s="9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</row>
    <row r="827" spans="1:43" ht="13" x14ac:dyDescent="0.15">
      <c r="A827" s="4"/>
      <c r="B827" s="4"/>
      <c r="C827" s="4"/>
      <c r="D827" s="9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</row>
    <row r="828" spans="1:43" ht="13" x14ac:dyDescent="0.15">
      <c r="A828" s="4"/>
      <c r="B828" s="4"/>
      <c r="C828" s="4"/>
      <c r="D828" s="9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</row>
    <row r="829" spans="1:43" ht="13" x14ac:dyDescent="0.15">
      <c r="A829" s="4"/>
      <c r="B829" s="4"/>
      <c r="C829" s="4"/>
      <c r="D829" s="9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</row>
    <row r="830" spans="1:43" ht="13" x14ac:dyDescent="0.15">
      <c r="A830" s="4"/>
      <c r="B830" s="4"/>
      <c r="C830" s="4"/>
      <c r="D830" s="9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</row>
    <row r="831" spans="1:43" ht="13" x14ac:dyDescent="0.15">
      <c r="A831" s="4"/>
      <c r="B831" s="4"/>
      <c r="C831" s="4"/>
      <c r="D831" s="9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</row>
    <row r="832" spans="1:43" ht="13" x14ac:dyDescent="0.15">
      <c r="A832" s="4"/>
      <c r="B832" s="4"/>
      <c r="C832" s="4"/>
      <c r="D832" s="9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</row>
    <row r="833" spans="1:43" ht="13" x14ac:dyDescent="0.15">
      <c r="A833" s="4"/>
      <c r="B833" s="4"/>
      <c r="C833" s="4"/>
      <c r="D833" s="9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</row>
    <row r="834" spans="1:43" ht="13" x14ac:dyDescent="0.15">
      <c r="A834" s="4"/>
      <c r="B834" s="4"/>
      <c r="C834" s="4"/>
      <c r="D834" s="9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</row>
    <row r="835" spans="1:43" ht="13" x14ac:dyDescent="0.15">
      <c r="A835" s="4"/>
      <c r="B835" s="4"/>
      <c r="C835" s="4"/>
      <c r="D835" s="9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</row>
    <row r="836" spans="1:43" ht="13" x14ac:dyDescent="0.15">
      <c r="A836" s="4"/>
      <c r="B836" s="4"/>
      <c r="C836" s="4"/>
      <c r="D836" s="9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</row>
    <row r="837" spans="1:43" ht="13" x14ac:dyDescent="0.15">
      <c r="A837" s="4"/>
      <c r="B837" s="4"/>
      <c r="C837" s="4"/>
      <c r="D837" s="9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</row>
    <row r="838" spans="1:43" ht="13" x14ac:dyDescent="0.15">
      <c r="A838" s="4"/>
      <c r="B838" s="4"/>
      <c r="C838" s="4"/>
      <c r="D838" s="9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</row>
    <row r="839" spans="1:43" ht="13" x14ac:dyDescent="0.15">
      <c r="A839" s="4"/>
      <c r="B839" s="4"/>
      <c r="C839" s="4"/>
      <c r="D839" s="9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</row>
    <row r="840" spans="1:43" ht="13" x14ac:dyDescent="0.15">
      <c r="A840" s="4"/>
      <c r="B840" s="4"/>
      <c r="C840" s="4"/>
      <c r="D840" s="9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</row>
    <row r="841" spans="1:43" ht="13" x14ac:dyDescent="0.15">
      <c r="A841" s="4"/>
      <c r="B841" s="4"/>
      <c r="C841" s="4"/>
      <c r="D841" s="9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</row>
    <row r="842" spans="1:43" ht="13" x14ac:dyDescent="0.15">
      <c r="A842" s="4"/>
      <c r="B842" s="4"/>
      <c r="C842" s="4"/>
      <c r="D842" s="9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</row>
    <row r="843" spans="1:43" ht="13" x14ac:dyDescent="0.15">
      <c r="A843" s="4"/>
      <c r="B843" s="4"/>
      <c r="C843" s="4"/>
      <c r="D843" s="9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</row>
    <row r="844" spans="1:43" ht="13" x14ac:dyDescent="0.15">
      <c r="A844" s="4"/>
      <c r="B844" s="4"/>
      <c r="C844" s="4"/>
      <c r="D844" s="9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</row>
    <row r="845" spans="1:43" ht="13" x14ac:dyDescent="0.15">
      <c r="A845" s="4"/>
      <c r="B845" s="4"/>
      <c r="C845" s="4"/>
      <c r="D845" s="9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</row>
    <row r="846" spans="1:43" ht="13" x14ac:dyDescent="0.15">
      <c r="A846" s="4"/>
      <c r="B846" s="4"/>
      <c r="C846" s="4"/>
      <c r="D846" s="9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</row>
    <row r="847" spans="1:43" ht="13" x14ac:dyDescent="0.15">
      <c r="A847" s="4"/>
      <c r="B847" s="4"/>
      <c r="C847" s="4"/>
      <c r="D847" s="9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</row>
    <row r="848" spans="1:43" ht="13" x14ac:dyDescent="0.15">
      <c r="A848" s="4"/>
      <c r="B848" s="4"/>
      <c r="C848" s="4"/>
      <c r="D848" s="9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</row>
    <row r="849" spans="1:43" ht="13" x14ac:dyDescent="0.15">
      <c r="A849" s="4"/>
      <c r="B849" s="4"/>
      <c r="C849" s="4"/>
      <c r="D849" s="9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</row>
    <row r="850" spans="1:43" ht="13" x14ac:dyDescent="0.15">
      <c r="A850" s="4"/>
      <c r="B850" s="4"/>
      <c r="C850" s="4"/>
      <c r="D850" s="9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</row>
    <row r="851" spans="1:43" ht="13" x14ac:dyDescent="0.15">
      <c r="A851" s="4"/>
      <c r="B851" s="4"/>
      <c r="C851" s="4"/>
      <c r="D851" s="9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</row>
    <row r="852" spans="1:43" ht="13" x14ac:dyDescent="0.15">
      <c r="A852" s="4"/>
      <c r="B852" s="4"/>
      <c r="C852" s="4"/>
      <c r="D852" s="9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</row>
    <row r="853" spans="1:43" ht="13" x14ac:dyDescent="0.15">
      <c r="A853" s="4"/>
      <c r="B853" s="4"/>
      <c r="C853" s="4"/>
      <c r="D853" s="9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</row>
    <row r="854" spans="1:43" ht="13" x14ac:dyDescent="0.15">
      <c r="A854" s="4"/>
      <c r="B854" s="4"/>
      <c r="C854" s="4"/>
      <c r="D854" s="9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</row>
    <row r="855" spans="1:43" ht="13" x14ac:dyDescent="0.15">
      <c r="A855" s="4"/>
      <c r="B855" s="4"/>
      <c r="C855" s="4"/>
      <c r="D855" s="9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</row>
    <row r="856" spans="1:43" ht="13" x14ac:dyDescent="0.15">
      <c r="A856" s="4"/>
      <c r="B856" s="4"/>
      <c r="C856" s="4"/>
      <c r="D856" s="9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</row>
    <row r="857" spans="1:43" ht="13" x14ac:dyDescent="0.15">
      <c r="A857" s="4"/>
      <c r="B857" s="4"/>
      <c r="C857" s="4"/>
      <c r="D857" s="9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</row>
    <row r="858" spans="1:43" ht="13" x14ac:dyDescent="0.15">
      <c r="A858" s="4"/>
      <c r="B858" s="4"/>
      <c r="C858" s="4"/>
      <c r="D858" s="9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</row>
    <row r="859" spans="1:43" ht="13" x14ac:dyDescent="0.15">
      <c r="A859" s="4"/>
      <c r="B859" s="4"/>
      <c r="C859" s="4"/>
      <c r="D859" s="9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</row>
    <row r="860" spans="1:43" ht="13" x14ac:dyDescent="0.15">
      <c r="A860" s="4"/>
      <c r="B860" s="4"/>
      <c r="C860" s="4"/>
      <c r="D860" s="9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</row>
    <row r="861" spans="1:43" ht="13" x14ac:dyDescent="0.15">
      <c r="A861" s="4"/>
      <c r="B861" s="4"/>
      <c r="C861" s="4"/>
      <c r="D861" s="9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</row>
    <row r="862" spans="1:43" ht="13" x14ac:dyDescent="0.15">
      <c r="A862" s="4"/>
      <c r="B862" s="4"/>
      <c r="C862" s="4"/>
      <c r="D862" s="9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</row>
    <row r="863" spans="1:43" ht="13" x14ac:dyDescent="0.15">
      <c r="A863" s="4"/>
      <c r="B863" s="4"/>
      <c r="C863" s="4"/>
      <c r="D863" s="9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</row>
    <row r="864" spans="1:43" ht="13" x14ac:dyDescent="0.15">
      <c r="A864" s="4"/>
      <c r="B864" s="4"/>
      <c r="C864" s="4"/>
      <c r="D864" s="9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</row>
    <row r="865" spans="1:43" ht="13" x14ac:dyDescent="0.15">
      <c r="A865" s="4"/>
      <c r="B865" s="4"/>
      <c r="C865" s="4"/>
      <c r="D865" s="9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</row>
    <row r="866" spans="1:43" ht="13" x14ac:dyDescent="0.15">
      <c r="A866" s="4"/>
      <c r="B866" s="4"/>
      <c r="C866" s="4"/>
      <c r="D866" s="9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</row>
    <row r="867" spans="1:43" ht="13" x14ac:dyDescent="0.15">
      <c r="A867" s="4"/>
      <c r="B867" s="4"/>
      <c r="C867" s="4"/>
      <c r="D867" s="9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</row>
    <row r="868" spans="1:43" ht="13" x14ac:dyDescent="0.15">
      <c r="A868" s="4"/>
      <c r="B868" s="4"/>
      <c r="C868" s="4"/>
      <c r="D868" s="9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</row>
    <row r="869" spans="1:43" ht="13" x14ac:dyDescent="0.15">
      <c r="A869" s="4"/>
      <c r="B869" s="4"/>
      <c r="C869" s="4"/>
      <c r="D869" s="9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</row>
    <row r="870" spans="1:43" ht="13" x14ac:dyDescent="0.15">
      <c r="A870" s="4"/>
      <c r="B870" s="4"/>
      <c r="C870" s="4"/>
      <c r="D870" s="9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</row>
    <row r="871" spans="1:43" ht="13" x14ac:dyDescent="0.15">
      <c r="A871" s="4"/>
      <c r="B871" s="4"/>
      <c r="C871" s="4"/>
      <c r="D871" s="9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</row>
    <row r="872" spans="1:43" ht="13" x14ac:dyDescent="0.15">
      <c r="A872" s="4"/>
      <c r="B872" s="4"/>
      <c r="C872" s="4"/>
      <c r="D872" s="9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</row>
    <row r="873" spans="1:43" ht="13" x14ac:dyDescent="0.15">
      <c r="A873" s="4"/>
      <c r="B873" s="4"/>
      <c r="C873" s="4"/>
      <c r="D873" s="9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</row>
    <row r="874" spans="1:43" ht="13" x14ac:dyDescent="0.15">
      <c r="A874" s="4"/>
      <c r="B874" s="4"/>
      <c r="C874" s="4"/>
      <c r="D874" s="9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</row>
    <row r="875" spans="1:43" ht="13" x14ac:dyDescent="0.15">
      <c r="A875" s="4"/>
      <c r="B875" s="4"/>
      <c r="C875" s="4"/>
      <c r="D875" s="9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</row>
    <row r="876" spans="1:43" ht="13" x14ac:dyDescent="0.15">
      <c r="A876" s="4"/>
      <c r="B876" s="4"/>
      <c r="C876" s="4"/>
      <c r="D876" s="9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</row>
    <row r="877" spans="1:43" ht="13" x14ac:dyDescent="0.15">
      <c r="A877" s="4"/>
      <c r="B877" s="4"/>
      <c r="C877" s="4"/>
      <c r="D877" s="9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</row>
    <row r="878" spans="1:43" ht="13" x14ac:dyDescent="0.15">
      <c r="A878" s="4"/>
      <c r="B878" s="4"/>
      <c r="C878" s="4"/>
      <c r="D878" s="9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</row>
    <row r="879" spans="1:43" ht="13" x14ac:dyDescent="0.15">
      <c r="A879" s="4"/>
      <c r="B879" s="4"/>
      <c r="C879" s="4"/>
      <c r="D879" s="9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</row>
    <row r="880" spans="1:43" ht="13" x14ac:dyDescent="0.15">
      <c r="A880" s="4"/>
      <c r="B880" s="4"/>
      <c r="C880" s="4"/>
      <c r="D880" s="9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</row>
    <row r="881" spans="1:43" ht="13" x14ac:dyDescent="0.15">
      <c r="A881" s="4"/>
      <c r="B881" s="4"/>
      <c r="C881" s="4"/>
      <c r="D881" s="9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</row>
    <row r="882" spans="1:43" ht="13" x14ac:dyDescent="0.15">
      <c r="A882" s="4"/>
      <c r="B882" s="4"/>
      <c r="C882" s="4"/>
      <c r="D882" s="9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</row>
    <row r="883" spans="1:43" ht="13" x14ac:dyDescent="0.15">
      <c r="A883" s="4"/>
      <c r="B883" s="4"/>
      <c r="C883" s="4"/>
      <c r="D883" s="9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</row>
    <row r="884" spans="1:43" ht="13" x14ac:dyDescent="0.15">
      <c r="A884" s="4"/>
      <c r="B884" s="4"/>
      <c r="C884" s="4"/>
      <c r="D884" s="9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</row>
    <row r="885" spans="1:43" ht="13" x14ac:dyDescent="0.15">
      <c r="A885" s="4"/>
      <c r="B885" s="4"/>
      <c r="C885" s="4"/>
      <c r="D885" s="9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</row>
    <row r="886" spans="1:43" ht="13" x14ac:dyDescent="0.15">
      <c r="A886" s="4"/>
      <c r="B886" s="4"/>
      <c r="C886" s="4"/>
      <c r="D886" s="9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</row>
    <row r="887" spans="1:43" ht="13" x14ac:dyDescent="0.15">
      <c r="A887" s="4"/>
      <c r="B887" s="4"/>
      <c r="C887" s="4"/>
      <c r="D887" s="9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</row>
    <row r="888" spans="1:43" ht="13" x14ac:dyDescent="0.15">
      <c r="A888" s="4"/>
      <c r="B888" s="4"/>
      <c r="C888" s="4"/>
      <c r="D888" s="9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</row>
    <row r="889" spans="1:43" ht="13" x14ac:dyDescent="0.15">
      <c r="A889" s="4"/>
      <c r="B889" s="4"/>
      <c r="C889" s="4"/>
      <c r="D889" s="9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</row>
    <row r="890" spans="1:43" ht="13" x14ac:dyDescent="0.15">
      <c r="A890" s="4"/>
      <c r="B890" s="4"/>
      <c r="C890" s="4"/>
      <c r="D890" s="9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</row>
    <row r="891" spans="1:43" ht="13" x14ac:dyDescent="0.15">
      <c r="A891" s="4"/>
      <c r="B891" s="4"/>
      <c r="C891" s="4"/>
      <c r="D891" s="9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</row>
    <row r="892" spans="1:43" ht="13" x14ac:dyDescent="0.15">
      <c r="A892" s="4"/>
      <c r="B892" s="4"/>
      <c r="C892" s="4"/>
      <c r="D892" s="9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</row>
    <row r="893" spans="1:43" ht="13" x14ac:dyDescent="0.15">
      <c r="A893" s="4"/>
      <c r="B893" s="4"/>
      <c r="C893" s="4"/>
      <c r="D893" s="9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</row>
    <row r="894" spans="1:43" ht="13" x14ac:dyDescent="0.15">
      <c r="A894" s="4"/>
      <c r="B894" s="4"/>
      <c r="C894" s="4"/>
      <c r="D894" s="9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</row>
    <row r="895" spans="1:43" ht="13" x14ac:dyDescent="0.15">
      <c r="A895" s="4"/>
      <c r="B895" s="4"/>
      <c r="C895" s="4"/>
      <c r="D895" s="9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</row>
    <row r="896" spans="1:43" ht="13" x14ac:dyDescent="0.15">
      <c r="A896" s="4"/>
      <c r="B896" s="4"/>
      <c r="C896" s="4"/>
      <c r="D896" s="9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</row>
    <row r="897" spans="1:43" ht="13" x14ac:dyDescent="0.15">
      <c r="A897" s="4"/>
      <c r="B897" s="4"/>
      <c r="C897" s="4"/>
      <c r="D897" s="9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</row>
    <row r="898" spans="1:43" ht="13" x14ac:dyDescent="0.15">
      <c r="A898" s="4"/>
      <c r="B898" s="4"/>
      <c r="C898" s="4"/>
      <c r="D898" s="9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</row>
    <row r="899" spans="1:43" ht="13" x14ac:dyDescent="0.15">
      <c r="A899" s="4"/>
      <c r="B899" s="4"/>
      <c r="C899" s="4"/>
      <c r="D899" s="9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</row>
    <row r="900" spans="1:43" ht="13" x14ac:dyDescent="0.15">
      <c r="A900" s="4"/>
      <c r="B900" s="4"/>
      <c r="C900" s="4"/>
      <c r="D900" s="9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</row>
    <row r="901" spans="1:43" ht="13" x14ac:dyDescent="0.15">
      <c r="A901" s="4"/>
      <c r="B901" s="4"/>
      <c r="C901" s="4"/>
      <c r="D901" s="9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</row>
    <row r="902" spans="1:43" ht="13" x14ac:dyDescent="0.15">
      <c r="A902" s="4"/>
      <c r="B902" s="4"/>
      <c r="C902" s="4"/>
      <c r="D902" s="9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</row>
    <row r="903" spans="1:43" ht="13" x14ac:dyDescent="0.15">
      <c r="A903" s="4"/>
      <c r="B903" s="4"/>
      <c r="C903" s="4"/>
      <c r="D903" s="9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</row>
    <row r="904" spans="1:43" ht="13" x14ac:dyDescent="0.15">
      <c r="A904" s="4"/>
      <c r="B904" s="4"/>
      <c r="C904" s="4"/>
      <c r="D904" s="9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</row>
    <row r="905" spans="1:43" ht="13" x14ac:dyDescent="0.15">
      <c r="A905" s="4"/>
      <c r="B905" s="4"/>
      <c r="C905" s="4"/>
      <c r="D905" s="9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</row>
    <row r="906" spans="1:43" ht="13" x14ac:dyDescent="0.15">
      <c r="A906" s="4"/>
      <c r="B906" s="4"/>
      <c r="C906" s="4"/>
      <c r="D906" s="9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</row>
    <row r="907" spans="1:43" ht="13" x14ac:dyDescent="0.15">
      <c r="A907" s="4"/>
      <c r="B907" s="4"/>
      <c r="C907" s="4"/>
      <c r="D907" s="9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</row>
    <row r="908" spans="1:43" ht="13" x14ac:dyDescent="0.15">
      <c r="A908" s="4"/>
      <c r="B908" s="4"/>
      <c r="C908" s="4"/>
      <c r="D908" s="9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</row>
    <row r="909" spans="1:43" ht="13" x14ac:dyDescent="0.15">
      <c r="A909" s="4"/>
      <c r="B909" s="4"/>
      <c r="C909" s="4"/>
      <c r="D909" s="9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</row>
    <row r="910" spans="1:43" ht="13" x14ac:dyDescent="0.15">
      <c r="A910" s="4"/>
      <c r="B910" s="4"/>
      <c r="C910" s="4"/>
      <c r="D910" s="9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</row>
    <row r="911" spans="1:43" ht="13" x14ac:dyDescent="0.15">
      <c r="A911" s="4"/>
      <c r="B911" s="4"/>
      <c r="C911" s="4"/>
      <c r="D911" s="9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</row>
    <row r="912" spans="1:43" ht="13" x14ac:dyDescent="0.15">
      <c r="A912" s="4"/>
      <c r="B912" s="4"/>
      <c r="C912" s="4"/>
      <c r="D912" s="9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</row>
    <row r="913" spans="1:43" ht="13" x14ac:dyDescent="0.15">
      <c r="A913" s="4"/>
      <c r="B913" s="4"/>
      <c r="C913" s="4"/>
      <c r="D913" s="9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</row>
    <row r="914" spans="1:43" ht="13" x14ac:dyDescent="0.15">
      <c r="A914" s="4"/>
      <c r="B914" s="4"/>
      <c r="C914" s="4"/>
      <c r="D914" s="9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</row>
    <row r="915" spans="1:43" ht="13" x14ac:dyDescent="0.15">
      <c r="A915" s="4"/>
      <c r="B915" s="4"/>
      <c r="C915" s="4"/>
      <c r="D915" s="9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</row>
    <row r="916" spans="1:43" ht="13" x14ac:dyDescent="0.15">
      <c r="A916" s="4"/>
      <c r="B916" s="4"/>
      <c r="C916" s="4"/>
      <c r="D916" s="9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</row>
    <row r="917" spans="1:43" ht="13" x14ac:dyDescent="0.15">
      <c r="A917" s="4"/>
      <c r="B917" s="4"/>
      <c r="C917" s="4"/>
      <c r="D917" s="9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</row>
    <row r="918" spans="1:43" ht="13" x14ac:dyDescent="0.15">
      <c r="A918" s="4"/>
      <c r="B918" s="4"/>
      <c r="C918" s="4"/>
      <c r="D918" s="9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</row>
    <row r="919" spans="1:43" ht="13" x14ac:dyDescent="0.15">
      <c r="A919" s="4"/>
      <c r="B919" s="4"/>
      <c r="C919" s="4"/>
      <c r="D919" s="9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</row>
    <row r="920" spans="1:43" ht="13" x14ac:dyDescent="0.15">
      <c r="A920" s="4"/>
      <c r="B920" s="4"/>
      <c r="C920" s="4"/>
      <c r="D920" s="9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</row>
    <row r="921" spans="1:43" ht="13" x14ac:dyDescent="0.15">
      <c r="A921" s="4"/>
      <c r="B921" s="4"/>
      <c r="C921" s="4"/>
      <c r="D921" s="9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</row>
    <row r="922" spans="1:43" ht="13" x14ac:dyDescent="0.15">
      <c r="A922" s="4"/>
      <c r="B922" s="4"/>
      <c r="C922" s="4"/>
      <c r="D922" s="9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</row>
    <row r="923" spans="1:43" ht="13" x14ac:dyDescent="0.15">
      <c r="A923" s="4"/>
      <c r="B923" s="4"/>
      <c r="C923" s="4"/>
      <c r="D923" s="9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</row>
    <row r="924" spans="1:43" ht="13" x14ac:dyDescent="0.15">
      <c r="A924" s="4"/>
      <c r="B924" s="4"/>
      <c r="C924" s="4"/>
      <c r="D924" s="9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</row>
    <row r="925" spans="1:43" ht="13" x14ac:dyDescent="0.15">
      <c r="A925" s="4"/>
      <c r="B925" s="4"/>
      <c r="C925" s="4"/>
      <c r="D925" s="9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</row>
    <row r="926" spans="1:43" ht="13" x14ac:dyDescent="0.15">
      <c r="A926" s="4"/>
      <c r="B926" s="4"/>
      <c r="C926" s="4"/>
      <c r="D926" s="9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</row>
    <row r="927" spans="1:43" ht="13" x14ac:dyDescent="0.15">
      <c r="A927" s="4"/>
      <c r="B927" s="4"/>
      <c r="C927" s="4"/>
      <c r="D927" s="9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</row>
    <row r="928" spans="1:43" ht="13" x14ac:dyDescent="0.15">
      <c r="A928" s="4"/>
      <c r="B928" s="4"/>
      <c r="C928" s="4"/>
      <c r="D928" s="9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</row>
    <row r="929" spans="1:43" ht="13" x14ac:dyDescent="0.15">
      <c r="A929" s="4"/>
      <c r="B929" s="4"/>
      <c r="C929" s="4"/>
      <c r="D929" s="9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</row>
    <row r="930" spans="1:43" ht="13" x14ac:dyDescent="0.15">
      <c r="A930" s="4"/>
      <c r="B930" s="4"/>
      <c r="C930" s="4"/>
      <c r="D930" s="9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</row>
    <row r="931" spans="1:43" ht="13" x14ac:dyDescent="0.15">
      <c r="A931" s="4"/>
      <c r="B931" s="4"/>
      <c r="C931" s="4"/>
      <c r="D931" s="9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</row>
    <row r="932" spans="1:43" ht="13" x14ac:dyDescent="0.15">
      <c r="A932" s="4"/>
      <c r="B932" s="4"/>
      <c r="C932" s="4"/>
      <c r="D932" s="9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</row>
    <row r="933" spans="1:43" ht="13" x14ac:dyDescent="0.15">
      <c r="A933" s="4"/>
      <c r="B933" s="4"/>
      <c r="C933" s="4"/>
      <c r="D933" s="9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</row>
    <row r="934" spans="1:43" ht="13" x14ac:dyDescent="0.15">
      <c r="A934" s="4"/>
      <c r="B934" s="4"/>
      <c r="C934" s="4"/>
      <c r="D934" s="9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</row>
    <row r="935" spans="1:43" ht="13" x14ac:dyDescent="0.15">
      <c r="A935" s="4"/>
      <c r="B935" s="4"/>
      <c r="C935" s="4"/>
      <c r="D935" s="9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</row>
    <row r="936" spans="1:43" ht="13" x14ac:dyDescent="0.15">
      <c r="A936" s="4"/>
      <c r="B936" s="4"/>
      <c r="C936" s="4"/>
      <c r="D936" s="9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</row>
    <row r="937" spans="1:43" ht="13" x14ac:dyDescent="0.15">
      <c r="A937" s="4"/>
      <c r="B937" s="4"/>
      <c r="C937" s="4"/>
      <c r="D937" s="9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</row>
    <row r="938" spans="1:43" ht="13" x14ac:dyDescent="0.15">
      <c r="A938" s="4"/>
      <c r="B938" s="4"/>
      <c r="C938" s="4"/>
      <c r="D938" s="9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</row>
    <row r="939" spans="1:43" ht="13" x14ac:dyDescent="0.15">
      <c r="A939" s="4"/>
      <c r="B939" s="4"/>
      <c r="C939" s="4"/>
      <c r="D939" s="9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</row>
    <row r="940" spans="1:43" ht="13" x14ac:dyDescent="0.15">
      <c r="A940" s="4"/>
      <c r="B940" s="4"/>
      <c r="C940" s="4"/>
      <c r="D940" s="9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</row>
    <row r="941" spans="1:43" ht="13" x14ac:dyDescent="0.15">
      <c r="A941" s="4"/>
      <c r="B941" s="4"/>
      <c r="C941" s="4"/>
      <c r="D941" s="9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</row>
    <row r="942" spans="1:43" ht="13" x14ac:dyDescent="0.15">
      <c r="A942" s="4"/>
      <c r="B942" s="4"/>
      <c r="C942" s="4"/>
      <c r="D942" s="9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</row>
    <row r="943" spans="1:43" ht="13" x14ac:dyDescent="0.15">
      <c r="A943" s="4"/>
      <c r="B943" s="4"/>
      <c r="C943" s="4"/>
      <c r="D943" s="9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</row>
    <row r="944" spans="1:43" ht="13" x14ac:dyDescent="0.15">
      <c r="A944" s="4"/>
      <c r="B944" s="4"/>
      <c r="C944" s="4"/>
      <c r="D944" s="9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</row>
    <row r="945" spans="1:43" ht="13" x14ac:dyDescent="0.15">
      <c r="A945" s="4"/>
      <c r="B945" s="4"/>
      <c r="C945" s="4"/>
      <c r="D945" s="9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</row>
    <row r="946" spans="1:43" ht="13" x14ac:dyDescent="0.15">
      <c r="A946" s="4"/>
      <c r="B946" s="4"/>
      <c r="C946" s="4"/>
      <c r="D946" s="9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</row>
    <row r="947" spans="1:43" ht="13" x14ac:dyDescent="0.15">
      <c r="A947" s="4"/>
      <c r="B947" s="4"/>
      <c r="C947" s="4"/>
      <c r="D947" s="9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</row>
    <row r="948" spans="1:43" ht="13" x14ac:dyDescent="0.15">
      <c r="A948" s="4"/>
      <c r="B948" s="4"/>
      <c r="C948" s="4"/>
      <c r="D948" s="9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</row>
    <row r="949" spans="1:43" ht="13" x14ac:dyDescent="0.15">
      <c r="A949" s="4"/>
      <c r="B949" s="4"/>
      <c r="C949" s="4"/>
      <c r="D949" s="9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</row>
    <row r="950" spans="1:43" ht="13" x14ac:dyDescent="0.15">
      <c r="A950" s="4"/>
      <c r="B950" s="4"/>
      <c r="C950" s="4"/>
      <c r="D950" s="9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</row>
    <row r="951" spans="1:43" ht="13" x14ac:dyDescent="0.15">
      <c r="A951" s="4"/>
      <c r="B951" s="4"/>
      <c r="C951" s="4"/>
      <c r="D951" s="9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</row>
    <row r="952" spans="1:43" ht="13" x14ac:dyDescent="0.15">
      <c r="A952" s="4"/>
      <c r="B952" s="4"/>
      <c r="C952" s="4"/>
      <c r="D952" s="9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</row>
    <row r="953" spans="1:43" ht="13" x14ac:dyDescent="0.15">
      <c r="A953" s="4"/>
      <c r="B953" s="4"/>
      <c r="C953" s="4"/>
      <c r="D953" s="9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</row>
    <row r="954" spans="1:43" ht="13" x14ac:dyDescent="0.15">
      <c r="A954" s="4"/>
      <c r="B954" s="4"/>
      <c r="C954" s="4"/>
      <c r="D954" s="9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</row>
    <row r="955" spans="1:43" ht="13" x14ac:dyDescent="0.15">
      <c r="A955" s="4"/>
      <c r="B955" s="4"/>
      <c r="C955" s="4"/>
      <c r="D955" s="9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</row>
    <row r="956" spans="1:43" ht="13" x14ac:dyDescent="0.15">
      <c r="A956" s="4"/>
      <c r="B956" s="4"/>
      <c r="C956" s="4"/>
      <c r="D956" s="9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</row>
    <row r="957" spans="1:43" ht="13" x14ac:dyDescent="0.15">
      <c r="A957" s="4"/>
      <c r="B957" s="4"/>
      <c r="C957" s="4"/>
      <c r="D957" s="9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</row>
    <row r="958" spans="1:43" ht="13" x14ac:dyDescent="0.15">
      <c r="A958" s="4"/>
      <c r="B958" s="4"/>
      <c r="C958" s="4"/>
      <c r="D958" s="9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</row>
    <row r="959" spans="1:43" ht="13" x14ac:dyDescent="0.15">
      <c r="A959" s="4"/>
      <c r="B959" s="4"/>
      <c r="C959" s="4"/>
      <c r="D959" s="9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</row>
    <row r="960" spans="1:43" ht="13" x14ac:dyDescent="0.15">
      <c r="A960" s="4"/>
      <c r="B960" s="4"/>
      <c r="C960" s="4"/>
      <c r="D960" s="9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</row>
    <row r="961" spans="1:43" ht="13" x14ac:dyDescent="0.15">
      <c r="A961" s="4"/>
      <c r="B961" s="4"/>
      <c r="C961" s="4"/>
      <c r="D961" s="9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</row>
    <row r="962" spans="1:43" ht="13" x14ac:dyDescent="0.15">
      <c r="A962" s="4"/>
      <c r="B962" s="4"/>
      <c r="C962" s="4"/>
      <c r="D962" s="9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</row>
    <row r="963" spans="1:43" ht="13" x14ac:dyDescent="0.15">
      <c r="A963" s="4"/>
      <c r="B963" s="4"/>
      <c r="C963" s="4"/>
      <c r="D963" s="9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</row>
    <row r="964" spans="1:43" ht="13" x14ac:dyDescent="0.15">
      <c r="A964" s="4"/>
      <c r="B964" s="4"/>
      <c r="C964" s="4"/>
      <c r="D964" s="9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</row>
    <row r="965" spans="1:43" ht="13" x14ac:dyDescent="0.15">
      <c r="A965" s="4"/>
      <c r="B965" s="4"/>
      <c r="C965" s="4"/>
      <c r="D965" s="9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</row>
    <row r="966" spans="1:43" ht="13" x14ac:dyDescent="0.15">
      <c r="A966" s="4"/>
      <c r="B966" s="4"/>
      <c r="C966" s="4"/>
      <c r="D966" s="9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</row>
    <row r="967" spans="1:43" ht="13" x14ac:dyDescent="0.15">
      <c r="A967" s="4"/>
      <c r="B967" s="4"/>
      <c r="C967" s="4"/>
      <c r="D967" s="9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</row>
    <row r="968" spans="1:43" ht="13" x14ac:dyDescent="0.15">
      <c r="A968" s="4"/>
      <c r="B968" s="4"/>
      <c r="C968" s="4"/>
      <c r="D968" s="9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</row>
    <row r="969" spans="1:43" ht="13" x14ac:dyDescent="0.15">
      <c r="A969" s="4"/>
      <c r="B969" s="4"/>
      <c r="C969" s="4"/>
      <c r="D969" s="9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</row>
    <row r="970" spans="1:43" ht="13" x14ac:dyDescent="0.15">
      <c r="A970" s="4"/>
      <c r="B970" s="4"/>
      <c r="C970" s="4"/>
      <c r="D970" s="9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</row>
    <row r="971" spans="1:43" ht="13" x14ac:dyDescent="0.15">
      <c r="A971" s="4"/>
      <c r="B971" s="4"/>
      <c r="C971" s="4"/>
      <c r="D971" s="9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</row>
    <row r="972" spans="1:43" ht="13" x14ac:dyDescent="0.15">
      <c r="A972" s="4"/>
      <c r="B972" s="4"/>
      <c r="C972" s="4"/>
      <c r="D972" s="9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</row>
    <row r="973" spans="1:43" ht="13" x14ac:dyDescent="0.15">
      <c r="A973" s="4"/>
      <c r="B973" s="4"/>
      <c r="C973" s="4"/>
      <c r="D973" s="9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</row>
    <row r="974" spans="1:43" ht="13" x14ac:dyDescent="0.15">
      <c r="A974" s="4"/>
      <c r="B974" s="4"/>
      <c r="C974" s="4"/>
      <c r="D974" s="9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</row>
    <row r="975" spans="1:43" ht="13" x14ac:dyDescent="0.15">
      <c r="A975" s="4"/>
      <c r="B975" s="4"/>
      <c r="C975" s="4"/>
      <c r="D975" s="9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</row>
    <row r="976" spans="1:43" ht="13" x14ac:dyDescent="0.15">
      <c r="A976" s="4"/>
      <c r="B976" s="4"/>
      <c r="C976" s="4"/>
      <c r="D976" s="9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</row>
    <row r="977" spans="1:43" ht="13" x14ac:dyDescent="0.15">
      <c r="A977" s="4"/>
      <c r="B977" s="4"/>
      <c r="C977" s="4"/>
      <c r="D977" s="9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</row>
    <row r="978" spans="1:43" ht="13" x14ac:dyDescent="0.15">
      <c r="A978" s="4"/>
      <c r="B978" s="4"/>
      <c r="C978" s="4"/>
      <c r="D978" s="9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</row>
    <row r="979" spans="1:43" ht="13" x14ac:dyDescent="0.15">
      <c r="A979" s="4"/>
      <c r="B979" s="4"/>
      <c r="C979" s="4"/>
      <c r="D979" s="9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</row>
    <row r="980" spans="1:43" ht="13" x14ac:dyDescent="0.15">
      <c r="A980" s="4"/>
      <c r="B980" s="4"/>
      <c r="C980" s="4"/>
      <c r="D980" s="9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</row>
    <row r="981" spans="1:43" ht="13" x14ac:dyDescent="0.15">
      <c r="A981" s="4"/>
      <c r="B981" s="4"/>
      <c r="C981" s="4"/>
      <c r="D981" s="9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</row>
    <row r="982" spans="1:43" ht="13" x14ac:dyDescent="0.15">
      <c r="A982" s="4"/>
      <c r="B982" s="4"/>
      <c r="C982" s="4"/>
      <c r="D982" s="9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</row>
    <row r="983" spans="1:43" ht="13" x14ac:dyDescent="0.15">
      <c r="A983" s="4"/>
      <c r="B983" s="4"/>
      <c r="C983" s="4"/>
      <c r="D983" s="9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</row>
    <row r="984" spans="1:43" ht="13" x14ac:dyDescent="0.15">
      <c r="A984" s="4"/>
      <c r="B984" s="4"/>
      <c r="C984" s="4"/>
      <c r="D984" s="9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</row>
    <row r="985" spans="1:43" ht="13" x14ac:dyDescent="0.15">
      <c r="A985" s="4"/>
      <c r="B985" s="4"/>
      <c r="C985" s="4"/>
      <c r="D985" s="9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</row>
  </sheetData>
  <mergeCells count="7">
    <mergeCell ref="Q1:AC1"/>
    <mergeCell ref="N1:P1"/>
    <mergeCell ref="A1:A2"/>
    <mergeCell ref="B1:B2"/>
    <mergeCell ref="C1:C2"/>
    <mergeCell ref="D1:D2"/>
    <mergeCell ref="E1:M1"/>
  </mergeCells>
  <dataValidations count="1">
    <dataValidation type="list" allowBlank="1" showInputMessage="1" showErrorMessage="1" sqref="AQ3:AQ4 AQ21:AQ1048576 AQ6:AQ18" xr:uid="{4EBCAFD9-025B-483B-8F6B-C7BC9B82F4D3}">
      <formula1>"any industry,non-industry,industry+non-industry,no funding, no funding statement"</formula1>
    </dataValidation>
  </dataValidation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outlinePr summaryBelow="0" summaryRight="0"/>
  </sheetPr>
  <dimension ref="A1:FH948"/>
  <sheetViews>
    <sheetView zoomScale="130" zoomScaleNormal="130" workbookViewId="0">
      <pane xSplit="1" topLeftCell="Q1" activePane="topRight" state="frozen"/>
      <selection pane="topRight" activeCell="AC5" sqref="AC5"/>
    </sheetView>
  </sheetViews>
  <sheetFormatPr baseColWidth="10" defaultColWidth="14.5" defaultRowHeight="15.75" customHeight="1" x14ac:dyDescent="0.15"/>
  <cols>
    <col min="1" max="1" width="14.5" style="5"/>
    <col min="2" max="2" width="12.5" style="5" customWidth="1"/>
    <col min="3" max="3" width="5.5" style="5" bestFit="1" customWidth="1"/>
    <col min="4" max="4" width="17.6640625" style="5" customWidth="1"/>
    <col min="5" max="5" width="28.6640625" style="67" customWidth="1"/>
    <col min="6" max="6" width="24.6640625" style="5" customWidth="1"/>
    <col min="7" max="7" width="24" style="5" customWidth="1"/>
    <col min="8" max="10" width="14.5" style="5"/>
    <col min="11" max="11" width="20.33203125" style="5" customWidth="1"/>
    <col min="12" max="12" width="16" style="5" customWidth="1"/>
    <col min="13" max="18" width="14.5" style="5"/>
    <col min="19" max="19" width="13" style="57" customWidth="1"/>
    <col min="20" max="20" width="24.6640625" style="5" customWidth="1"/>
    <col min="21" max="21" width="24" style="5" customWidth="1"/>
    <col min="22" max="22" width="13.83203125" style="5" customWidth="1"/>
    <col min="23" max="23" width="15.1640625" style="5" customWidth="1"/>
    <col min="24" max="24" width="14.33203125" style="5" customWidth="1"/>
    <col min="25" max="25" width="20.33203125" style="5" customWidth="1"/>
    <col min="26" max="26" width="16" style="5" customWidth="1"/>
    <col min="27" max="27" width="14.1640625" style="5" customWidth="1"/>
    <col min="28" max="28" width="17.83203125" style="5" customWidth="1"/>
    <col min="29" max="29" width="12.6640625" style="5" customWidth="1"/>
    <col min="30" max="31" width="13.6640625" style="5" customWidth="1"/>
    <col min="32" max="32" width="13.83203125" style="5" customWidth="1"/>
    <col min="33" max="33" width="13.5" style="57" customWidth="1"/>
    <col min="34" max="34" width="24.6640625" style="5" customWidth="1"/>
    <col min="35" max="35" width="24" style="5" customWidth="1"/>
    <col min="36" max="36" width="15.1640625" style="5" customWidth="1"/>
    <col min="37" max="37" width="15.6640625" style="5" customWidth="1"/>
    <col min="38" max="38" width="13.5" style="5" customWidth="1"/>
    <col min="39" max="39" width="20.33203125" style="5" customWidth="1"/>
    <col min="40" max="40" width="16" style="5" customWidth="1"/>
    <col min="41" max="41" width="13.6640625" style="5" customWidth="1"/>
    <col min="42" max="42" width="14.33203125" style="5" customWidth="1"/>
    <col min="43" max="43" width="12.5" style="5" customWidth="1"/>
    <col min="44" max="45" width="14" style="5" customWidth="1"/>
    <col min="46" max="46" width="14.33203125" style="5" customWidth="1"/>
    <col min="47" max="47" width="15.5" style="78" customWidth="1"/>
    <col min="48" max="48" width="24.6640625" style="5" customWidth="1"/>
    <col min="49" max="49" width="24" style="5" customWidth="1"/>
    <col min="50" max="50" width="15" style="5" customWidth="1"/>
    <col min="51" max="52" width="16.5" style="5" customWidth="1"/>
    <col min="53" max="53" width="20.33203125" style="5" customWidth="1"/>
    <col min="54" max="54" width="16" style="5" customWidth="1"/>
    <col min="55" max="55" width="14" style="5" customWidth="1"/>
    <col min="56" max="56" width="15.5" style="5" customWidth="1"/>
    <col min="57" max="57" width="13.5" style="5" customWidth="1"/>
    <col min="58" max="59" width="12.6640625" style="5" customWidth="1"/>
    <col min="60" max="60" width="12.83203125" style="5" customWidth="1"/>
    <col min="61" max="61" width="15.5" style="78" customWidth="1"/>
    <col min="62" max="62" width="24.6640625" style="5" customWidth="1"/>
    <col min="63" max="63" width="24" style="5" customWidth="1"/>
    <col min="64" max="64" width="15.33203125" style="5" customWidth="1"/>
    <col min="65" max="65" width="16.1640625" style="5" customWidth="1"/>
    <col min="66" max="66" width="14" style="5" customWidth="1"/>
    <col min="67" max="67" width="20.33203125" style="5" customWidth="1"/>
    <col min="68" max="68" width="16" style="5" customWidth="1"/>
    <col min="69" max="69" width="12.5" style="5" customWidth="1"/>
    <col min="70" max="70" width="14.5" style="5" customWidth="1"/>
    <col min="71" max="71" width="12.5" style="5" customWidth="1"/>
    <col min="72" max="72" width="12.83203125" style="5" customWidth="1"/>
    <col min="73" max="73" width="13.5" style="5" customWidth="1"/>
    <col min="74" max="74" width="14.5" style="78"/>
    <col min="75" max="164" width="9.1640625"/>
    <col min="165" max="16384" width="14.5" style="5"/>
  </cols>
  <sheetData>
    <row r="1" spans="1:74" ht="21.75" customHeight="1" x14ac:dyDescent="0.15">
      <c r="A1" s="187" t="s">
        <v>367</v>
      </c>
      <c r="B1" s="187" t="s">
        <v>308</v>
      </c>
      <c r="C1" s="187" t="s">
        <v>135</v>
      </c>
      <c r="D1" s="188" t="s">
        <v>3</v>
      </c>
      <c r="E1" s="189" t="s">
        <v>309</v>
      </c>
      <c r="F1" s="181" t="s">
        <v>137</v>
      </c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78" t="s">
        <v>14</v>
      </c>
      <c r="T1" s="181" t="s">
        <v>138</v>
      </c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78" t="s">
        <v>14</v>
      </c>
      <c r="AH1" s="181" t="s">
        <v>139</v>
      </c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78" t="s">
        <v>14</v>
      </c>
      <c r="AV1" s="186" t="s">
        <v>306</v>
      </c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78" t="s">
        <v>14</v>
      </c>
      <c r="BJ1" s="181" t="s">
        <v>140</v>
      </c>
      <c r="BK1" s="182"/>
      <c r="BL1" s="182"/>
      <c r="BM1" s="182"/>
      <c r="BN1" s="182"/>
      <c r="BO1" s="182"/>
      <c r="BP1" s="182"/>
      <c r="BQ1" s="182"/>
      <c r="BR1" s="182"/>
      <c r="BS1" s="182"/>
      <c r="BT1" s="182"/>
      <c r="BU1" s="182"/>
      <c r="BV1" s="178" t="s">
        <v>14</v>
      </c>
    </row>
    <row r="2" spans="1:74" ht="15.75" customHeight="1" x14ac:dyDescent="0.15">
      <c r="A2" s="187"/>
      <c r="B2" s="187"/>
      <c r="C2" s="187"/>
      <c r="D2" s="188"/>
      <c r="E2" s="189"/>
      <c r="F2" s="183" t="s">
        <v>370</v>
      </c>
      <c r="G2" s="183" t="s">
        <v>142</v>
      </c>
      <c r="H2" s="184" t="s">
        <v>143</v>
      </c>
      <c r="I2" s="184" t="s">
        <v>144</v>
      </c>
      <c r="J2" s="185" t="s">
        <v>145</v>
      </c>
      <c r="K2" s="185"/>
      <c r="L2" s="185"/>
      <c r="M2" s="185"/>
      <c r="N2" s="185"/>
      <c r="O2" s="185"/>
      <c r="P2" s="185"/>
      <c r="Q2" s="185"/>
      <c r="R2" s="185"/>
      <c r="S2" s="178"/>
      <c r="T2" s="183" t="s">
        <v>370</v>
      </c>
      <c r="U2" s="183" t="s">
        <v>142</v>
      </c>
      <c r="V2" s="184" t="s">
        <v>143</v>
      </c>
      <c r="W2" s="184" t="s">
        <v>144</v>
      </c>
      <c r="X2" s="185" t="s">
        <v>145</v>
      </c>
      <c r="Y2" s="185"/>
      <c r="Z2" s="185"/>
      <c r="AA2" s="185"/>
      <c r="AB2" s="185"/>
      <c r="AC2" s="185"/>
      <c r="AD2" s="185"/>
      <c r="AE2" s="185"/>
      <c r="AF2" s="185"/>
      <c r="AG2" s="178"/>
      <c r="AH2" s="183" t="s">
        <v>141</v>
      </c>
      <c r="AI2" s="183" t="s">
        <v>142</v>
      </c>
      <c r="AJ2" s="184" t="s">
        <v>143</v>
      </c>
      <c r="AK2" s="184" t="s">
        <v>144</v>
      </c>
      <c r="AL2" s="185" t="s">
        <v>145</v>
      </c>
      <c r="AM2" s="185"/>
      <c r="AN2" s="185"/>
      <c r="AO2" s="185"/>
      <c r="AP2" s="185"/>
      <c r="AQ2" s="185"/>
      <c r="AR2" s="185"/>
      <c r="AS2" s="185"/>
      <c r="AT2" s="185"/>
      <c r="AU2" s="179"/>
      <c r="AV2" s="183" t="s">
        <v>141</v>
      </c>
      <c r="AW2" s="183" t="s">
        <v>142</v>
      </c>
      <c r="AX2" s="184" t="s">
        <v>143</v>
      </c>
      <c r="AY2" s="184" t="s">
        <v>144</v>
      </c>
      <c r="AZ2" s="185" t="s">
        <v>145</v>
      </c>
      <c r="BA2" s="185"/>
      <c r="BB2" s="185"/>
      <c r="BC2" s="185"/>
      <c r="BD2" s="185"/>
      <c r="BE2" s="185"/>
      <c r="BF2" s="185"/>
      <c r="BG2" s="185"/>
      <c r="BH2" s="185"/>
      <c r="BI2" s="179"/>
      <c r="BJ2" s="183" t="s">
        <v>141</v>
      </c>
      <c r="BK2" s="183" t="s">
        <v>142</v>
      </c>
      <c r="BL2" s="184" t="s">
        <v>143</v>
      </c>
      <c r="BM2" s="184" t="s">
        <v>144</v>
      </c>
      <c r="BN2" s="185" t="s">
        <v>145</v>
      </c>
      <c r="BO2" s="185"/>
      <c r="BP2" s="185"/>
      <c r="BQ2" s="185"/>
      <c r="BR2" s="185"/>
      <c r="BS2" s="185"/>
      <c r="BT2" s="185"/>
      <c r="BU2" s="185"/>
      <c r="BV2" s="179"/>
    </row>
    <row r="3" spans="1:74" ht="45" customHeight="1" x14ac:dyDescent="0.15">
      <c r="A3" s="187"/>
      <c r="B3" s="187"/>
      <c r="C3" s="187"/>
      <c r="D3" s="188"/>
      <c r="E3" s="189"/>
      <c r="F3" s="183"/>
      <c r="G3" s="183"/>
      <c r="H3" s="183"/>
      <c r="I3" s="183"/>
      <c r="J3" s="62" t="s">
        <v>146</v>
      </c>
      <c r="K3" s="63" t="s">
        <v>147</v>
      </c>
      <c r="L3" s="63" t="s">
        <v>148</v>
      </c>
      <c r="M3" s="63" t="s">
        <v>149</v>
      </c>
      <c r="N3" s="63" t="s">
        <v>150</v>
      </c>
      <c r="O3" s="63" t="s">
        <v>151</v>
      </c>
      <c r="P3" s="63" t="s">
        <v>152</v>
      </c>
      <c r="Q3" s="63" t="s">
        <v>307</v>
      </c>
      <c r="R3" s="63" t="s">
        <v>153</v>
      </c>
      <c r="S3" s="178"/>
      <c r="T3" s="183"/>
      <c r="U3" s="183"/>
      <c r="V3" s="183"/>
      <c r="W3" s="183"/>
      <c r="X3" s="62" t="s">
        <v>146</v>
      </c>
      <c r="Y3" s="63" t="s">
        <v>375</v>
      </c>
      <c r="Z3" s="63" t="s">
        <v>148</v>
      </c>
      <c r="AA3" s="63" t="s">
        <v>149</v>
      </c>
      <c r="AB3" s="63" t="s">
        <v>376</v>
      </c>
      <c r="AC3" s="63" t="s">
        <v>151</v>
      </c>
      <c r="AD3" s="63" t="s">
        <v>152</v>
      </c>
      <c r="AE3" s="63" t="s">
        <v>307</v>
      </c>
      <c r="AF3" s="63" t="s">
        <v>153</v>
      </c>
      <c r="AG3" s="178"/>
      <c r="AH3" s="183"/>
      <c r="AI3" s="183"/>
      <c r="AJ3" s="183"/>
      <c r="AK3" s="183"/>
      <c r="AL3" s="62" t="s">
        <v>146</v>
      </c>
      <c r="AM3" s="63" t="s">
        <v>147</v>
      </c>
      <c r="AN3" s="63" t="s">
        <v>148</v>
      </c>
      <c r="AO3" s="63" t="s">
        <v>149</v>
      </c>
      <c r="AP3" s="63" t="s">
        <v>150</v>
      </c>
      <c r="AQ3" s="63" t="s">
        <v>151</v>
      </c>
      <c r="AR3" s="63" t="s">
        <v>152</v>
      </c>
      <c r="AS3" s="63" t="s">
        <v>307</v>
      </c>
      <c r="AT3" s="63" t="s">
        <v>153</v>
      </c>
      <c r="AU3" s="180"/>
      <c r="AV3" s="183"/>
      <c r="AW3" s="183"/>
      <c r="AX3" s="183"/>
      <c r="AY3" s="183"/>
      <c r="AZ3" s="62" t="s">
        <v>146</v>
      </c>
      <c r="BA3" s="63" t="s">
        <v>147</v>
      </c>
      <c r="BB3" s="63" t="s">
        <v>148</v>
      </c>
      <c r="BC3" s="63" t="s">
        <v>149</v>
      </c>
      <c r="BD3" s="63" t="s">
        <v>150</v>
      </c>
      <c r="BE3" s="63" t="s">
        <v>151</v>
      </c>
      <c r="BF3" s="63" t="s">
        <v>152</v>
      </c>
      <c r="BG3" s="63" t="s">
        <v>307</v>
      </c>
      <c r="BH3" s="63" t="s">
        <v>153</v>
      </c>
      <c r="BI3" s="180"/>
      <c r="BJ3" s="183"/>
      <c r="BK3" s="183"/>
      <c r="BL3" s="183"/>
      <c r="BM3" s="183"/>
      <c r="BN3" s="62" t="s">
        <v>146</v>
      </c>
      <c r="BO3" s="63" t="s">
        <v>147</v>
      </c>
      <c r="BP3" s="63" t="s">
        <v>148</v>
      </c>
      <c r="BQ3" s="63" t="s">
        <v>149</v>
      </c>
      <c r="BR3" s="63" t="s">
        <v>150</v>
      </c>
      <c r="BS3" s="63" t="s">
        <v>151</v>
      </c>
      <c r="BT3" s="63" t="s">
        <v>152</v>
      </c>
      <c r="BU3" s="63" t="s">
        <v>153</v>
      </c>
      <c r="BV3" s="180"/>
    </row>
    <row r="4" spans="1:74" ht="15.75" customHeight="1" x14ac:dyDescent="0.2">
      <c r="A4" s="52" t="s">
        <v>348</v>
      </c>
      <c r="B4" s="52" t="s">
        <v>349</v>
      </c>
      <c r="C4" s="52">
        <v>1995</v>
      </c>
      <c r="D4" s="55" t="s">
        <v>313</v>
      </c>
      <c r="E4" s="94" t="s">
        <v>368</v>
      </c>
      <c r="F4" s="52" t="s">
        <v>371</v>
      </c>
      <c r="G4" s="52">
        <v>2</v>
      </c>
      <c r="H4" s="52" t="s">
        <v>372</v>
      </c>
      <c r="I4" s="52" t="s">
        <v>373</v>
      </c>
      <c r="J4" s="52">
        <v>131</v>
      </c>
      <c r="K4" s="52">
        <v>0.36</v>
      </c>
      <c r="L4" s="52">
        <f>0.08*SQRT(J4)</f>
        <v>0.91564185138076781</v>
      </c>
      <c r="M4" s="52">
        <v>131</v>
      </c>
      <c r="N4" s="52">
        <v>1.5</v>
      </c>
      <c r="O4" s="52">
        <f>0.18*SQRT(M4)</f>
        <v>2.0601941656067275</v>
      </c>
      <c r="P4" s="52">
        <v>1.1399999999999999</v>
      </c>
      <c r="Q4" s="52"/>
      <c r="R4" s="52">
        <f>0.15*SQRT(M4)</f>
        <v>1.7168284713389397</v>
      </c>
      <c r="S4" s="78"/>
      <c r="T4" s="52" t="s">
        <v>374</v>
      </c>
      <c r="U4" s="52"/>
      <c r="V4" s="52"/>
      <c r="W4" s="52" t="s">
        <v>373</v>
      </c>
      <c r="X4" s="52">
        <v>131</v>
      </c>
      <c r="Y4" s="52">
        <v>108</v>
      </c>
      <c r="Z4" s="52"/>
      <c r="AA4" s="52">
        <v>130</v>
      </c>
      <c r="AB4" s="67">
        <v>65</v>
      </c>
      <c r="AC4" s="52"/>
      <c r="AD4" s="52"/>
      <c r="AE4" s="52"/>
      <c r="AF4" s="52"/>
      <c r="AG4" s="78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J4" s="52"/>
      <c r="BK4" s="52"/>
      <c r="BL4" s="52"/>
      <c r="BM4" s="52"/>
      <c r="BN4" s="52"/>
      <c r="BO4" s="52"/>
      <c r="BP4" s="52"/>
      <c r="BQ4" s="52"/>
      <c r="BR4" s="67"/>
      <c r="BS4" s="52"/>
      <c r="BT4" s="52"/>
      <c r="BU4" s="52"/>
    </row>
    <row r="5" spans="1:74" ht="15.75" customHeight="1" x14ac:dyDescent="0.2">
      <c r="A5" s="52" t="s">
        <v>348</v>
      </c>
      <c r="B5" s="52" t="s">
        <v>349</v>
      </c>
      <c r="C5" s="52">
        <v>1995</v>
      </c>
      <c r="D5" s="55" t="s">
        <v>313</v>
      </c>
      <c r="E5" s="94" t="s">
        <v>369</v>
      </c>
      <c r="F5" s="52" t="s">
        <v>371</v>
      </c>
      <c r="G5" s="52">
        <v>2</v>
      </c>
      <c r="H5" s="52" t="s">
        <v>372</v>
      </c>
      <c r="I5" s="52" t="s">
        <v>373</v>
      </c>
      <c r="J5" s="52">
        <v>150</v>
      </c>
      <c r="K5" s="52">
        <v>0.46</v>
      </c>
      <c r="L5" s="52">
        <f>0.08*SQRT(J5)</f>
        <v>0.9797958971132712</v>
      </c>
      <c r="M5" s="52">
        <v>150</v>
      </c>
      <c r="N5" s="52">
        <v>2.0099999999999998</v>
      </c>
      <c r="O5" s="52">
        <f>0.18*SQRT(M5)</f>
        <v>2.2045407685048604</v>
      </c>
      <c r="P5" s="52">
        <v>1.55</v>
      </c>
      <c r="Q5" s="52"/>
      <c r="R5" s="52">
        <f>0.15*SQRT(M5)</f>
        <v>1.8371173070873834</v>
      </c>
      <c r="S5" s="78"/>
      <c r="T5" s="52" t="s">
        <v>374</v>
      </c>
      <c r="U5" s="52"/>
      <c r="V5" s="52"/>
      <c r="W5" s="52" t="s">
        <v>373</v>
      </c>
      <c r="X5" s="52">
        <v>150</v>
      </c>
      <c r="Y5" s="52">
        <v>115</v>
      </c>
      <c r="Z5" s="52"/>
      <c r="AA5" s="52">
        <v>150</v>
      </c>
      <c r="AB5" s="52">
        <v>62</v>
      </c>
      <c r="AC5" s="52"/>
      <c r="AD5" s="52"/>
      <c r="AE5" s="52"/>
      <c r="AF5" s="52"/>
      <c r="AG5" s="78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</row>
    <row r="6" spans="1:74" ht="15.75" customHeight="1" x14ac:dyDescent="0.2">
      <c r="A6" s="52"/>
      <c r="B6" s="52"/>
      <c r="C6" s="52"/>
      <c r="D6" s="55"/>
      <c r="E6" s="94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78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78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</row>
    <row r="7" spans="1:74" ht="15" x14ac:dyDescent="0.2">
      <c r="A7" s="52"/>
      <c r="B7" s="52"/>
      <c r="C7" s="52"/>
      <c r="D7" s="55"/>
      <c r="E7" s="94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89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89"/>
      <c r="AH7" s="52"/>
      <c r="AI7" s="52"/>
      <c r="AJ7" s="52"/>
      <c r="AK7" s="67"/>
      <c r="AL7" s="52"/>
      <c r="AM7" s="52"/>
      <c r="AN7" s="67"/>
      <c r="AO7" s="67"/>
      <c r="AP7" s="52"/>
      <c r="AQ7" s="67"/>
      <c r="AR7" s="52"/>
      <c r="AS7" s="52"/>
      <c r="AT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J7" s="52"/>
      <c r="BK7" s="52"/>
      <c r="BL7" s="52"/>
      <c r="BM7" s="67"/>
      <c r="BN7" s="52"/>
      <c r="BO7" s="52"/>
      <c r="BP7" s="67"/>
      <c r="BQ7" s="67"/>
      <c r="BR7" s="52"/>
      <c r="BS7" s="67"/>
      <c r="BT7" s="52"/>
      <c r="BU7" s="52"/>
    </row>
    <row r="8" spans="1:74" ht="15" x14ac:dyDescent="0.15">
      <c r="A8" s="52"/>
      <c r="B8" s="52"/>
      <c r="C8" s="52"/>
      <c r="D8" s="55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89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89"/>
      <c r="AH8" s="52"/>
      <c r="AI8" s="52"/>
      <c r="AJ8" s="52"/>
      <c r="AK8" s="67"/>
      <c r="AL8" s="52"/>
      <c r="AM8" s="52"/>
      <c r="AN8" s="67"/>
      <c r="AO8" s="67"/>
      <c r="AP8" s="52"/>
      <c r="AQ8" s="67"/>
      <c r="AR8" s="52"/>
      <c r="AS8" s="52"/>
      <c r="AT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J8" s="52"/>
      <c r="BK8" s="52"/>
      <c r="BL8" s="52"/>
      <c r="BM8" s="67"/>
      <c r="BN8" s="52"/>
      <c r="BO8" s="52"/>
      <c r="BP8" s="67"/>
      <c r="BQ8" s="67"/>
      <c r="BR8" s="52"/>
      <c r="BS8" s="67"/>
      <c r="BT8" s="52"/>
      <c r="BU8" s="52"/>
    </row>
    <row r="9" spans="1:74" ht="15" x14ac:dyDescent="0.15">
      <c r="A9" s="52"/>
      <c r="B9" s="52"/>
      <c r="C9" s="52"/>
      <c r="D9" s="55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78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78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</row>
    <row r="10" spans="1:74" ht="15" x14ac:dyDescent="0.15">
      <c r="A10" s="52"/>
      <c r="B10" s="52"/>
      <c r="C10" s="52"/>
      <c r="D10" s="55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78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78"/>
      <c r="AH10" s="52"/>
      <c r="AI10" s="52"/>
      <c r="AJ10" s="52"/>
      <c r="AK10" s="52"/>
      <c r="AL10" s="52"/>
      <c r="AM10" s="52"/>
      <c r="AN10" s="52"/>
      <c r="AO10" s="52"/>
      <c r="AP10" s="67"/>
      <c r="AQ10" s="52"/>
      <c r="AR10" s="52"/>
      <c r="AS10" s="52"/>
      <c r="AT10" s="52"/>
      <c r="AV10" s="52"/>
      <c r="AW10" s="52"/>
      <c r="AX10" s="52"/>
      <c r="AY10" s="52"/>
      <c r="AZ10" s="52"/>
      <c r="BA10" s="52"/>
      <c r="BB10" s="52"/>
      <c r="BC10" s="52"/>
      <c r="BD10" s="67"/>
      <c r="BE10" s="52"/>
      <c r="BF10" s="52"/>
      <c r="BG10" s="52"/>
      <c r="BH10" s="52"/>
      <c r="BJ10" s="52"/>
      <c r="BK10" s="52"/>
      <c r="BL10" s="52"/>
      <c r="BM10" s="52"/>
      <c r="BN10" s="52"/>
      <c r="BO10" s="52"/>
      <c r="BP10" s="52"/>
      <c r="BQ10" s="52"/>
      <c r="BR10" s="67"/>
      <c r="BS10" s="52"/>
      <c r="BT10" s="52"/>
      <c r="BU10" s="52"/>
    </row>
    <row r="11" spans="1:74" ht="15" x14ac:dyDescent="0.15">
      <c r="A11" s="52"/>
      <c r="B11" s="52"/>
      <c r="C11" s="52"/>
      <c r="D11" s="55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78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80"/>
      <c r="AE11" s="52"/>
      <c r="AF11" s="52"/>
      <c r="AG11" s="78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80"/>
      <c r="BU11" s="52"/>
    </row>
    <row r="12" spans="1:74" ht="15.75" customHeight="1" x14ac:dyDescent="0.15">
      <c r="A12" s="52"/>
      <c r="B12" s="52"/>
      <c r="C12" s="52"/>
      <c r="D12" s="55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78"/>
      <c r="T12" s="52"/>
      <c r="U12" s="52"/>
      <c r="V12" s="52"/>
      <c r="W12" s="52"/>
      <c r="X12" s="52"/>
      <c r="Y12" s="52"/>
      <c r="Z12" s="52"/>
      <c r="AA12" s="67"/>
      <c r="AB12" s="52"/>
      <c r="AC12" s="52"/>
      <c r="AD12" s="80"/>
      <c r="AE12" s="52"/>
      <c r="AF12" s="52"/>
      <c r="AG12" s="78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J12" s="52"/>
      <c r="BK12" s="52"/>
      <c r="BL12" s="52"/>
      <c r="BM12" s="52"/>
      <c r="BN12" s="52"/>
      <c r="BO12" s="52"/>
      <c r="BP12" s="52"/>
      <c r="BQ12" s="67"/>
      <c r="BR12" s="52"/>
      <c r="BS12" s="52"/>
      <c r="BT12" s="80"/>
      <c r="BU12" s="52"/>
    </row>
    <row r="13" spans="1:74" ht="15.75" customHeight="1" x14ac:dyDescent="0.15">
      <c r="A13" s="52"/>
      <c r="B13" s="52"/>
      <c r="C13" s="52"/>
      <c r="D13" s="55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78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80"/>
      <c r="AE13" s="52"/>
      <c r="AF13" s="52"/>
      <c r="AG13" s="78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80"/>
      <c r="BU13" s="52"/>
    </row>
    <row r="14" spans="1:74" ht="15.75" customHeight="1" x14ac:dyDescent="0.15">
      <c r="A14" s="52"/>
      <c r="B14" s="52"/>
      <c r="C14" s="52"/>
      <c r="D14" s="55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78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78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</row>
    <row r="15" spans="1:74" ht="15.75" customHeight="1" x14ac:dyDescent="0.15">
      <c r="A15" s="52"/>
      <c r="B15" s="52"/>
      <c r="C15" s="52"/>
      <c r="D15" s="55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78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78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</row>
    <row r="16" spans="1:74" ht="15.75" customHeight="1" x14ac:dyDescent="0.15">
      <c r="A16" s="52"/>
      <c r="B16" s="52"/>
      <c r="C16" s="52"/>
      <c r="D16" s="55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78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78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</row>
    <row r="17" spans="1:73" ht="15" x14ac:dyDescent="0.15">
      <c r="A17" s="52"/>
      <c r="B17" s="52"/>
      <c r="C17" s="52"/>
      <c r="D17" s="55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78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78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</row>
    <row r="18" spans="1:73" ht="15" x14ac:dyDescent="0.15">
      <c r="A18" s="52"/>
      <c r="B18" s="52"/>
      <c r="C18" s="52"/>
      <c r="D18" s="55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78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78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</row>
    <row r="19" spans="1:73" ht="15" x14ac:dyDescent="0.15">
      <c r="A19" s="52"/>
      <c r="B19" s="52"/>
      <c r="C19" s="52"/>
      <c r="D19" s="55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78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78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</row>
    <row r="20" spans="1:73" ht="15" x14ac:dyDescent="0.15">
      <c r="A20" s="52"/>
      <c r="B20" s="52"/>
      <c r="C20" s="52"/>
      <c r="D20" s="55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78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78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</row>
    <row r="21" spans="1:73" ht="15" x14ac:dyDescent="0.15">
      <c r="A21" s="52"/>
      <c r="B21" s="52"/>
      <c r="C21" s="52"/>
      <c r="D21" s="55"/>
      <c r="E21" s="52"/>
      <c r="F21" s="68"/>
      <c r="G21" s="68"/>
      <c r="H21" s="68"/>
      <c r="I21" s="70"/>
      <c r="J21" s="52"/>
      <c r="K21" s="52"/>
      <c r="L21" s="115"/>
      <c r="M21" s="52"/>
      <c r="N21" s="52"/>
      <c r="O21" s="52"/>
      <c r="P21" s="52"/>
      <c r="Q21" s="52"/>
      <c r="R21" s="52"/>
      <c r="S21" s="78"/>
      <c r="T21" s="68"/>
      <c r="U21" s="68"/>
      <c r="V21" s="68"/>
      <c r="W21" s="70"/>
      <c r="X21" s="52"/>
      <c r="Y21" s="52"/>
      <c r="Z21" s="115"/>
      <c r="AA21" s="52"/>
      <c r="AB21" s="52"/>
      <c r="AC21" s="52"/>
      <c r="AD21" s="52"/>
      <c r="AE21" s="52"/>
      <c r="AF21" s="52"/>
      <c r="AG21" s="78"/>
      <c r="AH21" s="68"/>
      <c r="AI21" s="68"/>
      <c r="AJ21" s="68"/>
      <c r="AK21" s="70"/>
      <c r="AL21" s="52"/>
      <c r="AM21" s="52"/>
      <c r="AN21" s="115"/>
      <c r="AO21" s="52"/>
      <c r="AP21" s="67"/>
      <c r="AQ21" s="115"/>
      <c r="AR21" s="52"/>
      <c r="AS21" s="52"/>
      <c r="AT21" s="115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J21" s="68"/>
      <c r="BK21" s="68"/>
      <c r="BL21" s="68"/>
      <c r="BM21" s="70"/>
      <c r="BN21" s="52"/>
      <c r="BO21" s="52"/>
      <c r="BP21" s="115"/>
      <c r="BQ21" s="52"/>
      <c r="BR21" s="67"/>
      <c r="BS21" s="115"/>
      <c r="BT21" s="52"/>
      <c r="BU21" s="115"/>
    </row>
    <row r="22" spans="1:73" ht="15" x14ac:dyDescent="0.15">
      <c r="A22" s="52"/>
      <c r="B22" s="52"/>
      <c r="C22" s="52"/>
      <c r="D22" s="55"/>
      <c r="E22" s="52"/>
      <c r="F22" s="68"/>
      <c r="G22" s="68"/>
      <c r="H22" s="68"/>
      <c r="I22" s="70"/>
      <c r="J22" s="52"/>
      <c r="K22" s="52"/>
      <c r="L22" s="115"/>
      <c r="M22" s="52"/>
      <c r="N22" s="52"/>
      <c r="O22" s="52"/>
      <c r="P22" s="52"/>
      <c r="Q22" s="52"/>
      <c r="R22" s="52"/>
      <c r="S22" s="78"/>
      <c r="T22" s="68"/>
      <c r="U22" s="68"/>
      <c r="V22" s="68"/>
      <c r="W22" s="70"/>
      <c r="X22" s="52"/>
      <c r="Y22" s="52"/>
      <c r="Z22" s="115"/>
      <c r="AA22" s="52"/>
      <c r="AB22" s="52"/>
      <c r="AC22" s="52"/>
      <c r="AD22" s="52"/>
      <c r="AE22" s="52"/>
      <c r="AF22" s="52"/>
      <c r="AG22" s="78"/>
      <c r="AH22" s="68"/>
      <c r="AI22" s="68"/>
      <c r="AJ22" s="68"/>
      <c r="AK22" s="70"/>
      <c r="AL22" s="52"/>
      <c r="AM22" s="52"/>
      <c r="AN22" s="115"/>
      <c r="AO22" s="52"/>
      <c r="AP22" s="67"/>
      <c r="AQ22" s="115"/>
      <c r="AR22" s="52"/>
      <c r="AS22" s="52"/>
      <c r="AT22" s="115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J22" s="68"/>
      <c r="BK22" s="68"/>
      <c r="BL22" s="68"/>
      <c r="BM22" s="70"/>
      <c r="BN22" s="52"/>
      <c r="BO22" s="52"/>
      <c r="BP22" s="115"/>
      <c r="BQ22" s="52"/>
      <c r="BR22" s="67"/>
      <c r="BS22" s="115"/>
      <c r="BT22" s="52"/>
      <c r="BU22" s="115"/>
    </row>
    <row r="23" spans="1:73" ht="15" customHeight="1" x14ac:dyDescent="0.15">
      <c r="A23" s="52"/>
      <c r="B23" s="52"/>
      <c r="C23" s="52"/>
      <c r="D23" s="55"/>
      <c r="E23" s="52"/>
      <c r="F23" s="68"/>
      <c r="G23" s="68"/>
      <c r="H23" s="68"/>
      <c r="I23" s="67"/>
      <c r="J23" s="52"/>
      <c r="K23" s="117"/>
      <c r="L23" s="117"/>
      <c r="M23" s="117"/>
      <c r="N23" s="52"/>
      <c r="O23" s="52"/>
      <c r="P23" s="117"/>
      <c r="Q23" s="52"/>
      <c r="R23" s="52"/>
      <c r="S23" s="78"/>
      <c r="T23" s="68"/>
      <c r="U23" s="68"/>
      <c r="V23" s="68"/>
      <c r="W23" s="67"/>
      <c r="X23" s="52"/>
      <c r="Y23" s="117"/>
      <c r="Z23" s="117"/>
      <c r="AA23" s="117"/>
      <c r="AB23" s="117"/>
      <c r="AC23" s="120"/>
      <c r="AD23" s="117"/>
      <c r="AE23" s="52"/>
      <c r="AF23" s="121"/>
      <c r="AG23" s="78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J23" s="68"/>
      <c r="BK23" s="68"/>
      <c r="BL23" s="68"/>
      <c r="BM23" s="67"/>
      <c r="BN23" s="52"/>
      <c r="BO23" s="117"/>
      <c r="BP23" s="117"/>
      <c r="BQ23" s="117"/>
      <c r="BR23" s="117"/>
      <c r="BS23" s="120"/>
      <c r="BT23" s="117"/>
      <c r="BU23" s="121"/>
    </row>
    <row r="24" spans="1:73" ht="15" customHeight="1" x14ac:dyDescent="0.15">
      <c r="A24" s="52"/>
      <c r="B24" s="52"/>
      <c r="C24" s="52"/>
      <c r="D24" s="55"/>
      <c r="E24" s="52"/>
      <c r="F24" s="52"/>
      <c r="G24" s="52"/>
      <c r="H24" s="68"/>
      <c r="I24" s="67"/>
      <c r="J24" s="52"/>
      <c r="K24" s="117"/>
      <c r="L24" s="118"/>
      <c r="M24" s="120"/>
      <c r="N24" s="52"/>
      <c r="O24" s="52"/>
      <c r="P24" s="117"/>
      <c r="Q24" s="52"/>
      <c r="R24" s="52"/>
      <c r="S24" s="78"/>
      <c r="T24" s="52"/>
      <c r="U24" s="52"/>
      <c r="V24" s="68"/>
      <c r="W24" s="67"/>
      <c r="X24" s="52"/>
      <c r="Y24" s="117"/>
      <c r="Z24" s="118"/>
      <c r="AA24" s="120"/>
      <c r="AB24" s="117"/>
      <c r="AC24" s="120"/>
      <c r="AD24" s="117"/>
      <c r="AE24" s="52"/>
      <c r="AF24" s="121"/>
      <c r="AG24" s="78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J24" s="52"/>
      <c r="BK24" s="52"/>
      <c r="BL24" s="68"/>
      <c r="BM24" s="67"/>
      <c r="BN24" s="52"/>
      <c r="BO24" s="117"/>
      <c r="BP24" s="118"/>
      <c r="BQ24" s="120"/>
      <c r="BR24" s="117"/>
      <c r="BS24" s="120"/>
      <c r="BT24" s="117"/>
      <c r="BU24" s="121"/>
    </row>
    <row r="25" spans="1:73" ht="15" customHeight="1" x14ac:dyDescent="0.15">
      <c r="A25" s="52"/>
      <c r="B25" s="52"/>
      <c r="C25" s="52"/>
      <c r="D25" s="55"/>
      <c r="E25" s="52"/>
      <c r="F25" s="68"/>
      <c r="G25" s="52"/>
      <c r="H25" s="68"/>
      <c r="I25" s="67"/>
      <c r="J25" s="52"/>
      <c r="K25" s="117"/>
      <c r="L25" s="118"/>
      <c r="M25" s="117"/>
      <c r="N25" s="52"/>
      <c r="O25" s="52"/>
      <c r="P25" s="117"/>
      <c r="Q25" s="52"/>
      <c r="R25" s="52"/>
      <c r="S25" s="78"/>
      <c r="T25" s="68"/>
      <c r="U25" s="52"/>
      <c r="V25" s="68"/>
      <c r="W25" s="67"/>
      <c r="X25" s="52"/>
      <c r="Y25" s="117"/>
      <c r="Z25" s="118"/>
      <c r="AA25" s="117"/>
      <c r="AB25" s="117"/>
      <c r="AC25" s="120"/>
      <c r="AD25" s="117"/>
      <c r="AE25" s="52"/>
      <c r="AF25" s="121"/>
      <c r="AG25" s="78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J25" s="68"/>
      <c r="BK25" s="52"/>
      <c r="BL25" s="68"/>
      <c r="BM25" s="67"/>
      <c r="BN25" s="52"/>
      <c r="BO25" s="117"/>
      <c r="BP25" s="118"/>
      <c r="BQ25" s="117"/>
      <c r="BR25" s="117"/>
      <c r="BS25" s="120"/>
      <c r="BT25" s="117"/>
      <c r="BU25" s="121"/>
    </row>
    <row r="26" spans="1:73" ht="15" customHeight="1" x14ac:dyDescent="0.15">
      <c r="A26" s="52"/>
      <c r="B26" s="52"/>
      <c r="C26" s="52"/>
      <c r="D26" s="55"/>
      <c r="E26" s="52"/>
      <c r="F26" s="68"/>
      <c r="G26" s="52"/>
      <c r="H26" s="68"/>
      <c r="I26" s="67"/>
      <c r="J26" s="52"/>
      <c r="K26" s="118"/>
      <c r="L26" s="118"/>
      <c r="M26" s="117"/>
      <c r="N26" s="52"/>
      <c r="O26" s="52"/>
      <c r="P26" s="117"/>
      <c r="Q26" s="52"/>
      <c r="R26" s="52"/>
      <c r="S26" s="78"/>
      <c r="T26" s="68"/>
      <c r="U26" s="52"/>
      <c r="V26" s="68"/>
      <c r="W26" s="67"/>
      <c r="X26" s="52"/>
      <c r="Y26" s="118"/>
      <c r="Z26" s="118"/>
      <c r="AA26" s="117"/>
      <c r="AB26" s="117"/>
      <c r="AC26" s="117"/>
      <c r="AD26" s="117"/>
      <c r="AE26" s="52"/>
      <c r="AF26" s="121"/>
      <c r="AG26" s="78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J26" s="68"/>
      <c r="BK26" s="52"/>
      <c r="BL26" s="68"/>
      <c r="BM26" s="67"/>
      <c r="BN26" s="52"/>
      <c r="BO26" s="118"/>
      <c r="BP26" s="118"/>
      <c r="BQ26" s="117"/>
      <c r="BR26" s="117"/>
      <c r="BS26" s="117"/>
      <c r="BT26" s="117"/>
      <c r="BU26" s="121"/>
    </row>
    <row r="27" spans="1:73" ht="15" customHeight="1" x14ac:dyDescent="0.15">
      <c r="A27" s="52"/>
      <c r="B27" s="52"/>
      <c r="C27" s="52"/>
      <c r="D27" s="55"/>
      <c r="E27" s="52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7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78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J27" s="68"/>
      <c r="BK27" s="52"/>
      <c r="BL27" s="68"/>
      <c r="BM27" s="67"/>
      <c r="BN27" s="52"/>
      <c r="BO27" s="118"/>
      <c r="BP27" s="118"/>
      <c r="BQ27" s="117"/>
      <c r="BR27" s="117"/>
      <c r="BS27" s="117"/>
      <c r="BT27" s="117"/>
      <c r="BU27" s="121"/>
    </row>
    <row r="28" spans="1:73" ht="15.75" customHeight="1" x14ac:dyDescent="0.15">
      <c r="A28" s="52"/>
      <c r="B28" s="52"/>
      <c r="C28" s="52"/>
      <c r="D28" s="55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78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78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</row>
    <row r="29" spans="1:73" ht="15.75" customHeight="1" x14ac:dyDescent="0.15">
      <c r="A29" s="52"/>
      <c r="B29" s="52"/>
      <c r="C29" s="52"/>
      <c r="D29" s="55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78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78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</row>
    <row r="30" spans="1:73" ht="15.75" customHeight="1" x14ac:dyDescent="0.15">
      <c r="A30" s="52"/>
      <c r="B30" s="52"/>
      <c r="C30" s="52"/>
      <c r="D30" s="55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78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78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</row>
    <row r="31" spans="1:73" ht="15" customHeight="1" x14ac:dyDescent="0.15">
      <c r="A31" s="52"/>
      <c r="B31" s="52"/>
      <c r="C31" s="52"/>
      <c r="D31" s="55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78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78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J31" s="68"/>
      <c r="BK31" s="52"/>
      <c r="BL31" s="52"/>
      <c r="BM31" s="70"/>
      <c r="BN31" s="52"/>
      <c r="BO31" s="52"/>
      <c r="BP31" s="71"/>
      <c r="BQ31" s="52"/>
      <c r="BR31" s="125"/>
      <c r="BS31" s="125"/>
      <c r="BT31" s="125"/>
      <c r="BU31" s="125"/>
    </row>
    <row r="32" spans="1:73" ht="15" customHeight="1" x14ac:dyDescent="0.15">
      <c r="A32" s="52"/>
      <c r="B32" s="52"/>
      <c r="C32" s="52"/>
      <c r="D32" s="55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78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78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J32" s="68"/>
      <c r="BK32" s="52"/>
      <c r="BL32" s="52"/>
      <c r="BM32" s="70"/>
      <c r="BN32" s="52"/>
      <c r="BO32" s="52"/>
      <c r="BP32" s="71"/>
      <c r="BQ32" s="52"/>
      <c r="BR32" s="125"/>
      <c r="BS32" s="125"/>
      <c r="BT32" s="125"/>
      <c r="BU32" s="125"/>
    </row>
    <row r="33" spans="1:164" ht="15" x14ac:dyDescent="0.15">
      <c r="A33" s="52"/>
      <c r="B33" s="52"/>
      <c r="C33" s="55"/>
      <c r="D33" s="55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78"/>
      <c r="T33" s="68"/>
      <c r="U33" s="52"/>
      <c r="V33" s="68"/>
      <c r="W33" s="70"/>
      <c r="X33" s="52"/>
      <c r="Y33" s="52"/>
      <c r="Z33" s="122"/>
      <c r="AA33" s="52"/>
      <c r="AB33" s="52"/>
      <c r="AC33" s="52"/>
      <c r="AD33" s="52"/>
      <c r="AE33" s="52"/>
      <c r="AF33" s="52"/>
      <c r="AG33" s="78"/>
      <c r="AH33" s="56"/>
      <c r="AI33" s="104"/>
      <c r="AJ33" s="104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V33" s="56"/>
      <c r="AW33" s="104"/>
      <c r="AX33" s="104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J33" s="56"/>
      <c r="BK33" s="104"/>
      <c r="BL33" s="104"/>
      <c r="BM33" s="52"/>
      <c r="BN33" s="52"/>
      <c r="BO33" s="52"/>
      <c r="BP33" s="52"/>
      <c r="BQ33" s="52"/>
      <c r="BR33" s="52"/>
      <c r="BS33" s="52"/>
      <c r="BT33" s="52"/>
      <c r="BU33" s="52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</row>
    <row r="34" spans="1:164" ht="15" customHeight="1" x14ac:dyDescent="0.15">
      <c r="A34" s="52"/>
      <c r="B34" s="52"/>
      <c r="C34" s="55"/>
      <c r="D34" s="55"/>
      <c r="E34" s="100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78"/>
      <c r="T34" s="68"/>
      <c r="U34" s="52"/>
      <c r="V34" s="52"/>
      <c r="W34" s="70"/>
      <c r="X34" s="121"/>
      <c r="Y34" s="121"/>
      <c r="Z34" s="122"/>
      <c r="AA34" s="121"/>
      <c r="AB34" s="52"/>
      <c r="AC34" s="52"/>
      <c r="AD34" s="52"/>
      <c r="AE34" s="52"/>
      <c r="AF34" s="52"/>
      <c r="AG34" s="78"/>
      <c r="AH34" s="56"/>
      <c r="AI34" s="52"/>
      <c r="AJ34" s="104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V34" s="56"/>
      <c r="AW34" s="52"/>
      <c r="AX34" s="104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J34" s="56"/>
      <c r="BK34" s="52"/>
      <c r="BL34" s="104"/>
      <c r="BM34" s="52"/>
      <c r="BN34" s="52"/>
      <c r="BO34" s="52"/>
      <c r="BP34" s="52"/>
      <c r="BQ34" s="52"/>
      <c r="BR34" s="52"/>
      <c r="BS34" s="52"/>
      <c r="BT34" s="52"/>
      <c r="BU34" s="52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</row>
    <row r="35" spans="1:164" ht="15" customHeight="1" x14ac:dyDescent="0.15">
      <c r="A35" s="52"/>
      <c r="B35" s="52"/>
      <c r="C35" s="55"/>
      <c r="D35" s="55"/>
      <c r="E35" s="52"/>
      <c r="F35" s="52"/>
      <c r="G35" s="52"/>
      <c r="H35" s="68"/>
      <c r="I35" s="52"/>
      <c r="J35" s="52"/>
      <c r="K35" s="52"/>
      <c r="L35" s="122"/>
      <c r="M35" s="52"/>
      <c r="N35" s="52"/>
      <c r="O35" s="52"/>
      <c r="P35" s="52"/>
      <c r="Q35" s="52"/>
      <c r="R35" s="52"/>
      <c r="S35" s="78"/>
      <c r="T35" s="52"/>
      <c r="U35" s="52"/>
      <c r="V35" s="68"/>
      <c r="W35" s="70"/>
      <c r="X35" s="121"/>
      <c r="Y35" s="121"/>
      <c r="Z35" s="122"/>
      <c r="AA35" s="121"/>
      <c r="AB35" s="52"/>
      <c r="AC35" s="52"/>
      <c r="AD35" s="52"/>
      <c r="AE35" s="52"/>
      <c r="AF35" s="52"/>
      <c r="AG35" s="78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J35" s="56"/>
      <c r="BK35" s="52"/>
      <c r="BL35" s="158"/>
      <c r="BM35" s="52"/>
      <c r="BN35" s="52"/>
      <c r="BO35" s="52"/>
      <c r="BP35" s="122"/>
      <c r="BQ35" s="52"/>
      <c r="BR35" s="52"/>
      <c r="BS35" s="52"/>
      <c r="BT35" s="52"/>
      <c r="BU35" s="52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</row>
    <row r="36" spans="1:164" ht="15" x14ac:dyDescent="0.15">
      <c r="A36" s="52"/>
      <c r="B36" s="52"/>
      <c r="C36" s="55"/>
      <c r="D36" s="55"/>
      <c r="E36" s="52"/>
      <c r="F36" s="52"/>
      <c r="G36" s="52"/>
      <c r="H36" s="68"/>
      <c r="I36" s="70"/>
      <c r="J36" s="52"/>
      <c r="K36" s="52"/>
      <c r="L36" s="122"/>
      <c r="M36" s="52"/>
      <c r="N36" s="52"/>
      <c r="O36" s="52"/>
      <c r="P36" s="52"/>
      <c r="Q36" s="52"/>
      <c r="R36" s="52"/>
      <c r="S36" s="78"/>
      <c r="T36" s="52"/>
      <c r="U36" s="52"/>
      <c r="V36" s="68"/>
      <c r="W36" s="70"/>
      <c r="X36" s="52"/>
      <c r="Y36" s="52"/>
      <c r="Z36" s="122"/>
      <c r="AA36" s="52"/>
      <c r="AB36" s="52"/>
      <c r="AC36" s="52"/>
      <c r="AD36" s="52"/>
      <c r="AE36" s="52"/>
      <c r="AF36" s="52"/>
      <c r="AG36" s="78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J36" s="52"/>
      <c r="BK36" s="52"/>
      <c r="BL36" s="68"/>
      <c r="BM36" s="70"/>
      <c r="BN36" s="52"/>
      <c r="BO36" s="52"/>
      <c r="BP36" s="122"/>
      <c r="BQ36" s="52"/>
      <c r="BR36" s="52"/>
      <c r="BS36" s="52"/>
      <c r="BT36" s="52"/>
      <c r="BU36" s="52"/>
    </row>
    <row r="37" spans="1:164" ht="15" x14ac:dyDescent="0.15">
      <c r="A37" s="52"/>
      <c r="B37" s="52"/>
      <c r="C37" s="55"/>
      <c r="D37" s="55"/>
      <c r="E37" s="52"/>
      <c r="F37" s="52"/>
      <c r="G37" s="52"/>
      <c r="H37" s="68"/>
      <c r="I37" s="70"/>
      <c r="J37" s="52"/>
      <c r="K37" s="52"/>
      <c r="L37" s="122"/>
      <c r="M37" s="52"/>
      <c r="N37" s="52"/>
      <c r="O37" s="52"/>
      <c r="P37" s="52"/>
      <c r="Q37" s="52"/>
      <c r="R37" s="52"/>
      <c r="S37" s="78"/>
      <c r="T37" s="52"/>
      <c r="U37" s="52"/>
      <c r="V37" s="68"/>
      <c r="W37" s="70"/>
      <c r="X37" s="52"/>
      <c r="Y37" s="52"/>
      <c r="Z37" s="122"/>
      <c r="AA37" s="52"/>
      <c r="AB37" s="52"/>
      <c r="AC37" s="52"/>
      <c r="AD37" s="52"/>
      <c r="AE37" s="52"/>
      <c r="AF37" s="52"/>
      <c r="AG37" s="78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J37" s="52"/>
      <c r="BK37" s="52"/>
      <c r="BL37" s="68"/>
      <c r="BM37" s="70"/>
      <c r="BN37" s="52"/>
      <c r="BO37" s="52"/>
      <c r="BP37" s="122"/>
      <c r="BQ37" s="52"/>
      <c r="BR37" s="52"/>
      <c r="BS37" s="52"/>
      <c r="BT37" s="52"/>
      <c r="BU37" s="52"/>
    </row>
    <row r="38" spans="1:164" ht="15" x14ac:dyDescent="0.15">
      <c r="A38" s="52"/>
      <c r="B38" s="52"/>
      <c r="C38" s="55"/>
      <c r="D38" s="55"/>
      <c r="E38" s="52"/>
      <c r="F38" s="52"/>
      <c r="G38" s="52"/>
      <c r="H38" s="68"/>
      <c r="I38" s="70"/>
      <c r="J38" s="52"/>
      <c r="K38" s="52"/>
      <c r="L38" s="52"/>
      <c r="M38" s="52"/>
      <c r="N38" s="52"/>
      <c r="O38" s="52"/>
      <c r="P38" s="52"/>
      <c r="Q38" s="52"/>
      <c r="R38" s="52"/>
      <c r="S38" s="78"/>
      <c r="T38" s="52"/>
      <c r="U38" s="52"/>
      <c r="V38" s="68"/>
      <c r="W38" s="70"/>
      <c r="X38" s="52"/>
      <c r="Y38" s="52"/>
      <c r="Z38" s="52"/>
      <c r="AA38" s="52"/>
      <c r="AB38" s="52"/>
      <c r="AC38" s="52"/>
      <c r="AD38" s="52"/>
      <c r="AE38" s="52"/>
      <c r="AF38" s="52"/>
      <c r="AG38" s="78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J38" s="52"/>
      <c r="BK38" s="52"/>
      <c r="BL38" s="68"/>
      <c r="BM38" s="70"/>
      <c r="BN38" s="52"/>
      <c r="BO38" s="52"/>
      <c r="BP38" s="52"/>
      <c r="BQ38" s="52"/>
      <c r="BR38" s="52"/>
      <c r="BS38" s="52"/>
      <c r="BT38" s="52"/>
      <c r="BU38" s="52"/>
    </row>
    <row r="39" spans="1:164" ht="15" x14ac:dyDescent="0.2">
      <c r="A39" s="52"/>
      <c r="B39" s="52"/>
      <c r="C39" s="55"/>
      <c r="D39" s="55"/>
      <c r="E39" s="94"/>
      <c r="F39" s="52"/>
      <c r="G39" s="52"/>
      <c r="H39" s="68"/>
      <c r="I39" s="70"/>
      <c r="J39" s="52"/>
      <c r="K39" s="52"/>
      <c r="L39" s="52"/>
      <c r="M39" s="52"/>
      <c r="N39" s="52"/>
      <c r="O39" s="52"/>
      <c r="P39" s="52"/>
      <c r="Q39" s="52"/>
      <c r="R39" s="52"/>
      <c r="S39" s="78"/>
      <c r="T39" s="52"/>
      <c r="U39" s="52"/>
      <c r="V39" s="68"/>
      <c r="W39" s="70"/>
      <c r="X39" s="52"/>
      <c r="Y39" s="52"/>
      <c r="Z39" s="52"/>
      <c r="AA39" s="52"/>
      <c r="AB39" s="52"/>
      <c r="AC39" s="52"/>
      <c r="AD39" s="52"/>
      <c r="AE39" s="52"/>
      <c r="AF39" s="52"/>
      <c r="AG39" s="78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J39" s="52"/>
      <c r="BK39" s="52"/>
      <c r="BL39" s="68"/>
      <c r="BM39" s="70"/>
      <c r="BN39" s="52"/>
      <c r="BO39" s="52"/>
      <c r="BP39" s="52"/>
      <c r="BQ39" s="52"/>
      <c r="BR39" s="52"/>
      <c r="BS39" s="52"/>
      <c r="BT39" s="52"/>
      <c r="BU39" s="52"/>
    </row>
    <row r="40" spans="1:164" ht="15" x14ac:dyDescent="0.15">
      <c r="A40" s="52"/>
      <c r="B40" s="52"/>
      <c r="C40" s="55"/>
      <c r="D40" s="55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78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78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</row>
    <row r="41" spans="1:164" ht="15" x14ac:dyDescent="0.15">
      <c r="A41" s="52"/>
      <c r="B41" s="52"/>
      <c r="C41" s="55"/>
      <c r="D41" s="55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78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78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 spans="1:164" ht="15" x14ac:dyDescent="0.15">
      <c r="A42" s="52"/>
      <c r="B42" s="52"/>
      <c r="C42" s="55"/>
      <c r="D42" s="55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78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78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spans="1:164" ht="15" x14ac:dyDescent="0.15">
      <c r="A43" s="52"/>
      <c r="B43" s="52"/>
      <c r="C43" s="55"/>
      <c r="D43" s="55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78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78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 spans="1:164" ht="15" x14ac:dyDescent="0.15">
      <c r="A44" s="52"/>
      <c r="B44" s="52"/>
      <c r="C44" s="55"/>
      <c r="D44" s="55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78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78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 spans="1:164" ht="15" x14ac:dyDescent="0.15">
      <c r="A45" s="52"/>
      <c r="B45" s="52"/>
      <c r="C45" s="55"/>
      <c r="D45" s="55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78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78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 spans="1:164" ht="15.75" customHeight="1" x14ac:dyDescent="0.15">
      <c r="A46" s="52"/>
      <c r="B46" s="64"/>
      <c r="C46" s="52"/>
      <c r="D46" s="55"/>
      <c r="E46" s="52"/>
      <c r="F46" s="52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52"/>
      <c r="R46" s="124"/>
      <c r="S46" s="78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78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</row>
    <row r="47" spans="1:164" ht="15.75" customHeight="1" x14ac:dyDescent="0.15">
      <c r="A47" s="52"/>
      <c r="B47" s="64"/>
      <c r="C47" s="52"/>
      <c r="D47" s="55"/>
      <c r="E47" s="52"/>
      <c r="F47" s="52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52"/>
      <c r="R47" s="124"/>
      <c r="S47" s="78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78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</row>
    <row r="48" spans="1:164" ht="15" x14ac:dyDescent="0.15">
      <c r="A48" s="52"/>
      <c r="B48" s="55"/>
      <c r="C48" s="55"/>
      <c r="D48" s="55"/>
      <c r="E48" s="55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78"/>
      <c r="T48" s="52"/>
      <c r="U48" s="52"/>
      <c r="V48" s="52"/>
      <c r="W48" s="143"/>
      <c r="X48" s="52"/>
      <c r="Y48" s="52"/>
      <c r="Z48" s="52"/>
      <c r="AA48" s="52"/>
      <c r="AB48" s="52"/>
      <c r="AC48" s="52"/>
      <c r="AD48" s="52"/>
      <c r="AE48" s="52"/>
      <c r="AF48" s="144"/>
      <c r="AG48" s="78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 spans="1:73" ht="15" x14ac:dyDescent="0.15">
      <c r="A49" s="52"/>
      <c r="B49" s="55"/>
      <c r="C49" s="55"/>
      <c r="D49" s="55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78"/>
      <c r="T49" s="52"/>
      <c r="U49" s="52"/>
      <c r="V49" s="52"/>
      <c r="W49" s="143"/>
      <c r="X49" s="52"/>
      <c r="Y49" s="52"/>
      <c r="Z49" s="52"/>
      <c r="AA49" s="52"/>
      <c r="AB49" s="52"/>
      <c r="AC49" s="52"/>
      <c r="AD49" s="52"/>
      <c r="AE49" s="52"/>
      <c r="AF49" s="144"/>
      <c r="AG49" s="78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J49" s="52"/>
      <c r="BK49" s="52"/>
      <c r="BL49" s="52"/>
      <c r="BM49" s="52"/>
      <c r="BN49"/>
      <c r="BO49" s="72"/>
      <c r="BP49" s="72"/>
      <c r="BQ49" s="52"/>
      <c r="BR49" s="52"/>
      <c r="BS49" s="52"/>
      <c r="BT49" s="52"/>
      <c r="BU49" s="52"/>
    </row>
    <row r="50" spans="1:73" ht="15" x14ac:dyDescent="0.15">
      <c r="A50" s="52"/>
      <c r="B50" s="55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78"/>
      <c r="T50" s="52"/>
      <c r="U50" s="52"/>
      <c r="V50" s="52"/>
      <c r="W50" s="143"/>
      <c r="X50" s="52"/>
      <c r="Y50" s="52"/>
      <c r="Z50" s="52"/>
      <c r="AA50" s="52"/>
      <c r="AB50" s="52"/>
      <c r="AC50" s="52"/>
      <c r="AD50" s="52"/>
      <c r="AE50" s="52"/>
      <c r="AF50" s="144"/>
      <c r="AG50" s="78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J50" s="52"/>
      <c r="BK50" s="52"/>
      <c r="BL50" s="52"/>
      <c r="BM50" s="52"/>
      <c r="BN50" s="72"/>
      <c r="BO50"/>
      <c r="BP50"/>
      <c r="BQ50" s="52"/>
      <c r="BR50" s="52"/>
      <c r="BS50" s="52"/>
      <c r="BT50" s="52"/>
      <c r="BU50" s="52"/>
    </row>
    <row r="51" spans="1:73" ht="15" x14ac:dyDescent="0.15">
      <c r="A51" s="52"/>
      <c r="B51" s="55"/>
      <c r="C51" s="55"/>
      <c r="D51" s="55"/>
      <c r="E51" s="55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144"/>
      <c r="S51" s="78"/>
      <c r="T51" s="52"/>
      <c r="U51" s="52"/>
      <c r="V51" s="52"/>
      <c r="W51" s="143"/>
      <c r="X51" s="52"/>
      <c r="Y51" s="52"/>
      <c r="Z51" s="52"/>
      <c r="AA51" s="52"/>
      <c r="AB51" s="52"/>
      <c r="AC51" s="52"/>
      <c r="AD51" s="52"/>
      <c r="AE51" s="52"/>
      <c r="AF51" s="144"/>
      <c r="AG51" s="78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J51" s="52"/>
      <c r="BK51" s="52"/>
      <c r="BL51" s="52"/>
      <c r="BM51" s="52"/>
      <c r="BN51" s="72"/>
      <c r="BO51"/>
      <c r="BP51"/>
      <c r="BQ51" s="52"/>
      <c r="BR51" s="52"/>
      <c r="BS51" s="52"/>
      <c r="BT51" s="52"/>
      <c r="BU51" s="52"/>
    </row>
    <row r="52" spans="1:73" ht="15" x14ac:dyDescent="0.15">
      <c r="A52" s="52"/>
      <c r="B52" s="55"/>
      <c r="C52" s="55"/>
      <c r="D52" s="55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144"/>
      <c r="S52" s="78"/>
      <c r="T52" s="52"/>
      <c r="U52" s="52"/>
      <c r="V52" s="52"/>
      <c r="W52" s="143"/>
      <c r="X52" s="52"/>
      <c r="Y52" s="52"/>
      <c r="Z52" s="52"/>
      <c r="AA52" s="52"/>
      <c r="AB52" s="52"/>
      <c r="AC52" s="52"/>
      <c r="AD52" s="52"/>
      <c r="AE52" s="52"/>
      <c r="AF52" s="144"/>
      <c r="AG52" s="78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J52" s="52"/>
      <c r="BK52" s="52"/>
      <c r="BL52" s="52"/>
      <c r="BM52" s="52"/>
      <c r="BN52" s="72"/>
      <c r="BO52"/>
      <c r="BP52"/>
      <c r="BQ52" s="52"/>
      <c r="BR52" s="52"/>
      <c r="BS52" s="52"/>
      <c r="BT52" s="52"/>
      <c r="BU52" s="52"/>
    </row>
    <row r="53" spans="1:73" ht="15" x14ac:dyDescent="0.15">
      <c r="A53" s="52"/>
      <c r="B53" s="145"/>
      <c r="C53" s="55"/>
      <c r="D53" s="55"/>
      <c r="E53" s="146"/>
      <c r="F53" s="70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144"/>
      <c r="S53" s="78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78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J53" s="52"/>
      <c r="BK53" s="52"/>
      <c r="BL53" s="52"/>
      <c r="BM53" s="52"/>
      <c r="BN53" s="72"/>
      <c r="BO53"/>
      <c r="BP53"/>
      <c r="BQ53" s="52"/>
      <c r="BR53" s="52"/>
      <c r="BS53" s="52"/>
      <c r="BT53" s="52"/>
      <c r="BU53" s="52"/>
    </row>
    <row r="54" spans="1:73" ht="15" x14ac:dyDescent="0.15">
      <c r="A54" s="143"/>
      <c r="B54" s="145"/>
      <c r="C54" s="55"/>
      <c r="D54" s="55"/>
      <c r="E54" s="52"/>
      <c r="F54" s="143"/>
      <c r="G54" s="143"/>
      <c r="H54" s="143"/>
      <c r="I54" s="52"/>
      <c r="J54" s="143"/>
      <c r="K54" s="148"/>
      <c r="L54" s="149"/>
      <c r="M54" s="52"/>
      <c r="N54" s="150"/>
      <c r="O54" s="143"/>
      <c r="P54" s="52"/>
      <c r="Q54" s="52"/>
      <c r="R54" s="143"/>
      <c r="S54" s="78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78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 spans="1:73" ht="15" x14ac:dyDescent="0.15">
      <c r="A55" s="143"/>
      <c r="B55" s="145"/>
      <c r="C55" s="55"/>
      <c r="D55" s="55"/>
      <c r="E55" s="147"/>
      <c r="F55" s="143"/>
      <c r="G55" s="143"/>
      <c r="H55" s="143"/>
      <c r="I55" s="52"/>
      <c r="J55" s="149"/>
      <c r="K55" s="52"/>
      <c r="L55" s="52"/>
      <c r="M55" s="52"/>
      <c r="N55" s="52"/>
      <c r="O55" s="52"/>
      <c r="P55" s="52"/>
      <c r="Q55" s="52"/>
      <c r="R55" s="143"/>
      <c r="S55" s="78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78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 spans="1:73" ht="15" x14ac:dyDescent="0.15">
      <c r="A56" s="143"/>
      <c r="B56" s="55"/>
      <c r="C56" s="151"/>
      <c r="D56" s="55"/>
      <c r="E56" s="151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78"/>
      <c r="T56" s="143"/>
      <c r="U56" s="143"/>
      <c r="V56" s="143"/>
      <c r="W56" s="143"/>
      <c r="X56" s="143"/>
      <c r="Y56" s="152"/>
      <c r="Z56" s="143"/>
      <c r="AA56" s="148"/>
      <c r="AB56" s="150"/>
      <c r="AC56" s="143"/>
      <c r="AD56" s="143"/>
      <c r="AE56" s="143"/>
      <c r="AF56" s="143"/>
      <c r="AG56" s="78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 spans="1:73" ht="15" x14ac:dyDescent="0.15">
      <c r="A57" s="143"/>
      <c r="B57" s="55"/>
      <c r="C57" s="151"/>
      <c r="D57" s="55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78"/>
      <c r="T57" s="143"/>
      <c r="U57" s="143"/>
      <c r="V57" s="143"/>
      <c r="W57" s="143"/>
      <c r="X57" s="143"/>
      <c r="Y57" s="152"/>
      <c r="Z57" s="143"/>
      <c r="AA57" s="148"/>
      <c r="AB57" s="150"/>
      <c r="AC57" s="143"/>
      <c r="AD57" s="143"/>
      <c r="AE57" s="143"/>
      <c r="AF57" s="143"/>
      <c r="AG57" s="78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 spans="1:73" ht="15" x14ac:dyDescent="0.15">
      <c r="A58" s="143"/>
      <c r="B58" s="55"/>
      <c r="C58" s="151"/>
      <c r="D58" s="55"/>
      <c r="E58" s="151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78"/>
      <c r="T58" s="143"/>
      <c r="U58" s="143"/>
      <c r="V58" s="143"/>
      <c r="W58" s="143"/>
      <c r="X58" s="143"/>
      <c r="Y58" s="152"/>
      <c r="Z58" s="143"/>
      <c r="AA58" s="148"/>
      <c r="AB58" s="150"/>
      <c r="AC58" s="143"/>
      <c r="AD58" s="143"/>
      <c r="AE58" s="143"/>
      <c r="AF58" s="143"/>
      <c r="AG58" s="78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 spans="1:73" ht="15" x14ac:dyDescent="0.15">
      <c r="A59" s="143"/>
      <c r="B59" s="55"/>
      <c r="C59" s="151"/>
      <c r="D59" s="55"/>
      <c r="E59" s="151"/>
      <c r="F59" s="143"/>
      <c r="G59" s="143"/>
      <c r="H59" s="143"/>
      <c r="I59" s="52"/>
      <c r="J59" s="143"/>
      <c r="K59" s="152"/>
      <c r="L59" s="143"/>
      <c r="M59" s="148"/>
      <c r="N59" s="150"/>
      <c r="O59" s="143"/>
      <c r="P59" s="143"/>
      <c r="Q59" s="52"/>
      <c r="R59" s="143"/>
      <c r="S59" s="78"/>
      <c r="T59" s="143"/>
      <c r="U59" s="143"/>
      <c r="V59" s="143"/>
      <c r="W59" s="143"/>
      <c r="X59" s="143"/>
      <c r="Y59" s="152"/>
      <c r="Z59" s="143"/>
      <c r="AA59" s="148"/>
      <c r="AB59" s="150"/>
      <c r="AC59" s="143"/>
      <c r="AD59" s="143"/>
      <c r="AE59" s="52"/>
      <c r="AF59" s="143"/>
      <c r="AG59" s="78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 spans="1:73" ht="15" x14ac:dyDescent="0.15">
      <c r="A60" s="143"/>
      <c r="B60" s="55"/>
      <c r="C60" s="151"/>
      <c r="D60" s="55"/>
      <c r="E60" s="52"/>
      <c r="F60" s="143"/>
      <c r="G60" s="143"/>
      <c r="H60" s="143"/>
      <c r="I60" s="52"/>
      <c r="J60" s="143"/>
      <c r="K60" s="152"/>
      <c r="L60" s="154"/>
      <c r="M60" s="148"/>
      <c r="N60" s="150"/>
      <c r="O60" s="154"/>
      <c r="P60" s="143"/>
      <c r="Q60" s="52"/>
      <c r="R60" s="154"/>
      <c r="S60" s="78"/>
      <c r="T60" s="143"/>
      <c r="U60" s="143"/>
      <c r="V60" s="143"/>
      <c r="W60" s="143"/>
      <c r="X60" s="143"/>
      <c r="Y60" s="152"/>
      <c r="Z60" s="154"/>
      <c r="AA60" s="148"/>
      <c r="AB60" s="150"/>
      <c r="AC60" s="154"/>
      <c r="AD60" s="143"/>
      <c r="AE60" s="52"/>
      <c r="AF60" s="154"/>
      <c r="AG60" s="78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 spans="1:73" ht="15" x14ac:dyDescent="0.15">
      <c r="A61" s="143"/>
      <c r="B61" s="55"/>
      <c r="C61" s="151"/>
      <c r="D61" s="55"/>
      <c r="E61" s="151"/>
      <c r="F61" s="52"/>
      <c r="G61" s="52"/>
      <c r="H61" s="143"/>
      <c r="I61" s="52"/>
      <c r="J61" s="52"/>
      <c r="K61" s="152"/>
      <c r="L61" s="154"/>
      <c r="M61" s="148"/>
      <c r="N61" s="150"/>
      <c r="O61" s="154"/>
      <c r="P61" s="143"/>
      <c r="Q61" s="52"/>
      <c r="R61" s="52"/>
      <c r="S61" s="78"/>
      <c r="T61" s="143"/>
      <c r="U61" s="143"/>
      <c r="V61" s="143"/>
      <c r="W61" s="143"/>
      <c r="X61" s="143"/>
      <c r="Y61" s="152"/>
      <c r="Z61" s="154"/>
      <c r="AA61" s="148"/>
      <c r="AB61" s="150"/>
      <c r="AC61" s="154"/>
      <c r="AD61" s="143"/>
      <c r="AE61" s="52"/>
      <c r="AF61" s="154"/>
      <c r="AG61" s="78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 spans="1:73" ht="15" x14ac:dyDescent="0.15">
      <c r="A62" s="143"/>
      <c r="B62" s="55"/>
      <c r="C62" s="143"/>
      <c r="D62" s="55"/>
      <c r="E62" s="153"/>
      <c r="F62" s="143"/>
      <c r="G62" s="143"/>
      <c r="H62" s="143"/>
      <c r="I62" s="52"/>
      <c r="J62" s="143"/>
      <c r="K62" s="148"/>
      <c r="L62" s="68"/>
      <c r="M62" s="52"/>
      <c r="N62" s="150"/>
      <c r="O62" s="143"/>
      <c r="P62" s="143"/>
      <c r="Q62" s="52"/>
      <c r="R62" s="155"/>
      <c r="S62" s="78"/>
      <c r="T62" s="143"/>
      <c r="U62" s="143"/>
      <c r="V62" s="143"/>
      <c r="W62" s="143"/>
      <c r="X62" s="143"/>
      <c r="Y62" s="148"/>
      <c r="Z62" s="68"/>
      <c r="AA62" s="52"/>
      <c r="AB62" s="150"/>
      <c r="AC62" s="143"/>
      <c r="AD62" s="143"/>
      <c r="AE62" s="52"/>
      <c r="AF62" s="155"/>
      <c r="AG62" s="78"/>
      <c r="AH62" s="143"/>
      <c r="AI62" s="143"/>
      <c r="AJ62" s="143"/>
      <c r="AK62" s="52"/>
      <c r="AL62" s="143"/>
      <c r="AM62" s="148"/>
      <c r="AN62" s="68"/>
      <c r="AO62" s="52"/>
      <c r="AP62" s="150"/>
      <c r="AQ62" s="143"/>
      <c r="AR62" s="143"/>
      <c r="AS62" s="52"/>
      <c r="AT62" s="155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 spans="1:73" ht="15" x14ac:dyDescent="0.15">
      <c r="A63" s="143"/>
      <c r="B63" s="55"/>
      <c r="C63" s="143"/>
      <c r="D63" s="55"/>
      <c r="E63" s="52"/>
      <c r="F63" s="143"/>
      <c r="G63" s="143"/>
      <c r="H63" s="143"/>
      <c r="I63" s="52"/>
      <c r="J63" s="143"/>
      <c r="K63" s="148"/>
      <c r="L63" s="52"/>
      <c r="M63" s="52"/>
      <c r="N63" s="150"/>
      <c r="O63" s="143"/>
      <c r="P63" s="143"/>
      <c r="Q63" s="52"/>
      <c r="R63" s="155"/>
      <c r="S63" s="78"/>
      <c r="T63" s="143"/>
      <c r="U63" s="143"/>
      <c r="V63" s="143"/>
      <c r="W63" s="143"/>
      <c r="X63" s="143"/>
      <c r="Y63" s="148"/>
      <c r="Z63" s="52"/>
      <c r="AA63" s="52"/>
      <c r="AB63" s="150"/>
      <c r="AC63" s="143"/>
      <c r="AD63" s="143"/>
      <c r="AE63" s="52"/>
      <c r="AF63" s="155"/>
      <c r="AG63" s="78"/>
      <c r="AH63" s="143"/>
      <c r="AI63" s="143"/>
      <c r="AJ63" s="143"/>
      <c r="AK63" s="52"/>
      <c r="AL63" s="143"/>
      <c r="AM63" s="148"/>
      <c r="AN63" s="52"/>
      <c r="AO63" s="52"/>
      <c r="AP63" s="150"/>
      <c r="AQ63" s="143"/>
      <c r="AR63" s="143"/>
      <c r="AS63" s="52"/>
      <c r="AT63" s="155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 spans="1:73" ht="15" x14ac:dyDescent="0.15">
      <c r="A64" s="143"/>
      <c r="B64" s="55"/>
      <c r="C64" s="143"/>
      <c r="D64" s="55"/>
      <c r="E64" s="153"/>
      <c r="F64" s="143"/>
      <c r="G64" s="143"/>
      <c r="H64" s="143"/>
      <c r="I64" s="52"/>
      <c r="J64" s="143"/>
      <c r="K64" s="148"/>
      <c r="L64" s="52"/>
      <c r="M64" s="52"/>
      <c r="N64" s="150"/>
      <c r="O64" s="143"/>
      <c r="P64" s="143"/>
      <c r="Q64" s="52"/>
      <c r="R64" s="155"/>
      <c r="S64" s="78"/>
      <c r="T64" s="143"/>
      <c r="U64" s="143"/>
      <c r="V64" s="143"/>
      <c r="W64" s="143"/>
      <c r="X64" s="143"/>
      <c r="Y64" s="148"/>
      <c r="Z64" s="52"/>
      <c r="AA64" s="52"/>
      <c r="AB64" s="150"/>
      <c r="AC64" s="143"/>
      <c r="AD64" s="143"/>
      <c r="AE64" s="52"/>
      <c r="AF64" s="155"/>
      <c r="AG64" s="78"/>
      <c r="AH64" s="143"/>
      <c r="AI64" s="143"/>
      <c r="AJ64" s="143"/>
      <c r="AK64" s="52"/>
      <c r="AL64" s="143"/>
      <c r="AM64" s="148"/>
      <c r="AN64" s="52"/>
      <c r="AO64" s="52"/>
      <c r="AP64" s="150"/>
      <c r="AQ64" s="143"/>
      <c r="AR64" s="143"/>
      <c r="AS64" s="52"/>
      <c r="AT64" s="155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 spans="1:73" ht="15" x14ac:dyDescent="0.15">
      <c r="A65" s="143"/>
      <c r="B65" s="55"/>
      <c r="C65" s="143"/>
      <c r="D65" s="55"/>
      <c r="E65" s="153"/>
      <c r="F65" s="143"/>
      <c r="G65" s="143"/>
      <c r="H65" s="143"/>
      <c r="I65" s="52"/>
      <c r="J65" s="143"/>
      <c r="K65" s="148"/>
      <c r="L65" s="52"/>
      <c r="M65" s="52"/>
      <c r="N65" s="150"/>
      <c r="O65" s="143"/>
      <c r="P65" s="143"/>
      <c r="Q65" s="52"/>
      <c r="R65" s="155"/>
      <c r="S65" s="78"/>
      <c r="T65" s="143"/>
      <c r="U65" s="143"/>
      <c r="V65" s="143"/>
      <c r="W65" s="143"/>
      <c r="X65" s="143"/>
      <c r="Y65" s="148"/>
      <c r="Z65" s="52"/>
      <c r="AA65" s="52"/>
      <c r="AB65" s="150"/>
      <c r="AC65" s="143"/>
      <c r="AD65" s="143"/>
      <c r="AE65" s="52"/>
      <c r="AF65" s="155"/>
      <c r="AG65" s="78"/>
      <c r="AH65" s="143"/>
      <c r="AI65" s="143"/>
      <c r="AJ65" s="143"/>
      <c r="AK65" s="52"/>
      <c r="AL65" s="143"/>
      <c r="AM65" s="148"/>
      <c r="AN65" s="52"/>
      <c r="AO65" s="52"/>
      <c r="AP65" s="150"/>
      <c r="AQ65" s="143"/>
      <c r="AR65" s="143"/>
      <c r="AS65" s="52"/>
      <c r="AT65" s="155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 spans="1:73" ht="15" x14ac:dyDescent="0.15">
      <c r="A66" s="68"/>
      <c r="B66" s="55"/>
      <c r="C66" s="143"/>
      <c r="D66" s="55"/>
      <c r="E66" s="69"/>
      <c r="F66" s="68"/>
      <c r="G66" s="68"/>
      <c r="H66" s="68"/>
      <c r="I66" s="52"/>
      <c r="J66" s="68"/>
      <c r="K66" s="52"/>
      <c r="L66" s="52"/>
      <c r="M66" s="52"/>
      <c r="N66" s="150"/>
      <c r="O66" s="143"/>
      <c r="P66" s="143"/>
      <c r="Q66" s="52"/>
      <c r="R66" s="154"/>
      <c r="S66" s="78"/>
      <c r="T66" s="68"/>
      <c r="U66" s="68"/>
      <c r="V66" s="68"/>
      <c r="W66" s="143"/>
      <c r="X66" s="68"/>
      <c r="Y66" s="52"/>
      <c r="Z66" s="52"/>
      <c r="AA66" s="52"/>
      <c r="AB66" s="150"/>
      <c r="AC66" s="143"/>
      <c r="AD66" s="143"/>
      <c r="AE66" s="52"/>
      <c r="AF66" s="154"/>
      <c r="AG66" s="78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 spans="1:73" ht="15" x14ac:dyDescent="0.15">
      <c r="A67" s="68"/>
      <c r="B67" s="55"/>
      <c r="C67" s="143"/>
      <c r="D67" s="55"/>
      <c r="E67" s="52"/>
      <c r="F67" s="68"/>
      <c r="G67" s="52"/>
      <c r="H67" s="52"/>
      <c r="I67" s="52"/>
      <c r="J67" s="52"/>
      <c r="K67" s="52"/>
      <c r="L67" s="52"/>
      <c r="M67" s="52"/>
      <c r="N67" s="52"/>
      <c r="O67" s="52"/>
      <c r="P67" s="143"/>
      <c r="Q67" s="52"/>
      <c r="R67" s="52"/>
      <c r="S67" s="78"/>
      <c r="T67" s="68"/>
      <c r="U67" s="52"/>
      <c r="V67" s="52"/>
      <c r="W67" s="143"/>
      <c r="X67" s="52"/>
      <c r="Y67" s="52"/>
      <c r="Z67" s="52"/>
      <c r="AA67" s="52"/>
      <c r="AB67" s="52"/>
      <c r="AC67" s="52"/>
      <c r="AD67" s="143"/>
      <c r="AE67" s="52"/>
      <c r="AF67" s="52"/>
      <c r="AG67" s="78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 spans="1:73" ht="15" x14ac:dyDescent="0.15">
      <c r="A68" s="68"/>
      <c r="B68" s="55"/>
      <c r="C68" s="121"/>
      <c r="D68" s="55"/>
      <c r="E68" s="64"/>
      <c r="F68" s="68"/>
      <c r="G68" s="52"/>
      <c r="H68" s="68"/>
      <c r="I68" s="52"/>
      <c r="J68" s="52"/>
      <c r="K68" s="52"/>
      <c r="L68" s="52"/>
      <c r="M68" s="52"/>
      <c r="N68" s="52"/>
      <c r="O68" s="52"/>
      <c r="P68" s="156"/>
      <c r="Q68" s="156"/>
      <c r="R68" s="156"/>
      <c r="S68" s="78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78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 spans="1:73" ht="15" x14ac:dyDescent="0.15">
      <c r="A69" s="52"/>
      <c r="B69" s="55"/>
      <c r="C69" s="52"/>
      <c r="D69" s="55"/>
      <c r="E69" s="52"/>
      <c r="F69" s="68"/>
      <c r="G69" s="52"/>
      <c r="H69" s="68"/>
      <c r="I69" s="52"/>
      <c r="J69" s="52"/>
      <c r="K69" s="52"/>
      <c r="L69" s="52"/>
      <c r="M69" s="52"/>
      <c r="N69" s="52"/>
      <c r="O69" s="52"/>
      <c r="P69" s="156"/>
      <c r="Q69" s="156"/>
      <c r="R69" s="156"/>
      <c r="S69" s="78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78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 spans="1:73" ht="15" x14ac:dyDescent="0.15">
      <c r="A70" s="52"/>
      <c r="B70" s="55"/>
      <c r="C70" s="52"/>
      <c r="D70" s="55"/>
      <c r="E70" s="64"/>
      <c r="F70" s="68"/>
      <c r="G70" s="52"/>
      <c r="H70" s="68"/>
      <c r="I70" s="52"/>
      <c r="J70" s="52"/>
      <c r="K70" s="52"/>
      <c r="L70" s="52"/>
      <c r="M70" s="52"/>
      <c r="N70" s="52"/>
      <c r="O70" s="52"/>
      <c r="P70" s="156"/>
      <c r="Q70" s="156"/>
      <c r="R70" s="156"/>
      <c r="S70" s="78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78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 spans="1:73" ht="15" x14ac:dyDescent="0.15">
      <c r="A71" s="52"/>
      <c r="B71" s="55"/>
      <c r="C71" s="52"/>
      <c r="D71" s="55"/>
      <c r="E71" s="159"/>
      <c r="F71" s="68"/>
      <c r="G71" s="52"/>
      <c r="H71" s="68"/>
      <c r="I71" s="52"/>
      <c r="J71" s="121"/>
      <c r="K71" s="52"/>
      <c r="L71" s="52"/>
      <c r="M71" s="121"/>
      <c r="N71" s="52"/>
      <c r="O71" s="52"/>
      <c r="P71" s="52"/>
      <c r="Q71" s="52"/>
      <c r="R71" s="52"/>
      <c r="S71" s="78"/>
      <c r="T71" s="68"/>
      <c r="U71" s="52"/>
      <c r="V71" s="68"/>
      <c r="W71" s="143"/>
      <c r="X71" s="121"/>
      <c r="Y71" s="52"/>
      <c r="Z71" s="52"/>
      <c r="AA71" s="121"/>
      <c r="AB71" s="52"/>
      <c r="AC71" s="52"/>
      <c r="AD71" s="52"/>
      <c r="AE71" s="52"/>
      <c r="AF71" s="52"/>
      <c r="AG71" s="78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 spans="1:73" ht="15" x14ac:dyDescent="0.15">
      <c r="A72" s="52"/>
      <c r="B72" s="55"/>
      <c r="C72" s="52"/>
      <c r="D72" s="55"/>
      <c r="E72" s="157"/>
      <c r="F72" s="68"/>
      <c r="G72" s="52"/>
      <c r="H72" s="68"/>
      <c r="I72" s="52"/>
      <c r="J72" s="121"/>
      <c r="K72" s="52"/>
      <c r="L72" s="52"/>
      <c r="M72" s="121"/>
      <c r="N72" s="52"/>
      <c r="O72" s="52"/>
      <c r="P72" s="52"/>
      <c r="Q72" s="52"/>
      <c r="R72" s="52"/>
      <c r="S72" s="78"/>
      <c r="T72" s="68"/>
      <c r="U72" s="52"/>
      <c r="V72" s="68"/>
      <c r="W72" s="143"/>
      <c r="X72" s="121"/>
      <c r="Y72" s="52"/>
      <c r="Z72" s="52"/>
      <c r="AA72" s="121"/>
      <c r="AB72" s="52"/>
      <c r="AC72" s="52"/>
      <c r="AD72" s="52"/>
      <c r="AE72" s="52"/>
      <c r="AF72" s="52"/>
      <c r="AG72" s="78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 spans="1:73" ht="15" x14ac:dyDescent="0.15">
      <c r="A73" s="52"/>
      <c r="B73" s="55"/>
      <c r="C73" s="52"/>
      <c r="D73" s="55"/>
      <c r="E73" s="55"/>
      <c r="F73" s="52"/>
      <c r="G73" s="52"/>
      <c r="H73" s="68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78"/>
      <c r="T73" s="52"/>
      <c r="U73" s="52"/>
      <c r="V73" s="68"/>
      <c r="W73" s="143"/>
      <c r="X73" s="52"/>
      <c r="Y73" s="52"/>
      <c r="Z73" s="52"/>
      <c r="AA73" s="52"/>
      <c r="AB73" s="52"/>
      <c r="AC73" s="52"/>
      <c r="AD73" s="52"/>
      <c r="AE73" s="52"/>
      <c r="AF73" s="52"/>
      <c r="AG73" s="78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 spans="1:73" ht="15" x14ac:dyDescent="0.15">
      <c r="A74" s="52"/>
      <c r="B74" s="55"/>
      <c r="C74" s="52"/>
      <c r="D74" s="55"/>
      <c r="E74" s="55"/>
      <c r="F74" s="52"/>
      <c r="G74" s="52"/>
      <c r="H74" s="68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78"/>
      <c r="T74" s="52"/>
      <c r="U74" s="52"/>
      <c r="V74" s="68"/>
      <c r="W74" s="143"/>
      <c r="X74" s="52"/>
      <c r="Y74" s="52"/>
      <c r="Z74" s="52"/>
      <c r="AA74" s="52"/>
      <c r="AB74" s="52"/>
      <c r="AC74" s="52"/>
      <c r="AD74" s="52"/>
      <c r="AE74" s="52"/>
      <c r="AF74" s="52"/>
      <c r="AG74" s="78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 spans="1:73" ht="15" x14ac:dyDescent="0.15">
      <c r="A75" s="52"/>
      <c r="B75" s="55"/>
      <c r="C75" s="55"/>
      <c r="D75" s="55"/>
      <c r="E75" s="55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78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78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 spans="1:73" ht="15" x14ac:dyDescent="0.15">
      <c r="A76" s="52"/>
      <c r="B76" s="55"/>
      <c r="C76" s="55"/>
      <c r="D76" s="55"/>
      <c r="E76" s="55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78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78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 spans="1:73" ht="15" x14ac:dyDescent="0.15">
      <c r="A77" s="52"/>
      <c r="B77" s="55"/>
      <c r="C77" s="55"/>
      <c r="D77" s="55"/>
      <c r="E77" s="55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78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78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 spans="1:73" ht="15" x14ac:dyDescent="0.15">
      <c r="A78" s="52"/>
      <c r="B78" s="55"/>
      <c r="C78" s="55"/>
      <c r="D78" s="55"/>
      <c r="E78" s="55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78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78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 spans="1:73" ht="15" x14ac:dyDescent="0.15">
      <c r="A79" s="52"/>
      <c r="B79" s="55"/>
      <c r="C79" s="55"/>
      <c r="D79" s="55"/>
      <c r="E79" s="55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78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78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 spans="1:73" ht="15" x14ac:dyDescent="0.15">
      <c r="A80" s="52">
        <v>5111</v>
      </c>
      <c r="B80" s="55" t="s">
        <v>277</v>
      </c>
      <c r="C80" s="55">
        <v>2017</v>
      </c>
      <c r="D80" s="55" t="s">
        <v>274</v>
      </c>
      <c r="E80" s="55" t="s">
        <v>279</v>
      </c>
      <c r="F80" s="52" t="s">
        <v>278</v>
      </c>
      <c r="G80" s="52">
        <v>2</v>
      </c>
      <c r="H80" s="52" t="s">
        <v>157</v>
      </c>
      <c r="I80" s="52" t="s">
        <v>168</v>
      </c>
      <c r="J80" s="52">
        <v>13</v>
      </c>
      <c r="K80" s="52">
        <v>6.04</v>
      </c>
      <c r="L80" s="52">
        <v>1.66</v>
      </c>
      <c r="M80" s="52">
        <v>13</v>
      </c>
      <c r="N80" s="52">
        <v>6.44</v>
      </c>
      <c r="O80" s="52">
        <v>2.46</v>
      </c>
      <c r="P80" s="52">
        <f t="shared" ref="P77:P80" si="0">N80-K80</f>
        <v>0.40000000000000036</v>
      </c>
      <c r="Q80" s="52">
        <f t="shared" ref="Q72:Q99" si="1">SQRT(L80^2 + O80^2 - (2*0.5*L80*O80))</f>
        <v>2.1733844574764034</v>
      </c>
      <c r="R80" s="52">
        <v>2.3199999999999998</v>
      </c>
      <c r="S80" s="78"/>
      <c r="T80" s="52" t="s">
        <v>36</v>
      </c>
      <c r="U80" s="52" t="s">
        <v>36</v>
      </c>
      <c r="V80" s="52" t="s">
        <v>36</v>
      </c>
      <c r="W80" s="52" t="s">
        <v>36</v>
      </c>
      <c r="X80" s="52" t="s">
        <v>36</v>
      </c>
      <c r="Y80" s="52" t="s">
        <v>36</v>
      </c>
      <c r="Z80" s="52" t="s">
        <v>36</v>
      </c>
      <c r="AA80" s="52" t="s">
        <v>36</v>
      </c>
      <c r="AB80" s="52" t="s">
        <v>36</v>
      </c>
      <c r="AC80" s="52" t="s">
        <v>36</v>
      </c>
      <c r="AD80" s="52" t="s">
        <v>36</v>
      </c>
      <c r="AE80" s="52" t="e">
        <f t="shared" ref="AE72:AE97" si="2">SQRT(Z80^2 + AC80^2 - (2*0.5*Z80*AC80))</f>
        <v>#VALUE!</v>
      </c>
      <c r="AF80" s="52" t="s">
        <v>36</v>
      </c>
      <c r="AG80" s="78"/>
      <c r="AH80" s="52" t="s">
        <v>36</v>
      </c>
      <c r="AI80" s="52" t="s">
        <v>36</v>
      </c>
      <c r="AJ80" s="52" t="s">
        <v>36</v>
      </c>
      <c r="AK80" s="52" t="s">
        <v>36</v>
      </c>
      <c r="AL80" s="52" t="s">
        <v>36</v>
      </c>
      <c r="AM80" s="52" t="s">
        <v>36</v>
      </c>
      <c r="AN80" s="52" t="s">
        <v>36</v>
      </c>
      <c r="AO80" s="52" t="s">
        <v>36</v>
      </c>
      <c r="AP80" s="52" t="s">
        <v>36</v>
      </c>
      <c r="AQ80" s="52" t="s">
        <v>36</v>
      </c>
      <c r="AR80" s="52" t="s">
        <v>36</v>
      </c>
      <c r="AS80" s="52" t="e">
        <f t="shared" ref="AS72:AS103" si="3">SQRT(AN80^2 + AQ80^2 - (2*0.5*AN80*AQ80))</f>
        <v>#VALUE!</v>
      </c>
      <c r="AT80" s="52" t="s">
        <v>36</v>
      </c>
      <c r="AV80" s="52" t="s">
        <v>36</v>
      </c>
      <c r="AW80" s="52" t="s">
        <v>36</v>
      </c>
      <c r="AX80" s="52" t="s">
        <v>36</v>
      </c>
      <c r="AY80" s="52" t="s">
        <v>36</v>
      </c>
      <c r="AZ80" s="52" t="s">
        <v>36</v>
      </c>
      <c r="BA80" s="52" t="s">
        <v>36</v>
      </c>
      <c r="BB80" s="52" t="s">
        <v>36</v>
      </c>
      <c r="BC80" s="52" t="s">
        <v>36</v>
      </c>
      <c r="BD80" s="52" t="s">
        <v>36</v>
      </c>
      <c r="BE80" s="52" t="s">
        <v>36</v>
      </c>
      <c r="BF80" s="52" t="s">
        <v>36</v>
      </c>
      <c r="BG80" s="52" t="e">
        <f t="shared" ref="BG72:BG99" si="4">SQRT(BB80^2 + BE80^2 - (2*0.5*BB80*BE80))</f>
        <v>#VALUE!</v>
      </c>
      <c r="BH80" s="52" t="s">
        <v>36</v>
      </c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  <row r="81" spans="1:73" ht="15" x14ac:dyDescent="0.15">
      <c r="A81" s="52">
        <v>5008</v>
      </c>
      <c r="B81" s="55" t="s">
        <v>280</v>
      </c>
      <c r="C81" s="55">
        <v>1994</v>
      </c>
      <c r="D81" s="55" t="s">
        <v>274</v>
      </c>
      <c r="E81" s="55" t="s">
        <v>34</v>
      </c>
      <c r="F81" s="52" t="s">
        <v>281</v>
      </c>
      <c r="G81" s="52">
        <v>1</v>
      </c>
      <c r="H81" s="52" t="s">
        <v>157</v>
      </c>
      <c r="I81" s="52" t="s">
        <v>168</v>
      </c>
      <c r="J81" s="52">
        <v>8</v>
      </c>
      <c r="K81" s="52" t="s">
        <v>36</v>
      </c>
      <c r="L81" s="52" t="s">
        <v>36</v>
      </c>
      <c r="M81" s="52">
        <v>8</v>
      </c>
      <c r="N81" s="52" t="s">
        <v>36</v>
      </c>
      <c r="O81" s="52" t="s">
        <v>36</v>
      </c>
      <c r="P81" s="52">
        <v>-5.25</v>
      </c>
      <c r="Q81" s="52">
        <v>1.99</v>
      </c>
      <c r="R81" s="52">
        <v>1.99</v>
      </c>
      <c r="S81" s="78"/>
      <c r="T81" s="52" t="s">
        <v>36</v>
      </c>
      <c r="U81" s="52" t="s">
        <v>36</v>
      </c>
      <c r="V81" s="52" t="s">
        <v>36</v>
      </c>
      <c r="W81" s="52" t="s">
        <v>36</v>
      </c>
      <c r="X81" s="52" t="s">
        <v>36</v>
      </c>
      <c r="Y81" s="52" t="s">
        <v>36</v>
      </c>
      <c r="Z81" s="52" t="s">
        <v>36</v>
      </c>
      <c r="AA81" s="52" t="s">
        <v>36</v>
      </c>
      <c r="AB81" s="52" t="s">
        <v>36</v>
      </c>
      <c r="AC81" s="52" t="s">
        <v>36</v>
      </c>
      <c r="AD81" s="52" t="s">
        <v>36</v>
      </c>
      <c r="AE81" s="52" t="e">
        <f t="shared" si="2"/>
        <v>#VALUE!</v>
      </c>
      <c r="AF81" s="52" t="s">
        <v>36</v>
      </c>
      <c r="AG81" s="78"/>
      <c r="AH81" s="52" t="s">
        <v>36</v>
      </c>
      <c r="AI81" s="52" t="s">
        <v>36</v>
      </c>
      <c r="AJ81" s="52" t="s">
        <v>36</v>
      </c>
      <c r="AK81" s="52" t="s">
        <v>36</v>
      </c>
      <c r="AL81" s="52" t="s">
        <v>36</v>
      </c>
      <c r="AM81" s="52" t="s">
        <v>36</v>
      </c>
      <c r="AN81" s="52" t="s">
        <v>36</v>
      </c>
      <c r="AO81" s="52" t="s">
        <v>36</v>
      </c>
      <c r="AP81" s="52" t="s">
        <v>36</v>
      </c>
      <c r="AQ81" s="52" t="s">
        <v>36</v>
      </c>
      <c r="AR81" s="52" t="s">
        <v>36</v>
      </c>
      <c r="AS81" s="52" t="e">
        <f t="shared" si="3"/>
        <v>#VALUE!</v>
      </c>
      <c r="AT81" s="52" t="s">
        <v>36</v>
      </c>
      <c r="AV81" s="52" t="s">
        <v>36</v>
      </c>
      <c r="AW81" s="52" t="s">
        <v>36</v>
      </c>
      <c r="AX81" s="52" t="s">
        <v>36</v>
      </c>
      <c r="AY81" s="52" t="s">
        <v>36</v>
      </c>
      <c r="AZ81" s="52" t="s">
        <v>36</v>
      </c>
      <c r="BA81" s="52" t="s">
        <v>36</v>
      </c>
      <c r="BB81" s="52" t="s">
        <v>36</v>
      </c>
      <c r="BC81" s="52" t="s">
        <v>36</v>
      </c>
      <c r="BD81" s="52" t="s">
        <v>36</v>
      </c>
      <c r="BE81" s="52" t="s">
        <v>36</v>
      </c>
      <c r="BF81" s="52" t="s">
        <v>36</v>
      </c>
      <c r="BG81" s="52" t="e">
        <f t="shared" si="4"/>
        <v>#VALUE!</v>
      </c>
      <c r="BH81" s="52" t="s">
        <v>36</v>
      </c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</row>
    <row r="82" spans="1:73" ht="15" x14ac:dyDescent="0.15">
      <c r="A82" s="52">
        <v>5008</v>
      </c>
      <c r="B82" s="55" t="s">
        <v>280</v>
      </c>
      <c r="C82" s="55">
        <v>1994</v>
      </c>
      <c r="D82" s="55" t="s">
        <v>274</v>
      </c>
      <c r="E82" s="52" t="s">
        <v>297</v>
      </c>
      <c r="F82" s="52" t="s">
        <v>281</v>
      </c>
      <c r="G82" s="52">
        <v>1</v>
      </c>
      <c r="H82" s="52" t="s">
        <v>157</v>
      </c>
      <c r="I82" s="52" t="s">
        <v>168</v>
      </c>
      <c r="J82" s="52">
        <v>8</v>
      </c>
      <c r="K82" s="52" t="s">
        <v>36</v>
      </c>
      <c r="L82" s="52" t="s">
        <v>36</v>
      </c>
      <c r="M82" s="52">
        <v>8</v>
      </c>
      <c r="N82" s="52" t="s">
        <v>36</v>
      </c>
      <c r="O82" s="52" t="s">
        <v>36</v>
      </c>
      <c r="P82" s="52">
        <v>1.1499999999999999</v>
      </c>
      <c r="Q82" s="52">
        <v>1.28</v>
      </c>
      <c r="R82" s="52">
        <v>1.28</v>
      </c>
      <c r="S82" s="78"/>
      <c r="T82" s="52" t="s">
        <v>36</v>
      </c>
      <c r="U82" s="52" t="s">
        <v>36</v>
      </c>
      <c r="V82" s="52" t="s">
        <v>36</v>
      </c>
      <c r="W82" s="52" t="s">
        <v>36</v>
      </c>
      <c r="X82" s="52" t="s">
        <v>36</v>
      </c>
      <c r="Y82" s="52" t="s">
        <v>36</v>
      </c>
      <c r="Z82" s="52" t="s">
        <v>36</v>
      </c>
      <c r="AA82" s="52" t="s">
        <v>36</v>
      </c>
      <c r="AB82" s="52" t="s">
        <v>36</v>
      </c>
      <c r="AC82" s="52" t="s">
        <v>36</v>
      </c>
      <c r="AD82" s="52" t="s">
        <v>36</v>
      </c>
      <c r="AE82" s="52" t="e">
        <f t="shared" si="2"/>
        <v>#VALUE!</v>
      </c>
      <c r="AF82" s="52" t="s">
        <v>36</v>
      </c>
      <c r="AG82" s="78"/>
      <c r="AH82" s="52" t="s">
        <v>36</v>
      </c>
      <c r="AI82" s="52" t="s">
        <v>36</v>
      </c>
      <c r="AJ82" s="52" t="s">
        <v>36</v>
      </c>
      <c r="AK82" s="52" t="s">
        <v>36</v>
      </c>
      <c r="AL82" s="52" t="s">
        <v>36</v>
      </c>
      <c r="AM82" s="52" t="s">
        <v>36</v>
      </c>
      <c r="AN82" s="52" t="s">
        <v>36</v>
      </c>
      <c r="AO82" s="52" t="s">
        <v>36</v>
      </c>
      <c r="AP82" s="52" t="s">
        <v>36</v>
      </c>
      <c r="AQ82" s="52" t="s">
        <v>36</v>
      </c>
      <c r="AR82" s="52" t="s">
        <v>36</v>
      </c>
      <c r="AS82" s="52" t="e">
        <f t="shared" si="3"/>
        <v>#VALUE!</v>
      </c>
      <c r="AT82" s="52" t="s">
        <v>36</v>
      </c>
      <c r="AV82" s="52" t="s">
        <v>36</v>
      </c>
      <c r="AW82" s="52" t="s">
        <v>36</v>
      </c>
      <c r="AX82" s="52" t="s">
        <v>36</v>
      </c>
      <c r="AY82" s="52" t="s">
        <v>36</v>
      </c>
      <c r="AZ82" s="52" t="s">
        <v>36</v>
      </c>
      <c r="BA82" s="52" t="s">
        <v>36</v>
      </c>
      <c r="BB82" s="52" t="s">
        <v>36</v>
      </c>
      <c r="BC82" s="52" t="s">
        <v>36</v>
      </c>
      <c r="BD82" s="52" t="s">
        <v>36</v>
      </c>
      <c r="BE82" s="52" t="s">
        <v>36</v>
      </c>
      <c r="BF82" s="52" t="s">
        <v>36</v>
      </c>
      <c r="BG82" s="52" t="e">
        <f t="shared" si="4"/>
        <v>#VALUE!</v>
      </c>
      <c r="BH82" s="52" t="s">
        <v>36</v>
      </c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</row>
    <row r="83" spans="1:73" ht="15" x14ac:dyDescent="0.15">
      <c r="A83" s="52">
        <v>5008</v>
      </c>
      <c r="B83" s="55" t="s">
        <v>280</v>
      </c>
      <c r="C83" s="55">
        <v>1994</v>
      </c>
      <c r="D83" s="55" t="s">
        <v>274</v>
      </c>
      <c r="E83" s="55" t="s">
        <v>282</v>
      </c>
      <c r="F83" s="52" t="s">
        <v>281</v>
      </c>
      <c r="G83" s="52">
        <v>1</v>
      </c>
      <c r="H83" s="52" t="s">
        <v>157</v>
      </c>
      <c r="I83" s="52" t="s">
        <v>168</v>
      </c>
      <c r="J83" s="52">
        <v>8</v>
      </c>
      <c r="K83" s="52" t="s">
        <v>36</v>
      </c>
      <c r="L83" s="52" t="s">
        <v>36</v>
      </c>
      <c r="M83" s="52">
        <v>8</v>
      </c>
      <c r="N83" s="52" t="s">
        <v>36</v>
      </c>
      <c r="O83" s="52" t="s">
        <v>36</v>
      </c>
      <c r="P83" s="52">
        <v>-1.99</v>
      </c>
      <c r="Q83" s="52">
        <v>1.85</v>
      </c>
      <c r="R83" s="52">
        <v>1.85</v>
      </c>
      <c r="S83" s="78"/>
      <c r="T83" s="52" t="s">
        <v>36</v>
      </c>
      <c r="U83" s="52" t="s">
        <v>36</v>
      </c>
      <c r="V83" s="52" t="s">
        <v>36</v>
      </c>
      <c r="W83" s="52" t="s">
        <v>36</v>
      </c>
      <c r="X83" s="52" t="s">
        <v>36</v>
      </c>
      <c r="Y83" s="52" t="s">
        <v>36</v>
      </c>
      <c r="Z83" s="52" t="s">
        <v>36</v>
      </c>
      <c r="AA83" s="52" t="s">
        <v>36</v>
      </c>
      <c r="AB83" s="52" t="s">
        <v>36</v>
      </c>
      <c r="AC83" s="52" t="s">
        <v>36</v>
      </c>
      <c r="AD83" s="52" t="s">
        <v>36</v>
      </c>
      <c r="AE83" s="52" t="e">
        <f t="shared" si="2"/>
        <v>#VALUE!</v>
      </c>
      <c r="AF83" s="52" t="s">
        <v>36</v>
      </c>
      <c r="AG83" s="78"/>
      <c r="AH83" s="52" t="s">
        <v>36</v>
      </c>
      <c r="AI83" s="52" t="s">
        <v>36</v>
      </c>
      <c r="AJ83" s="52" t="s">
        <v>36</v>
      </c>
      <c r="AK83" s="52" t="s">
        <v>36</v>
      </c>
      <c r="AL83" s="52" t="s">
        <v>36</v>
      </c>
      <c r="AM83" s="52" t="s">
        <v>36</v>
      </c>
      <c r="AN83" s="52" t="s">
        <v>36</v>
      </c>
      <c r="AO83" s="52" t="s">
        <v>36</v>
      </c>
      <c r="AP83" s="52" t="s">
        <v>36</v>
      </c>
      <c r="AQ83" s="52" t="s">
        <v>36</v>
      </c>
      <c r="AR83" s="52" t="s">
        <v>36</v>
      </c>
      <c r="AS83" s="52" t="e">
        <f t="shared" si="3"/>
        <v>#VALUE!</v>
      </c>
      <c r="AT83" s="52" t="s">
        <v>36</v>
      </c>
      <c r="AV83" s="52" t="s">
        <v>36</v>
      </c>
      <c r="AW83" s="52" t="s">
        <v>36</v>
      </c>
      <c r="AX83" s="52" t="s">
        <v>36</v>
      </c>
      <c r="AY83" s="52" t="s">
        <v>36</v>
      </c>
      <c r="AZ83" s="52" t="s">
        <v>36</v>
      </c>
      <c r="BA83" s="52" t="s">
        <v>36</v>
      </c>
      <c r="BB83" s="52" t="s">
        <v>36</v>
      </c>
      <c r="BC83" s="52" t="s">
        <v>36</v>
      </c>
      <c r="BD83" s="52" t="s">
        <v>36</v>
      </c>
      <c r="BE83" s="52" t="s">
        <v>36</v>
      </c>
      <c r="BF83" s="52" t="s">
        <v>36</v>
      </c>
      <c r="BG83" s="52" t="e">
        <f t="shared" si="4"/>
        <v>#VALUE!</v>
      </c>
      <c r="BH83" s="52" t="s">
        <v>36</v>
      </c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</row>
    <row r="84" spans="1:73" ht="15" x14ac:dyDescent="0.15">
      <c r="A84" s="52">
        <v>4988</v>
      </c>
      <c r="B84" s="55" t="s">
        <v>283</v>
      </c>
      <c r="C84" s="55">
        <v>2003</v>
      </c>
      <c r="D84" s="55" t="s">
        <v>274</v>
      </c>
      <c r="E84" s="55" t="s">
        <v>34</v>
      </c>
      <c r="F84" s="52" t="s">
        <v>284</v>
      </c>
      <c r="G84" s="52">
        <v>2</v>
      </c>
      <c r="H84" s="52" t="s">
        <v>157</v>
      </c>
      <c r="I84" s="52" t="s">
        <v>168</v>
      </c>
      <c r="J84" s="52">
        <v>20</v>
      </c>
      <c r="K84" s="52" t="s">
        <v>36</v>
      </c>
      <c r="L84" s="52" t="s">
        <v>36</v>
      </c>
      <c r="M84" s="52">
        <v>20</v>
      </c>
      <c r="N84" s="52" t="s">
        <v>36</v>
      </c>
      <c r="O84" s="52" t="s">
        <v>36</v>
      </c>
      <c r="P84" s="52">
        <v>-2.98</v>
      </c>
      <c r="Q84" s="52">
        <v>2.74</v>
      </c>
      <c r="R84" s="52">
        <v>2.74</v>
      </c>
      <c r="S84" s="78"/>
      <c r="T84" s="52" t="s">
        <v>284</v>
      </c>
      <c r="U84" s="52">
        <v>2</v>
      </c>
      <c r="V84" s="52" t="s">
        <v>157</v>
      </c>
      <c r="W84" s="143" t="s">
        <v>169</v>
      </c>
      <c r="X84" s="52">
        <v>20</v>
      </c>
      <c r="Y84" s="52" t="s">
        <v>36</v>
      </c>
      <c r="Z84" s="52" t="s">
        <v>36</v>
      </c>
      <c r="AA84" s="52">
        <v>20</v>
      </c>
      <c r="AB84" s="52" t="s">
        <v>36</v>
      </c>
      <c r="AC84" s="52" t="s">
        <v>36</v>
      </c>
      <c r="AD84" s="52">
        <v>-2.4700000000000002</v>
      </c>
      <c r="AE84" s="52">
        <v>2.74</v>
      </c>
      <c r="AF84" s="52">
        <v>2.74</v>
      </c>
      <c r="AG84" s="78"/>
      <c r="AH84" s="52" t="s">
        <v>36</v>
      </c>
      <c r="AI84" s="52" t="s">
        <v>36</v>
      </c>
      <c r="AJ84" s="52" t="s">
        <v>36</v>
      </c>
      <c r="AK84" s="52" t="s">
        <v>36</v>
      </c>
      <c r="AL84" s="52" t="s">
        <v>36</v>
      </c>
      <c r="AM84" s="52" t="s">
        <v>36</v>
      </c>
      <c r="AN84" s="52" t="s">
        <v>36</v>
      </c>
      <c r="AO84" s="52" t="s">
        <v>36</v>
      </c>
      <c r="AP84" s="52" t="s">
        <v>36</v>
      </c>
      <c r="AQ84" s="52" t="s">
        <v>36</v>
      </c>
      <c r="AR84" s="52" t="s">
        <v>36</v>
      </c>
      <c r="AS84" s="52" t="e">
        <f t="shared" si="3"/>
        <v>#VALUE!</v>
      </c>
      <c r="AT84" s="52" t="s">
        <v>36</v>
      </c>
      <c r="AV84" s="52" t="s">
        <v>36</v>
      </c>
      <c r="AW84" s="52" t="s">
        <v>36</v>
      </c>
      <c r="AX84" s="52" t="s">
        <v>36</v>
      </c>
      <c r="AY84" s="52" t="s">
        <v>36</v>
      </c>
      <c r="AZ84" s="52" t="s">
        <v>36</v>
      </c>
      <c r="BA84" s="52" t="s">
        <v>36</v>
      </c>
      <c r="BB84" s="52" t="s">
        <v>36</v>
      </c>
      <c r="BC84" s="52" t="s">
        <v>36</v>
      </c>
      <c r="BD84" s="52" t="s">
        <v>36</v>
      </c>
      <c r="BE84" s="52" t="s">
        <v>36</v>
      </c>
      <c r="BF84" s="52" t="s">
        <v>36</v>
      </c>
      <c r="BG84" s="52" t="e">
        <f t="shared" si="4"/>
        <v>#VALUE!</v>
      </c>
      <c r="BH84" s="52" t="s">
        <v>36</v>
      </c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</row>
    <row r="85" spans="1:73" ht="15" x14ac:dyDescent="0.15">
      <c r="A85" s="52">
        <v>4988</v>
      </c>
      <c r="B85" s="55" t="s">
        <v>283</v>
      </c>
      <c r="C85" s="55">
        <v>2003</v>
      </c>
      <c r="D85" s="55" t="s">
        <v>274</v>
      </c>
      <c r="E85" s="52" t="s">
        <v>297</v>
      </c>
      <c r="F85" s="52" t="s">
        <v>284</v>
      </c>
      <c r="G85" s="52">
        <v>2</v>
      </c>
      <c r="H85" s="52" t="s">
        <v>157</v>
      </c>
      <c r="I85" s="52" t="s">
        <v>168</v>
      </c>
      <c r="J85" s="52">
        <v>20</v>
      </c>
      <c r="K85" s="52" t="s">
        <v>36</v>
      </c>
      <c r="L85" s="52" t="s">
        <v>36</v>
      </c>
      <c r="M85" s="52">
        <v>20</v>
      </c>
      <c r="N85" s="52" t="s">
        <v>36</v>
      </c>
      <c r="O85" s="52" t="s">
        <v>36</v>
      </c>
      <c r="P85" s="52">
        <v>-0.96</v>
      </c>
      <c r="Q85" s="52">
        <v>1.49</v>
      </c>
      <c r="R85" s="52">
        <v>1.49</v>
      </c>
      <c r="S85" s="78"/>
      <c r="T85" s="52" t="s">
        <v>284</v>
      </c>
      <c r="U85" s="52">
        <v>2</v>
      </c>
      <c r="V85" s="52" t="s">
        <v>157</v>
      </c>
      <c r="W85" s="143" t="s">
        <v>169</v>
      </c>
      <c r="X85" s="52">
        <v>20</v>
      </c>
      <c r="Y85" s="52" t="s">
        <v>36</v>
      </c>
      <c r="Z85" s="52" t="s">
        <v>36</v>
      </c>
      <c r="AA85" s="52">
        <v>20</v>
      </c>
      <c r="AB85" s="52" t="s">
        <v>36</v>
      </c>
      <c r="AC85" s="52" t="s">
        <v>36</v>
      </c>
      <c r="AD85" s="52">
        <v>-0.98</v>
      </c>
      <c r="AE85" s="52">
        <v>1.37</v>
      </c>
      <c r="AF85" s="52">
        <v>1.37</v>
      </c>
      <c r="AG85" s="78"/>
      <c r="AH85" s="52" t="s">
        <v>36</v>
      </c>
      <c r="AI85" s="52" t="s">
        <v>36</v>
      </c>
      <c r="AJ85" s="52" t="s">
        <v>36</v>
      </c>
      <c r="AK85" s="52" t="s">
        <v>36</v>
      </c>
      <c r="AL85" s="52" t="s">
        <v>36</v>
      </c>
      <c r="AM85" s="52" t="s">
        <v>36</v>
      </c>
      <c r="AN85" s="52" t="s">
        <v>36</v>
      </c>
      <c r="AO85" s="52" t="s">
        <v>36</v>
      </c>
      <c r="AP85" s="52" t="s">
        <v>36</v>
      </c>
      <c r="AQ85" s="52" t="s">
        <v>36</v>
      </c>
      <c r="AR85" s="52" t="s">
        <v>36</v>
      </c>
      <c r="AS85" s="52" t="e">
        <f t="shared" si="3"/>
        <v>#VALUE!</v>
      </c>
      <c r="AT85" s="52" t="s">
        <v>36</v>
      </c>
      <c r="AV85" s="52" t="s">
        <v>36</v>
      </c>
      <c r="AW85" s="52" t="s">
        <v>36</v>
      </c>
      <c r="AX85" s="52" t="s">
        <v>36</v>
      </c>
      <c r="AY85" s="52" t="s">
        <v>36</v>
      </c>
      <c r="AZ85" s="52" t="s">
        <v>36</v>
      </c>
      <c r="BA85" s="52" t="s">
        <v>36</v>
      </c>
      <c r="BB85" s="52" t="s">
        <v>36</v>
      </c>
      <c r="BC85" s="52" t="s">
        <v>36</v>
      </c>
      <c r="BD85" s="52" t="s">
        <v>36</v>
      </c>
      <c r="BE85" s="52" t="s">
        <v>36</v>
      </c>
      <c r="BF85" s="52" t="s">
        <v>36</v>
      </c>
      <c r="BG85" s="52" t="e">
        <f t="shared" si="4"/>
        <v>#VALUE!</v>
      </c>
      <c r="BH85" s="52" t="s">
        <v>36</v>
      </c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</row>
    <row r="86" spans="1:73" ht="15" x14ac:dyDescent="0.15">
      <c r="A86" s="52">
        <v>4989</v>
      </c>
      <c r="B86" s="55" t="s">
        <v>285</v>
      </c>
      <c r="C86" s="55">
        <v>2008</v>
      </c>
      <c r="D86" s="55" t="s">
        <v>274</v>
      </c>
      <c r="E86" s="55" t="s">
        <v>34</v>
      </c>
      <c r="F86" s="52" t="s">
        <v>161</v>
      </c>
      <c r="G86" s="144">
        <v>2</v>
      </c>
      <c r="H86" s="144" t="s">
        <v>157</v>
      </c>
      <c r="I86" s="52" t="s">
        <v>175</v>
      </c>
      <c r="J86" s="144">
        <v>14</v>
      </c>
      <c r="K86" s="144">
        <v>3.6</v>
      </c>
      <c r="L86" s="144">
        <v>1.87</v>
      </c>
      <c r="M86" s="144">
        <v>14</v>
      </c>
      <c r="N86" s="144" t="s">
        <v>36</v>
      </c>
      <c r="O86" s="124" t="s">
        <v>36</v>
      </c>
      <c r="P86" s="144">
        <v>-0.42</v>
      </c>
      <c r="Q86" s="52" t="s">
        <v>310</v>
      </c>
      <c r="R86" s="52" t="s">
        <v>36</v>
      </c>
      <c r="S86" s="78"/>
      <c r="T86" s="52" t="s">
        <v>161</v>
      </c>
      <c r="U86" s="144">
        <v>2</v>
      </c>
      <c r="V86" s="144" t="s">
        <v>157</v>
      </c>
      <c r="W86" s="143" t="s">
        <v>172</v>
      </c>
      <c r="X86" s="144">
        <v>14</v>
      </c>
      <c r="Y86" s="144">
        <v>3.6</v>
      </c>
      <c r="Z86" s="144">
        <v>1.87</v>
      </c>
      <c r="AA86" s="144">
        <v>14</v>
      </c>
      <c r="AB86" s="144" t="s">
        <v>36</v>
      </c>
      <c r="AC86" s="144" t="s">
        <v>36</v>
      </c>
      <c r="AD86" s="144">
        <v>-0.41</v>
      </c>
      <c r="AE86" s="52" t="s">
        <v>311</v>
      </c>
      <c r="AF86" s="52" t="s">
        <v>36</v>
      </c>
      <c r="AG86" s="78"/>
      <c r="AH86" s="52" t="s">
        <v>36</v>
      </c>
      <c r="AI86" s="52" t="s">
        <v>36</v>
      </c>
      <c r="AJ86" s="52" t="s">
        <v>36</v>
      </c>
      <c r="AK86" s="52" t="s">
        <v>36</v>
      </c>
      <c r="AL86" s="52" t="s">
        <v>36</v>
      </c>
      <c r="AM86" s="52" t="s">
        <v>36</v>
      </c>
      <c r="AN86" s="52" t="s">
        <v>36</v>
      </c>
      <c r="AO86" s="52" t="s">
        <v>36</v>
      </c>
      <c r="AP86" s="52" t="s">
        <v>36</v>
      </c>
      <c r="AQ86" s="52" t="s">
        <v>36</v>
      </c>
      <c r="AR86" s="52" t="s">
        <v>36</v>
      </c>
      <c r="AS86" s="52" t="e">
        <f t="shared" si="3"/>
        <v>#VALUE!</v>
      </c>
      <c r="AT86" s="52" t="s">
        <v>36</v>
      </c>
      <c r="AV86" s="52" t="s">
        <v>36</v>
      </c>
      <c r="AW86" s="52" t="s">
        <v>36</v>
      </c>
      <c r="AX86" s="52" t="s">
        <v>36</v>
      </c>
      <c r="AY86" s="52" t="s">
        <v>36</v>
      </c>
      <c r="AZ86" s="52" t="s">
        <v>36</v>
      </c>
      <c r="BA86" s="52" t="s">
        <v>36</v>
      </c>
      <c r="BB86" s="52" t="s">
        <v>36</v>
      </c>
      <c r="BC86" s="52" t="s">
        <v>36</v>
      </c>
      <c r="BD86" s="52" t="s">
        <v>36</v>
      </c>
      <c r="BE86" s="52" t="s">
        <v>36</v>
      </c>
      <c r="BF86" s="52" t="s">
        <v>36</v>
      </c>
      <c r="BG86" s="52" t="e">
        <f t="shared" si="4"/>
        <v>#VALUE!</v>
      </c>
      <c r="BH86" s="52" t="s">
        <v>36</v>
      </c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</row>
    <row r="87" spans="1:73" ht="15" x14ac:dyDescent="0.15">
      <c r="A87" s="52">
        <v>4989</v>
      </c>
      <c r="B87" s="55" t="s">
        <v>285</v>
      </c>
      <c r="C87" s="55">
        <v>2008</v>
      </c>
      <c r="D87" s="55" t="s">
        <v>274</v>
      </c>
      <c r="E87" s="52" t="s">
        <v>297</v>
      </c>
      <c r="F87" s="52" t="s">
        <v>161</v>
      </c>
      <c r="G87" s="144">
        <v>2</v>
      </c>
      <c r="H87" s="144" t="s">
        <v>157</v>
      </c>
      <c r="I87" s="52" t="s">
        <v>175</v>
      </c>
      <c r="J87" s="144">
        <v>14</v>
      </c>
      <c r="K87" s="144">
        <v>4</v>
      </c>
      <c r="L87" s="144">
        <v>1.87</v>
      </c>
      <c r="M87" s="144">
        <v>14</v>
      </c>
      <c r="N87" s="144" t="s">
        <v>36</v>
      </c>
      <c r="O87" s="124" t="s">
        <v>36</v>
      </c>
      <c r="P87" s="144">
        <v>-0.56999999999999995</v>
      </c>
      <c r="Q87" s="52" t="s">
        <v>310</v>
      </c>
      <c r="R87" s="52" t="s">
        <v>36</v>
      </c>
      <c r="S87" s="78"/>
      <c r="T87" s="52" t="s">
        <v>161</v>
      </c>
      <c r="U87" s="144">
        <v>2</v>
      </c>
      <c r="V87" s="144" t="s">
        <v>157</v>
      </c>
      <c r="W87" s="143" t="s">
        <v>172</v>
      </c>
      <c r="X87" s="144">
        <v>14</v>
      </c>
      <c r="Y87" s="144">
        <v>4</v>
      </c>
      <c r="Z87" s="144">
        <v>1.87</v>
      </c>
      <c r="AA87" s="144">
        <v>14</v>
      </c>
      <c r="AB87" s="144" t="s">
        <v>36</v>
      </c>
      <c r="AC87" s="144" t="s">
        <v>36</v>
      </c>
      <c r="AD87" s="144">
        <v>0.14000000000000001</v>
      </c>
      <c r="AE87" s="52" t="s">
        <v>311</v>
      </c>
      <c r="AF87" s="52" t="s">
        <v>36</v>
      </c>
      <c r="AG87" s="78"/>
      <c r="AH87" s="52" t="s">
        <v>36</v>
      </c>
      <c r="AI87" s="52" t="s">
        <v>36</v>
      </c>
      <c r="AJ87" s="52" t="s">
        <v>36</v>
      </c>
      <c r="AK87" s="52" t="s">
        <v>36</v>
      </c>
      <c r="AL87" s="52" t="s">
        <v>36</v>
      </c>
      <c r="AM87" s="52" t="s">
        <v>36</v>
      </c>
      <c r="AN87" s="52" t="s">
        <v>36</v>
      </c>
      <c r="AO87" s="52" t="s">
        <v>36</v>
      </c>
      <c r="AP87" s="52" t="s">
        <v>36</v>
      </c>
      <c r="AQ87" s="52" t="s">
        <v>36</v>
      </c>
      <c r="AR87" s="52" t="s">
        <v>36</v>
      </c>
      <c r="AS87" s="52" t="e">
        <f t="shared" si="3"/>
        <v>#VALUE!</v>
      </c>
      <c r="AT87" s="52" t="s">
        <v>36</v>
      </c>
      <c r="AV87" s="52" t="s">
        <v>36</v>
      </c>
      <c r="AW87" s="52" t="s">
        <v>36</v>
      </c>
      <c r="AX87" s="52" t="s">
        <v>36</v>
      </c>
      <c r="AY87" s="52" t="s">
        <v>36</v>
      </c>
      <c r="AZ87" s="52" t="s">
        <v>36</v>
      </c>
      <c r="BA87" s="52" t="s">
        <v>36</v>
      </c>
      <c r="BB87" s="52" t="s">
        <v>36</v>
      </c>
      <c r="BC87" s="52" t="s">
        <v>36</v>
      </c>
      <c r="BD87" s="52" t="s">
        <v>36</v>
      </c>
      <c r="BE87" s="52" t="s">
        <v>36</v>
      </c>
      <c r="BF87" s="52" t="s">
        <v>36</v>
      </c>
      <c r="BG87" s="52" t="e">
        <f t="shared" si="4"/>
        <v>#VALUE!</v>
      </c>
      <c r="BH87" s="52" t="s">
        <v>36</v>
      </c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 spans="1:73" ht="15" x14ac:dyDescent="0.15">
      <c r="A88" s="52">
        <v>5511</v>
      </c>
      <c r="B88" s="55" t="s">
        <v>286</v>
      </c>
      <c r="C88" s="55">
        <v>2020</v>
      </c>
      <c r="D88" s="55" t="s">
        <v>274</v>
      </c>
      <c r="E88" s="64" t="s">
        <v>34</v>
      </c>
      <c r="F88" s="52" t="s">
        <v>154</v>
      </c>
      <c r="G88" s="52">
        <v>2</v>
      </c>
      <c r="H88" s="52" t="s">
        <v>157</v>
      </c>
      <c r="I88" s="52" t="s">
        <v>175</v>
      </c>
      <c r="J88" s="52">
        <v>10</v>
      </c>
      <c r="K88" s="52">
        <v>6.31</v>
      </c>
      <c r="L88" s="52">
        <v>0.72</v>
      </c>
      <c r="M88" s="52">
        <v>10</v>
      </c>
      <c r="N88" s="52">
        <v>1.29</v>
      </c>
      <c r="O88" s="52">
        <v>0.97</v>
      </c>
      <c r="P88" s="144">
        <f t="shared" ref="P88:P89" si="5">N88-K88</f>
        <v>-5.0199999999999996</v>
      </c>
      <c r="Q88" s="52">
        <f t="shared" si="1"/>
        <v>0.87229582138171446</v>
      </c>
      <c r="R88" s="52" t="s">
        <v>36</v>
      </c>
      <c r="S88" s="78"/>
      <c r="T88" s="52" t="s">
        <v>154</v>
      </c>
      <c r="U88" s="52">
        <v>2</v>
      </c>
      <c r="V88" s="52" t="s">
        <v>157</v>
      </c>
      <c r="W88" s="143" t="s">
        <v>156</v>
      </c>
      <c r="X88" s="52">
        <v>10</v>
      </c>
      <c r="Y88" s="52">
        <v>6.31</v>
      </c>
      <c r="Z88" s="52">
        <v>0.72</v>
      </c>
      <c r="AA88" s="52">
        <v>10</v>
      </c>
      <c r="AB88" s="52">
        <v>1.93</v>
      </c>
      <c r="AC88" s="52">
        <v>0.96</v>
      </c>
      <c r="AD88" s="144">
        <f t="shared" ref="AD88:AD89" si="6">AB88-Y88</f>
        <v>-4.38</v>
      </c>
      <c r="AE88" s="52">
        <f t="shared" si="2"/>
        <v>0.86533230611135747</v>
      </c>
      <c r="AF88" s="52" t="s">
        <v>36</v>
      </c>
      <c r="AG88" s="78"/>
      <c r="AH88" s="52" t="s">
        <v>154</v>
      </c>
      <c r="AI88" s="52">
        <v>2</v>
      </c>
      <c r="AJ88" s="52" t="s">
        <v>157</v>
      </c>
      <c r="AK88" s="52" t="s">
        <v>299</v>
      </c>
      <c r="AL88" s="52">
        <v>10</v>
      </c>
      <c r="AM88" s="52">
        <v>6.31</v>
      </c>
      <c r="AN88" s="52">
        <v>0.72</v>
      </c>
      <c r="AO88" s="52">
        <v>10</v>
      </c>
      <c r="AP88" s="52">
        <v>4.3600000000000003</v>
      </c>
      <c r="AQ88" s="52">
        <v>0.99</v>
      </c>
      <c r="AR88" s="144">
        <f t="shared" ref="AR88:AR89" si="7">AP88-AM88</f>
        <v>-1.9499999999999993</v>
      </c>
      <c r="AS88" s="52">
        <f t="shared" si="3"/>
        <v>0.88639720216164941</v>
      </c>
      <c r="AT88" s="52" t="s">
        <v>36</v>
      </c>
      <c r="AV88" s="52" t="s">
        <v>36</v>
      </c>
      <c r="AW88" s="52" t="s">
        <v>36</v>
      </c>
      <c r="AX88" s="52" t="s">
        <v>36</v>
      </c>
      <c r="AY88" s="52" t="s">
        <v>36</v>
      </c>
      <c r="AZ88" s="52" t="s">
        <v>36</v>
      </c>
      <c r="BA88" s="52" t="s">
        <v>36</v>
      </c>
      <c r="BB88" s="52" t="s">
        <v>36</v>
      </c>
      <c r="BC88" s="52" t="s">
        <v>36</v>
      </c>
      <c r="BD88" s="52" t="s">
        <v>36</v>
      </c>
      <c r="BE88" s="52" t="s">
        <v>36</v>
      </c>
      <c r="BF88" s="52" t="s">
        <v>36</v>
      </c>
      <c r="BG88" s="52" t="e">
        <f t="shared" si="4"/>
        <v>#VALUE!</v>
      </c>
      <c r="BH88" s="52" t="s">
        <v>36</v>
      </c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</row>
    <row r="89" spans="1:73" ht="15" x14ac:dyDescent="0.15">
      <c r="A89" s="52">
        <v>5511</v>
      </c>
      <c r="B89" s="55" t="s">
        <v>286</v>
      </c>
      <c r="C89" s="55">
        <v>2020</v>
      </c>
      <c r="D89" s="55" t="s">
        <v>274</v>
      </c>
      <c r="E89" s="64" t="s">
        <v>287</v>
      </c>
      <c r="F89" s="52" t="s">
        <v>154</v>
      </c>
      <c r="G89" s="52">
        <v>2</v>
      </c>
      <c r="H89" s="52" t="s">
        <v>157</v>
      </c>
      <c r="I89" s="52" t="s">
        <v>175</v>
      </c>
      <c r="J89" s="52">
        <v>10</v>
      </c>
      <c r="K89" s="52">
        <v>6.41</v>
      </c>
      <c r="L89" s="52">
        <v>0.75</v>
      </c>
      <c r="M89" s="52">
        <v>10</v>
      </c>
      <c r="N89" s="52">
        <v>2.99</v>
      </c>
      <c r="O89" s="52">
        <v>0.67</v>
      </c>
      <c r="P89" s="144">
        <f t="shared" si="5"/>
        <v>-3.42</v>
      </c>
      <c r="Q89" s="52">
        <f t="shared" si="1"/>
        <v>0.71337227308047235</v>
      </c>
      <c r="R89" s="52" t="s">
        <v>36</v>
      </c>
      <c r="S89" s="78"/>
      <c r="T89" s="52" t="s">
        <v>154</v>
      </c>
      <c r="U89" s="52">
        <v>2</v>
      </c>
      <c r="V89" s="52" t="s">
        <v>157</v>
      </c>
      <c r="W89" s="143" t="s">
        <v>156</v>
      </c>
      <c r="X89" s="52">
        <v>10</v>
      </c>
      <c r="Y89" s="52">
        <v>6.41</v>
      </c>
      <c r="Z89" s="52">
        <v>0.75</v>
      </c>
      <c r="AA89" s="52">
        <v>10</v>
      </c>
      <c r="AB89" s="52">
        <v>3.17</v>
      </c>
      <c r="AC89" s="52">
        <v>0.65</v>
      </c>
      <c r="AD89" s="144">
        <f t="shared" si="6"/>
        <v>-3.24</v>
      </c>
      <c r="AE89" s="52">
        <f t="shared" si="2"/>
        <v>0.70533679898329427</v>
      </c>
      <c r="AF89" s="52" t="s">
        <v>36</v>
      </c>
      <c r="AG89" s="78"/>
      <c r="AH89" s="52" t="s">
        <v>154</v>
      </c>
      <c r="AI89" s="52">
        <v>2</v>
      </c>
      <c r="AJ89" s="52" t="s">
        <v>157</v>
      </c>
      <c r="AK89" s="52" t="s">
        <v>299</v>
      </c>
      <c r="AL89" s="52">
        <v>10</v>
      </c>
      <c r="AM89" s="52">
        <v>6.41</v>
      </c>
      <c r="AN89" s="52">
        <v>0.75</v>
      </c>
      <c r="AO89" s="52">
        <v>10</v>
      </c>
      <c r="AP89" s="52">
        <v>4.8</v>
      </c>
      <c r="AQ89" s="52">
        <v>0.73</v>
      </c>
      <c r="AR89" s="144">
        <f t="shared" si="7"/>
        <v>-1.6100000000000003</v>
      </c>
      <c r="AS89" s="52">
        <f t="shared" si="3"/>
        <v>0.74020267494788206</v>
      </c>
      <c r="AT89" s="52" t="s">
        <v>36</v>
      </c>
      <c r="AV89" s="52" t="s">
        <v>36</v>
      </c>
      <c r="AW89" s="52" t="s">
        <v>36</v>
      </c>
      <c r="AX89" s="52" t="s">
        <v>36</v>
      </c>
      <c r="AY89" s="52" t="s">
        <v>36</v>
      </c>
      <c r="AZ89" s="52" t="s">
        <v>36</v>
      </c>
      <c r="BA89" s="52" t="s">
        <v>36</v>
      </c>
      <c r="BB89" s="52" t="s">
        <v>36</v>
      </c>
      <c r="BC89" s="52" t="s">
        <v>36</v>
      </c>
      <c r="BD89" s="52" t="s">
        <v>36</v>
      </c>
      <c r="BE89" s="52" t="s">
        <v>36</v>
      </c>
      <c r="BF89" s="52" t="s">
        <v>36</v>
      </c>
      <c r="BG89" s="52" t="e">
        <f t="shared" si="4"/>
        <v>#VALUE!</v>
      </c>
      <c r="BH89" s="52" t="s">
        <v>36</v>
      </c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</row>
    <row r="90" spans="1:73" ht="15" x14ac:dyDescent="0.15">
      <c r="A90" s="52">
        <v>5027</v>
      </c>
      <c r="B90" s="55" t="s">
        <v>288</v>
      </c>
      <c r="C90" s="55">
        <v>2017</v>
      </c>
      <c r="D90" s="55" t="s">
        <v>274</v>
      </c>
      <c r="E90" s="55" t="s">
        <v>289</v>
      </c>
      <c r="F90" s="52" t="s">
        <v>36</v>
      </c>
      <c r="G90" s="52" t="s">
        <v>36</v>
      </c>
      <c r="H90" s="52" t="s">
        <v>36</v>
      </c>
      <c r="I90" s="52" t="s">
        <v>36</v>
      </c>
      <c r="J90" s="52" t="s">
        <v>36</v>
      </c>
      <c r="K90" s="52" t="s">
        <v>36</v>
      </c>
      <c r="L90" s="52" t="s">
        <v>36</v>
      </c>
      <c r="M90" s="52" t="s">
        <v>36</v>
      </c>
      <c r="N90" s="52" t="s">
        <v>36</v>
      </c>
      <c r="O90" s="52" t="s">
        <v>36</v>
      </c>
      <c r="P90" s="52" t="s">
        <v>36</v>
      </c>
      <c r="Q90" s="52" t="e">
        <f t="shared" si="1"/>
        <v>#VALUE!</v>
      </c>
      <c r="R90" s="52" t="s">
        <v>36</v>
      </c>
      <c r="S90" s="79"/>
      <c r="T90" s="52" t="s">
        <v>36</v>
      </c>
      <c r="U90" s="52" t="s">
        <v>36</v>
      </c>
      <c r="V90" s="52" t="s">
        <v>36</v>
      </c>
      <c r="W90" s="52" t="s">
        <v>36</v>
      </c>
      <c r="X90" s="52" t="s">
        <v>36</v>
      </c>
      <c r="Y90" s="52" t="s">
        <v>36</v>
      </c>
      <c r="Z90" s="52" t="s">
        <v>36</v>
      </c>
      <c r="AA90" s="52" t="s">
        <v>36</v>
      </c>
      <c r="AB90" s="52" t="s">
        <v>36</v>
      </c>
      <c r="AC90" s="52" t="s">
        <v>36</v>
      </c>
      <c r="AD90" s="52" t="s">
        <v>36</v>
      </c>
      <c r="AE90" s="52" t="e">
        <f t="shared" si="2"/>
        <v>#VALUE!</v>
      </c>
      <c r="AF90" s="52" t="s">
        <v>36</v>
      </c>
      <c r="AG90" s="79"/>
      <c r="AH90" s="52" t="s">
        <v>36</v>
      </c>
      <c r="AI90" s="52" t="s">
        <v>36</v>
      </c>
      <c r="AJ90" s="52" t="s">
        <v>36</v>
      </c>
      <c r="AK90" s="52" t="s">
        <v>36</v>
      </c>
      <c r="AL90" s="52" t="s">
        <v>36</v>
      </c>
      <c r="AM90" s="52" t="s">
        <v>36</v>
      </c>
      <c r="AN90" s="52" t="s">
        <v>36</v>
      </c>
      <c r="AO90" s="52" t="s">
        <v>36</v>
      </c>
      <c r="AP90" s="52" t="s">
        <v>36</v>
      </c>
      <c r="AQ90" s="52" t="s">
        <v>36</v>
      </c>
      <c r="AR90" s="52" t="s">
        <v>36</v>
      </c>
      <c r="AS90" s="52" t="e">
        <f t="shared" si="3"/>
        <v>#VALUE!</v>
      </c>
      <c r="AT90" s="52" t="s">
        <v>36</v>
      </c>
      <c r="AV90" s="52" t="s">
        <v>290</v>
      </c>
      <c r="AW90" s="52">
        <v>2</v>
      </c>
      <c r="AX90" s="52" t="s">
        <v>157</v>
      </c>
      <c r="AY90" s="52" t="s">
        <v>300</v>
      </c>
      <c r="AZ90" s="52">
        <v>21</v>
      </c>
      <c r="BA90" s="52">
        <v>8</v>
      </c>
      <c r="BB90" s="52">
        <v>0.3</v>
      </c>
      <c r="BC90" s="52">
        <v>21</v>
      </c>
      <c r="BD90" s="52">
        <v>2.8</v>
      </c>
      <c r="BE90" s="52">
        <v>0.44</v>
      </c>
      <c r="BF90" s="52">
        <v>-6.1</v>
      </c>
      <c r="BG90" s="52">
        <f t="shared" si="4"/>
        <v>0.38935844667863567</v>
      </c>
      <c r="BH90" s="52" t="s">
        <v>36</v>
      </c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</row>
    <row r="91" spans="1:73" ht="15" x14ac:dyDescent="0.15">
      <c r="A91" s="52">
        <v>5027</v>
      </c>
      <c r="B91" s="55" t="s">
        <v>288</v>
      </c>
      <c r="C91" s="55">
        <v>2017</v>
      </c>
      <c r="D91" s="55" t="s">
        <v>274</v>
      </c>
      <c r="E91" s="55" t="s">
        <v>291</v>
      </c>
      <c r="F91" s="52" t="s">
        <v>36</v>
      </c>
      <c r="G91" s="52" t="s">
        <v>36</v>
      </c>
      <c r="H91" s="52" t="s">
        <v>36</v>
      </c>
      <c r="I91" s="52" t="s">
        <v>36</v>
      </c>
      <c r="J91" s="52" t="s">
        <v>36</v>
      </c>
      <c r="K91" s="52" t="s">
        <v>36</v>
      </c>
      <c r="L91" s="52" t="s">
        <v>36</v>
      </c>
      <c r="M91" s="52" t="s">
        <v>36</v>
      </c>
      <c r="N91" s="52" t="s">
        <v>36</v>
      </c>
      <c r="O91" s="52" t="s">
        <v>36</v>
      </c>
      <c r="P91" s="52" t="s">
        <v>36</v>
      </c>
      <c r="Q91" s="52" t="e">
        <f t="shared" si="1"/>
        <v>#VALUE!</v>
      </c>
      <c r="R91" s="52" t="s">
        <v>36</v>
      </c>
      <c r="S91" s="79"/>
      <c r="T91" s="52" t="s">
        <v>36</v>
      </c>
      <c r="U91" s="52" t="s">
        <v>36</v>
      </c>
      <c r="V91" s="52" t="s">
        <v>36</v>
      </c>
      <c r="W91" s="52" t="s">
        <v>36</v>
      </c>
      <c r="X91" s="52" t="s">
        <v>36</v>
      </c>
      <c r="Y91" s="52" t="s">
        <v>36</v>
      </c>
      <c r="Z91" s="52" t="s">
        <v>36</v>
      </c>
      <c r="AA91" s="52" t="s">
        <v>36</v>
      </c>
      <c r="AB91" s="52" t="s">
        <v>36</v>
      </c>
      <c r="AC91" s="52" t="s">
        <v>36</v>
      </c>
      <c r="AD91" s="52" t="s">
        <v>36</v>
      </c>
      <c r="AE91" s="52" t="e">
        <f t="shared" si="2"/>
        <v>#VALUE!</v>
      </c>
      <c r="AF91" s="52" t="s">
        <v>36</v>
      </c>
      <c r="AG91" s="79"/>
      <c r="AH91" s="52" t="s">
        <v>36</v>
      </c>
      <c r="AI91" s="52" t="s">
        <v>36</v>
      </c>
      <c r="AJ91" s="52" t="s">
        <v>36</v>
      </c>
      <c r="AK91" s="52" t="s">
        <v>36</v>
      </c>
      <c r="AL91" s="52" t="s">
        <v>36</v>
      </c>
      <c r="AM91" s="52" t="s">
        <v>36</v>
      </c>
      <c r="AN91" s="52" t="s">
        <v>36</v>
      </c>
      <c r="AO91" s="52" t="s">
        <v>36</v>
      </c>
      <c r="AP91" s="52" t="s">
        <v>36</v>
      </c>
      <c r="AQ91" s="52" t="s">
        <v>36</v>
      </c>
      <c r="AR91" s="52" t="s">
        <v>36</v>
      </c>
      <c r="AS91" s="52" t="e">
        <f t="shared" si="3"/>
        <v>#VALUE!</v>
      </c>
      <c r="AT91" s="52" t="s">
        <v>36</v>
      </c>
      <c r="AV91" s="52" t="s">
        <v>290</v>
      </c>
      <c r="AW91" s="52">
        <v>2</v>
      </c>
      <c r="AX91" s="52" t="s">
        <v>157</v>
      </c>
      <c r="AY91" s="52" t="s">
        <v>300</v>
      </c>
      <c r="AZ91" s="52">
        <v>26</v>
      </c>
      <c r="BA91" s="52">
        <v>7.8</v>
      </c>
      <c r="BB91" s="52">
        <v>0.4</v>
      </c>
      <c r="BC91" s="52">
        <v>19</v>
      </c>
      <c r="BD91" s="52">
        <v>5.19</v>
      </c>
      <c r="BE91" s="52">
        <v>0.22</v>
      </c>
      <c r="BF91" s="52">
        <v>-4.5</v>
      </c>
      <c r="BG91" s="52">
        <f t="shared" si="4"/>
        <v>0.34698703145794946</v>
      </c>
      <c r="BH91" s="52" t="s">
        <v>36</v>
      </c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</row>
    <row r="92" spans="1:73" ht="15" x14ac:dyDescent="0.15">
      <c r="A92" s="52">
        <v>5027</v>
      </c>
      <c r="B92" s="55" t="s">
        <v>288</v>
      </c>
      <c r="C92" s="55">
        <v>2017</v>
      </c>
      <c r="D92" s="55" t="s">
        <v>274</v>
      </c>
      <c r="E92" s="55" t="s">
        <v>34</v>
      </c>
      <c r="F92" s="52" t="s">
        <v>36</v>
      </c>
      <c r="G92" s="52" t="s">
        <v>36</v>
      </c>
      <c r="H92" s="52" t="s">
        <v>36</v>
      </c>
      <c r="I92" s="52" t="s">
        <v>36</v>
      </c>
      <c r="J92" s="52" t="s">
        <v>36</v>
      </c>
      <c r="K92" s="52" t="s">
        <v>36</v>
      </c>
      <c r="L92" s="52" t="s">
        <v>36</v>
      </c>
      <c r="M92" s="52" t="s">
        <v>36</v>
      </c>
      <c r="N92" s="52" t="s">
        <v>36</v>
      </c>
      <c r="O92" s="52" t="s">
        <v>36</v>
      </c>
      <c r="P92" s="52" t="s">
        <v>36</v>
      </c>
      <c r="Q92" s="52" t="e">
        <f t="shared" si="1"/>
        <v>#VALUE!</v>
      </c>
      <c r="R92" s="52" t="s">
        <v>36</v>
      </c>
      <c r="S92" s="79"/>
      <c r="T92" s="52" t="s">
        <v>36</v>
      </c>
      <c r="U92" s="52" t="s">
        <v>36</v>
      </c>
      <c r="V92" s="52" t="s">
        <v>36</v>
      </c>
      <c r="W92" s="52" t="s">
        <v>36</v>
      </c>
      <c r="X92" s="52" t="s">
        <v>36</v>
      </c>
      <c r="Y92" s="52" t="s">
        <v>36</v>
      </c>
      <c r="Z92" s="52" t="s">
        <v>36</v>
      </c>
      <c r="AA92" s="52" t="s">
        <v>36</v>
      </c>
      <c r="AB92" s="52" t="s">
        <v>36</v>
      </c>
      <c r="AC92" s="52" t="s">
        <v>36</v>
      </c>
      <c r="AD92" s="52" t="s">
        <v>36</v>
      </c>
      <c r="AE92" s="52" t="e">
        <f t="shared" si="2"/>
        <v>#VALUE!</v>
      </c>
      <c r="AF92" s="52" t="s">
        <v>36</v>
      </c>
      <c r="AG92" s="79"/>
      <c r="AH92" s="52" t="s">
        <v>36</v>
      </c>
      <c r="AI92" s="52" t="s">
        <v>36</v>
      </c>
      <c r="AJ92" s="52" t="s">
        <v>36</v>
      </c>
      <c r="AK92" s="52" t="s">
        <v>36</v>
      </c>
      <c r="AL92" s="52" t="s">
        <v>36</v>
      </c>
      <c r="AM92" s="52" t="s">
        <v>36</v>
      </c>
      <c r="AN92" s="52" t="s">
        <v>36</v>
      </c>
      <c r="AO92" s="52" t="s">
        <v>36</v>
      </c>
      <c r="AP92" s="52" t="s">
        <v>36</v>
      </c>
      <c r="AQ92" s="52" t="s">
        <v>36</v>
      </c>
      <c r="AR92" s="52" t="s">
        <v>36</v>
      </c>
      <c r="AS92" s="52" t="e">
        <f t="shared" si="3"/>
        <v>#VALUE!</v>
      </c>
      <c r="AT92" s="52" t="s">
        <v>36</v>
      </c>
      <c r="AV92" s="52" t="s">
        <v>290</v>
      </c>
      <c r="AW92" s="52">
        <v>2</v>
      </c>
      <c r="AX92" s="52" t="s">
        <v>157</v>
      </c>
      <c r="AY92" s="52" t="s">
        <v>300</v>
      </c>
      <c r="AZ92" s="52">
        <v>21</v>
      </c>
      <c r="BA92" s="52">
        <v>7.5</v>
      </c>
      <c r="BB92" s="52">
        <v>0.3</v>
      </c>
      <c r="BC92" s="52">
        <v>17</v>
      </c>
      <c r="BD92" s="52">
        <v>4.8</v>
      </c>
      <c r="BE92" s="52">
        <v>0.19</v>
      </c>
      <c r="BF92" s="52">
        <v>-4.5999999999999996</v>
      </c>
      <c r="BG92" s="52">
        <f t="shared" si="4"/>
        <v>0.26286878856189833</v>
      </c>
      <c r="BH92" s="52" t="s">
        <v>36</v>
      </c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</row>
    <row r="93" spans="1:73" ht="15" x14ac:dyDescent="0.15">
      <c r="A93" s="52">
        <v>5883</v>
      </c>
      <c r="B93" s="55" t="s">
        <v>292</v>
      </c>
      <c r="C93" s="55">
        <v>2009</v>
      </c>
      <c r="D93" s="55" t="s">
        <v>274</v>
      </c>
      <c r="E93" s="55" t="s">
        <v>293</v>
      </c>
      <c r="F93" s="52" t="s">
        <v>36</v>
      </c>
      <c r="G93" s="52" t="s">
        <v>36</v>
      </c>
      <c r="H93" s="52" t="s">
        <v>36</v>
      </c>
      <c r="I93" s="52" t="s">
        <v>36</v>
      </c>
      <c r="J93" s="52" t="s">
        <v>36</v>
      </c>
      <c r="K93" s="52" t="s">
        <v>36</v>
      </c>
      <c r="L93" s="52" t="s">
        <v>36</v>
      </c>
      <c r="M93" s="52" t="s">
        <v>36</v>
      </c>
      <c r="N93" s="52" t="s">
        <v>36</v>
      </c>
      <c r="O93" s="52" t="s">
        <v>36</v>
      </c>
      <c r="P93" s="52" t="s">
        <v>36</v>
      </c>
      <c r="Q93" s="52" t="e">
        <f t="shared" si="1"/>
        <v>#VALUE!</v>
      </c>
      <c r="R93" s="52" t="s">
        <v>36</v>
      </c>
      <c r="S93" s="79"/>
      <c r="T93" s="52" t="s">
        <v>154</v>
      </c>
      <c r="U93" s="52">
        <v>2</v>
      </c>
      <c r="V93" s="52" t="s">
        <v>157</v>
      </c>
      <c r="W93" s="52" t="s">
        <v>301</v>
      </c>
      <c r="X93" s="52">
        <v>9</v>
      </c>
      <c r="Y93" s="52">
        <v>8.6</v>
      </c>
      <c r="Z93" s="52">
        <v>1.4</v>
      </c>
      <c r="AA93" s="52">
        <v>9</v>
      </c>
      <c r="AB93" s="52">
        <v>6.6</v>
      </c>
      <c r="AC93" s="52">
        <v>2.7</v>
      </c>
      <c r="AD93" s="52">
        <v>-3.4</v>
      </c>
      <c r="AE93" s="52">
        <f t="shared" si="2"/>
        <v>2.3388031127053002</v>
      </c>
      <c r="AF93" s="52" t="s">
        <v>36</v>
      </c>
      <c r="AG93" s="79"/>
      <c r="AH93" s="52" t="s">
        <v>36</v>
      </c>
      <c r="AI93" s="52" t="s">
        <v>36</v>
      </c>
      <c r="AJ93" s="52" t="s">
        <v>36</v>
      </c>
      <c r="AK93" s="52" t="s">
        <v>36</v>
      </c>
      <c r="AL93" s="52" t="s">
        <v>36</v>
      </c>
      <c r="AM93" s="52" t="s">
        <v>36</v>
      </c>
      <c r="AN93" s="52" t="s">
        <v>36</v>
      </c>
      <c r="AO93" s="52" t="s">
        <v>36</v>
      </c>
      <c r="AP93" s="52" t="s">
        <v>36</v>
      </c>
      <c r="AQ93" s="52" t="s">
        <v>36</v>
      </c>
      <c r="AR93" s="52" t="s">
        <v>36</v>
      </c>
      <c r="AS93" s="52" t="e">
        <f t="shared" si="3"/>
        <v>#VALUE!</v>
      </c>
      <c r="AT93" s="52" t="s">
        <v>36</v>
      </c>
      <c r="AV93" s="52" t="s">
        <v>36</v>
      </c>
      <c r="AW93" s="52" t="s">
        <v>36</v>
      </c>
      <c r="AX93" s="52" t="s">
        <v>36</v>
      </c>
      <c r="AY93" s="52" t="s">
        <v>36</v>
      </c>
      <c r="AZ93" s="52" t="s">
        <v>36</v>
      </c>
      <c r="BA93" s="52" t="s">
        <v>36</v>
      </c>
      <c r="BB93" s="52" t="s">
        <v>36</v>
      </c>
      <c r="BC93" s="52" t="s">
        <v>36</v>
      </c>
      <c r="BD93" s="52" t="s">
        <v>36</v>
      </c>
      <c r="BE93" s="52" t="s">
        <v>36</v>
      </c>
      <c r="BF93" s="52" t="s">
        <v>36</v>
      </c>
      <c r="BG93" s="52" t="e">
        <f t="shared" si="4"/>
        <v>#VALUE!</v>
      </c>
      <c r="BH93" s="52" t="s">
        <v>36</v>
      </c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</row>
    <row r="94" spans="1:73" ht="15" x14ac:dyDescent="0.15">
      <c r="A94" s="52">
        <v>5883</v>
      </c>
      <c r="B94" s="55" t="s">
        <v>292</v>
      </c>
      <c r="C94" s="55">
        <v>2009</v>
      </c>
      <c r="D94" s="55" t="s">
        <v>274</v>
      </c>
      <c r="E94" s="55" t="s">
        <v>34</v>
      </c>
      <c r="F94" s="52" t="s">
        <v>36</v>
      </c>
      <c r="G94" s="52" t="s">
        <v>36</v>
      </c>
      <c r="H94" s="52" t="s">
        <v>36</v>
      </c>
      <c r="I94" s="52" t="s">
        <v>36</v>
      </c>
      <c r="J94" s="52" t="s">
        <v>36</v>
      </c>
      <c r="K94" s="52" t="s">
        <v>36</v>
      </c>
      <c r="L94" s="52" t="s">
        <v>36</v>
      </c>
      <c r="M94" s="52" t="s">
        <v>36</v>
      </c>
      <c r="N94" s="52" t="s">
        <v>36</v>
      </c>
      <c r="O94" s="52" t="s">
        <v>36</v>
      </c>
      <c r="P94" s="52" t="s">
        <v>36</v>
      </c>
      <c r="Q94" s="52" t="e">
        <f t="shared" si="1"/>
        <v>#VALUE!</v>
      </c>
      <c r="R94" s="52" t="s">
        <v>36</v>
      </c>
      <c r="S94" s="79"/>
      <c r="T94" s="52" t="s">
        <v>154</v>
      </c>
      <c r="U94" s="52">
        <v>2</v>
      </c>
      <c r="V94" s="52" t="s">
        <v>157</v>
      </c>
      <c r="W94" s="52" t="s">
        <v>301</v>
      </c>
      <c r="X94" s="52">
        <v>9</v>
      </c>
      <c r="Y94" s="52">
        <v>8</v>
      </c>
      <c r="Z94" s="52">
        <v>1</v>
      </c>
      <c r="AA94" s="52">
        <v>9</v>
      </c>
      <c r="AB94" s="52">
        <v>6.1</v>
      </c>
      <c r="AC94" s="52">
        <v>1.3</v>
      </c>
      <c r="AD94" s="52">
        <v>-2.9</v>
      </c>
      <c r="AE94" s="52">
        <f t="shared" si="2"/>
        <v>1.1789826122551597</v>
      </c>
      <c r="AF94" s="52" t="s">
        <v>36</v>
      </c>
      <c r="AG94" s="79"/>
      <c r="AH94" s="52" t="s">
        <v>36</v>
      </c>
      <c r="AI94" s="52" t="s">
        <v>36</v>
      </c>
      <c r="AJ94" s="52" t="s">
        <v>36</v>
      </c>
      <c r="AK94" s="52" t="s">
        <v>36</v>
      </c>
      <c r="AL94" s="52" t="s">
        <v>36</v>
      </c>
      <c r="AM94" s="52" t="s">
        <v>36</v>
      </c>
      <c r="AN94" s="52" t="s">
        <v>36</v>
      </c>
      <c r="AO94" s="52" t="s">
        <v>36</v>
      </c>
      <c r="AP94" s="52" t="s">
        <v>36</v>
      </c>
      <c r="AQ94" s="52" t="s">
        <v>36</v>
      </c>
      <c r="AR94" s="52" t="s">
        <v>36</v>
      </c>
      <c r="AS94" s="52" t="e">
        <f t="shared" si="3"/>
        <v>#VALUE!</v>
      </c>
      <c r="AT94" s="52" t="s">
        <v>36</v>
      </c>
      <c r="AV94" s="52" t="s">
        <v>36</v>
      </c>
      <c r="AW94" s="52" t="s">
        <v>36</v>
      </c>
      <c r="AX94" s="52" t="s">
        <v>36</v>
      </c>
      <c r="AY94" s="52" t="s">
        <v>36</v>
      </c>
      <c r="AZ94" s="52" t="s">
        <v>36</v>
      </c>
      <c r="BA94" s="52" t="s">
        <v>36</v>
      </c>
      <c r="BB94" s="52" t="s">
        <v>36</v>
      </c>
      <c r="BC94" s="52" t="s">
        <v>36</v>
      </c>
      <c r="BD94" s="52" t="s">
        <v>36</v>
      </c>
      <c r="BE94" s="52" t="s">
        <v>36</v>
      </c>
      <c r="BF94" s="52" t="s">
        <v>36</v>
      </c>
      <c r="BG94" s="52" t="e">
        <f t="shared" si="4"/>
        <v>#VALUE!</v>
      </c>
      <c r="BH94" s="52" t="s">
        <v>36</v>
      </c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</row>
    <row r="95" spans="1:73" ht="15" x14ac:dyDescent="0.15">
      <c r="A95" s="52">
        <v>5883</v>
      </c>
      <c r="B95" s="55" t="s">
        <v>292</v>
      </c>
      <c r="C95" s="55">
        <v>2009</v>
      </c>
      <c r="D95" s="55" t="s">
        <v>274</v>
      </c>
      <c r="E95" s="55" t="s">
        <v>294</v>
      </c>
      <c r="F95" s="52" t="s">
        <v>36</v>
      </c>
      <c r="G95" s="52" t="s">
        <v>36</v>
      </c>
      <c r="H95" s="52" t="s">
        <v>36</v>
      </c>
      <c r="I95" s="52" t="s">
        <v>36</v>
      </c>
      <c r="J95" s="52" t="s">
        <v>36</v>
      </c>
      <c r="K95" s="52" t="s">
        <v>36</v>
      </c>
      <c r="L95" s="52" t="s">
        <v>36</v>
      </c>
      <c r="M95" s="52" t="s">
        <v>36</v>
      </c>
      <c r="N95" s="52" t="s">
        <v>36</v>
      </c>
      <c r="O95" s="52" t="s">
        <v>36</v>
      </c>
      <c r="P95" s="52" t="s">
        <v>36</v>
      </c>
      <c r="Q95" s="52" t="e">
        <f t="shared" si="1"/>
        <v>#VALUE!</v>
      </c>
      <c r="R95" s="52" t="s">
        <v>36</v>
      </c>
      <c r="S95" s="79"/>
      <c r="T95" s="52" t="s">
        <v>154</v>
      </c>
      <c r="U95" s="52">
        <v>2</v>
      </c>
      <c r="V95" s="52" t="s">
        <v>157</v>
      </c>
      <c r="W95" s="52" t="s">
        <v>301</v>
      </c>
      <c r="X95" s="52">
        <v>9</v>
      </c>
      <c r="Y95" s="52">
        <v>8</v>
      </c>
      <c r="Z95" s="52">
        <v>1.6</v>
      </c>
      <c r="AA95" s="52">
        <v>8</v>
      </c>
      <c r="AB95" s="52">
        <v>7</v>
      </c>
      <c r="AC95" s="52">
        <v>2.5</v>
      </c>
      <c r="AD95" s="52">
        <v>-2.6</v>
      </c>
      <c r="AE95" s="52">
        <f t="shared" si="2"/>
        <v>2.1931712199461311</v>
      </c>
      <c r="AF95" s="52" t="s">
        <v>36</v>
      </c>
      <c r="AG95" s="79"/>
      <c r="AH95" s="52" t="s">
        <v>36</v>
      </c>
      <c r="AI95" s="52" t="s">
        <v>36</v>
      </c>
      <c r="AJ95" s="52" t="s">
        <v>36</v>
      </c>
      <c r="AK95" s="52" t="s">
        <v>36</v>
      </c>
      <c r="AL95" s="52" t="s">
        <v>36</v>
      </c>
      <c r="AM95" s="52" t="s">
        <v>36</v>
      </c>
      <c r="AN95" s="52" t="s">
        <v>36</v>
      </c>
      <c r="AO95" s="52" t="s">
        <v>36</v>
      </c>
      <c r="AP95" s="52" t="s">
        <v>36</v>
      </c>
      <c r="AQ95" s="52" t="s">
        <v>36</v>
      </c>
      <c r="AR95" s="52" t="s">
        <v>36</v>
      </c>
      <c r="AS95" s="52" t="e">
        <f t="shared" si="3"/>
        <v>#VALUE!</v>
      </c>
      <c r="AT95" s="52" t="s">
        <v>36</v>
      </c>
      <c r="AV95" s="52" t="s">
        <v>36</v>
      </c>
      <c r="AW95" s="52" t="s">
        <v>36</v>
      </c>
      <c r="AX95" s="52" t="s">
        <v>36</v>
      </c>
      <c r="AY95" s="52" t="s">
        <v>36</v>
      </c>
      <c r="AZ95" s="52" t="s">
        <v>36</v>
      </c>
      <c r="BA95" s="52" t="s">
        <v>36</v>
      </c>
      <c r="BB95" s="52" t="s">
        <v>36</v>
      </c>
      <c r="BC95" s="52" t="s">
        <v>36</v>
      </c>
      <c r="BD95" s="52" t="s">
        <v>36</v>
      </c>
      <c r="BE95" s="52" t="s">
        <v>36</v>
      </c>
      <c r="BF95" s="52" t="s">
        <v>36</v>
      </c>
      <c r="BG95" s="52" t="e">
        <f t="shared" si="4"/>
        <v>#VALUE!</v>
      </c>
      <c r="BH95" s="52" t="s">
        <v>36</v>
      </c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</row>
    <row r="96" spans="1:73" ht="15" x14ac:dyDescent="0.15">
      <c r="A96" s="52">
        <v>5883</v>
      </c>
      <c r="B96" s="55" t="s">
        <v>292</v>
      </c>
      <c r="C96" s="55">
        <v>2009</v>
      </c>
      <c r="D96" s="55" t="s">
        <v>274</v>
      </c>
      <c r="E96" s="55" t="s">
        <v>295</v>
      </c>
      <c r="F96" s="52" t="s">
        <v>36</v>
      </c>
      <c r="G96" s="52" t="s">
        <v>36</v>
      </c>
      <c r="H96" s="52" t="s">
        <v>36</v>
      </c>
      <c r="I96" s="52" t="s">
        <v>36</v>
      </c>
      <c r="J96" s="52" t="s">
        <v>36</v>
      </c>
      <c r="K96" s="52" t="s">
        <v>36</v>
      </c>
      <c r="L96" s="52" t="s">
        <v>36</v>
      </c>
      <c r="M96" s="52" t="s">
        <v>36</v>
      </c>
      <c r="N96" s="52" t="s">
        <v>36</v>
      </c>
      <c r="O96" s="52" t="s">
        <v>36</v>
      </c>
      <c r="P96" s="52" t="s">
        <v>36</v>
      </c>
      <c r="Q96" s="52" t="e">
        <f t="shared" si="1"/>
        <v>#VALUE!</v>
      </c>
      <c r="R96" s="52" t="s">
        <v>36</v>
      </c>
      <c r="S96" s="79"/>
      <c r="T96" s="52" t="s">
        <v>154</v>
      </c>
      <c r="U96" s="52">
        <v>2</v>
      </c>
      <c r="V96" s="52" t="s">
        <v>157</v>
      </c>
      <c r="W96" s="52" t="s">
        <v>301</v>
      </c>
      <c r="X96" s="52">
        <v>9</v>
      </c>
      <c r="Y96" s="52">
        <v>7.7</v>
      </c>
      <c r="Z96" s="52">
        <v>2</v>
      </c>
      <c r="AA96" s="52">
        <v>8</v>
      </c>
      <c r="AB96" s="52">
        <v>6.6</v>
      </c>
      <c r="AC96" s="52">
        <v>2.7</v>
      </c>
      <c r="AD96" s="52">
        <v>-2.8</v>
      </c>
      <c r="AE96" s="52">
        <f t="shared" si="2"/>
        <v>2.4269322199023193</v>
      </c>
      <c r="AF96" s="52" t="s">
        <v>36</v>
      </c>
      <c r="AG96" s="79"/>
      <c r="AH96" s="52" t="s">
        <v>36</v>
      </c>
      <c r="AI96" s="52" t="s">
        <v>36</v>
      </c>
      <c r="AJ96" s="52" t="s">
        <v>36</v>
      </c>
      <c r="AK96" s="52" t="s">
        <v>36</v>
      </c>
      <c r="AL96" s="52" t="s">
        <v>36</v>
      </c>
      <c r="AM96" s="52" t="s">
        <v>36</v>
      </c>
      <c r="AN96" s="52" t="s">
        <v>36</v>
      </c>
      <c r="AO96" s="52" t="s">
        <v>36</v>
      </c>
      <c r="AP96" s="52" t="s">
        <v>36</v>
      </c>
      <c r="AQ96" s="52" t="s">
        <v>36</v>
      </c>
      <c r="AR96" s="52" t="s">
        <v>36</v>
      </c>
      <c r="AS96" s="52" t="e">
        <f t="shared" si="3"/>
        <v>#VALUE!</v>
      </c>
      <c r="AT96" s="52" t="s">
        <v>36</v>
      </c>
      <c r="AV96" s="52" t="s">
        <v>36</v>
      </c>
      <c r="AW96" s="52" t="s">
        <v>36</v>
      </c>
      <c r="AX96" s="52" t="s">
        <v>36</v>
      </c>
      <c r="AY96" s="52" t="s">
        <v>36</v>
      </c>
      <c r="AZ96" s="52" t="s">
        <v>36</v>
      </c>
      <c r="BA96" s="52" t="s">
        <v>36</v>
      </c>
      <c r="BB96" s="52" t="s">
        <v>36</v>
      </c>
      <c r="BC96" s="52" t="s">
        <v>36</v>
      </c>
      <c r="BD96" s="52" t="s">
        <v>36</v>
      </c>
      <c r="BE96" s="52" t="s">
        <v>36</v>
      </c>
      <c r="BF96" s="52" t="s">
        <v>36</v>
      </c>
      <c r="BG96" s="52" t="e">
        <f t="shared" si="4"/>
        <v>#VALUE!</v>
      </c>
      <c r="BH96" s="52" t="s">
        <v>36</v>
      </c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</row>
    <row r="97" spans="1:73" ht="15" x14ac:dyDescent="0.15">
      <c r="A97" s="52">
        <v>5883</v>
      </c>
      <c r="B97" s="55" t="s">
        <v>292</v>
      </c>
      <c r="C97" s="55">
        <v>2009</v>
      </c>
      <c r="D97" s="55" t="s">
        <v>274</v>
      </c>
      <c r="E97" s="55" t="s">
        <v>296</v>
      </c>
      <c r="F97" s="52" t="s">
        <v>36</v>
      </c>
      <c r="G97" s="52" t="s">
        <v>36</v>
      </c>
      <c r="H97" s="52" t="s">
        <v>36</v>
      </c>
      <c r="I97" s="52" t="s">
        <v>36</v>
      </c>
      <c r="J97" s="52" t="s">
        <v>36</v>
      </c>
      <c r="K97" s="52" t="s">
        <v>36</v>
      </c>
      <c r="L97" s="52" t="s">
        <v>36</v>
      </c>
      <c r="M97" s="52" t="s">
        <v>36</v>
      </c>
      <c r="N97" s="52" t="s">
        <v>36</v>
      </c>
      <c r="O97" s="52" t="s">
        <v>36</v>
      </c>
      <c r="P97" s="52" t="s">
        <v>36</v>
      </c>
      <c r="Q97" s="52" t="e">
        <f t="shared" si="1"/>
        <v>#VALUE!</v>
      </c>
      <c r="R97" s="52" t="s">
        <v>36</v>
      </c>
      <c r="S97" s="79"/>
      <c r="T97" s="52" t="s">
        <v>154</v>
      </c>
      <c r="U97" s="52">
        <v>2</v>
      </c>
      <c r="V97" s="52" t="s">
        <v>157</v>
      </c>
      <c r="W97" s="52" t="s">
        <v>301</v>
      </c>
      <c r="X97" s="52">
        <v>9</v>
      </c>
      <c r="Y97" s="52">
        <v>7.8</v>
      </c>
      <c r="Z97" s="52">
        <v>2.2000000000000002</v>
      </c>
      <c r="AA97" s="52">
        <v>9</v>
      </c>
      <c r="AB97" s="52">
        <v>5.7</v>
      </c>
      <c r="AC97" s="52">
        <v>2.8</v>
      </c>
      <c r="AD97" s="52">
        <v>-2.8</v>
      </c>
      <c r="AE97" s="52">
        <f t="shared" si="2"/>
        <v>2.5534290669607409</v>
      </c>
      <c r="AF97" s="52" t="s">
        <v>36</v>
      </c>
      <c r="AG97" s="79"/>
      <c r="AH97" s="52" t="s">
        <v>36</v>
      </c>
      <c r="AI97" s="52" t="s">
        <v>36</v>
      </c>
      <c r="AJ97" s="52" t="s">
        <v>36</v>
      </c>
      <c r="AK97" s="52" t="s">
        <v>36</v>
      </c>
      <c r="AL97" s="52" t="s">
        <v>36</v>
      </c>
      <c r="AM97" s="52" t="s">
        <v>36</v>
      </c>
      <c r="AN97" s="52" t="s">
        <v>36</v>
      </c>
      <c r="AO97" s="52" t="s">
        <v>36</v>
      </c>
      <c r="AP97" s="52" t="s">
        <v>36</v>
      </c>
      <c r="AQ97" s="52" t="s">
        <v>36</v>
      </c>
      <c r="AR97" s="52" t="s">
        <v>36</v>
      </c>
      <c r="AS97" s="52" t="e">
        <f t="shared" si="3"/>
        <v>#VALUE!</v>
      </c>
      <c r="AT97" s="52" t="s">
        <v>36</v>
      </c>
      <c r="AV97" s="52" t="s">
        <v>36</v>
      </c>
      <c r="AW97" s="52" t="s">
        <v>36</v>
      </c>
      <c r="AX97" s="52" t="s">
        <v>36</v>
      </c>
      <c r="AY97" s="52" t="s">
        <v>36</v>
      </c>
      <c r="AZ97" s="52" t="s">
        <v>36</v>
      </c>
      <c r="BA97" s="52" t="s">
        <v>36</v>
      </c>
      <c r="BB97" s="52" t="s">
        <v>36</v>
      </c>
      <c r="BC97" s="52" t="s">
        <v>36</v>
      </c>
      <c r="BD97" s="52" t="s">
        <v>36</v>
      </c>
      <c r="BE97" s="52" t="s">
        <v>36</v>
      </c>
      <c r="BF97" s="52" t="s">
        <v>36</v>
      </c>
      <c r="BG97" s="52" t="e">
        <f t="shared" si="4"/>
        <v>#VALUE!</v>
      </c>
      <c r="BH97" s="52" t="s">
        <v>36</v>
      </c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</row>
    <row r="98" spans="1:73" ht="15" x14ac:dyDescent="0.15">
      <c r="A98" s="56">
        <v>4960</v>
      </c>
      <c r="B98" s="56" t="s">
        <v>312</v>
      </c>
      <c r="C98" s="56">
        <v>2011</v>
      </c>
      <c r="D98" s="56" t="s">
        <v>313</v>
      </c>
      <c r="E98" s="104" t="s">
        <v>314</v>
      </c>
      <c r="F98" s="52" t="s">
        <v>154</v>
      </c>
      <c r="G98" s="52">
        <v>2</v>
      </c>
      <c r="H98" s="52" t="s">
        <v>157</v>
      </c>
      <c r="I98" s="52" t="s">
        <v>316</v>
      </c>
      <c r="J98" s="52">
        <v>100</v>
      </c>
      <c r="K98" s="52">
        <v>7.4</v>
      </c>
      <c r="L98" s="52">
        <v>5.61</v>
      </c>
      <c r="M98" s="52">
        <v>100</v>
      </c>
      <c r="N98" s="52">
        <v>3.3</v>
      </c>
      <c r="O98" s="52">
        <v>4.08</v>
      </c>
      <c r="P98" s="52">
        <f>N98-K98</f>
        <v>-4.1000000000000005</v>
      </c>
      <c r="Q98" s="52">
        <f t="shared" si="1"/>
        <v>5.0229174789160131</v>
      </c>
      <c r="R98" s="52"/>
      <c r="S98" s="79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79"/>
      <c r="AH98" s="56" t="s">
        <v>154</v>
      </c>
      <c r="AI98" s="56">
        <v>2</v>
      </c>
      <c r="AJ98" s="56" t="s">
        <v>157</v>
      </c>
      <c r="AK98" s="56" t="s">
        <v>165</v>
      </c>
      <c r="AL98" s="52">
        <v>100</v>
      </c>
      <c r="AM98" s="52">
        <v>7.4</v>
      </c>
      <c r="AN98" s="52">
        <v>5.61</v>
      </c>
      <c r="AO98" s="56">
        <v>86</v>
      </c>
      <c r="AP98" s="56">
        <v>3.4</v>
      </c>
      <c r="AQ98" s="56">
        <v>2.84</v>
      </c>
      <c r="AR98" s="56">
        <f>AP98-AM98</f>
        <v>-4</v>
      </c>
      <c r="AS98" s="52">
        <f t="shared" si="3"/>
        <v>4.8585285838409966</v>
      </c>
      <c r="AT98" s="56"/>
      <c r="AV98" s="56" t="s">
        <v>154</v>
      </c>
      <c r="AW98" s="56">
        <v>2</v>
      </c>
      <c r="AX98" s="56" t="s">
        <v>157</v>
      </c>
      <c r="AY98" s="56" t="s">
        <v>298</v>
      </c>
      <c r="AZ98" s="52">
        <v>100</v>
      </c>
      <c r="BA98" s="52">
        <v>7.4</v>
      </c>
      <c r="BB98" s="52">
        <v>5.61</v>
      </c>
      <c r="BC98" s="56">
        <v>86</v>
      </c>
      <c r="BD98" s="56">
        <v>3.2</v>
      </c>
      <c r="BE98" s="56">
        <v>3.31</v>
      </c>
      <c r="BF98" s="56">
        <f>BD98-BA98</f>
        <v>-4.2</v>
      </c>
      <c r="BG98" s="52">
        <f t="shared" si="4"/>
        <v>4.8845777709030287</v>
      </c>
      <c r="BH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</row>
    <row r="99" spans="1:73" ht="15" x14ac:dyDescent="0.15">
      <c r="A99" s="56">
        <v>4960</v>
      </c>
      <c r="B99" s="56" t="s">
        <v>312</v>
      </c>
      <c r="C99" s="56">
        <v>2011</v>
      </c>
      <c r="D99" s="56" t="s">
        <v>313</v>
      </c>
      <c r="E99" s="104" t="s">
        <v>315</v>
      </c>
      <c r="F99" s="56" t="s">
        <v>154</v>
      </c>
      <c r="G99" s="56">
        <v>2</v>
      </c>
      <c r="H99" s="56" t="s">
        <v>157</v>
      </c>
      <c r="I99" s="52" t="s">
        <v>316</v>
      </c>
      <c r="J99" s="56">
        <v>100</v>
      </c>
      <c r="K99" s="56">
        <v>7.4</v>
      </c>
      <c r="L99" s="56">
        <v>5.61</v>
      </c>
      <c r="M99" s="56">
        <v>100</v>
      </c>
      <c r="N99" s="56">
        <v>3.8</v>
      </c>
      <c r="O99" s="56">
        <v>8.16</v>
      </c>
      <c r="P99" s="52">
        <f>N99-K99</f>
        <v>-3.6000000000000005</v>
      </c>
      <c r="Q99" s="56">
        <f t="shared" si="1"/>
        <v>7.2304979081664911</v>
      </c>
      <c r="R99" s="56"/>
      <c r="S99" s="79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79"/>
      <c r="AH99" s="56" t="s">
        <v>154</v>
      </c>
      <c r="AI99" s="56">
        <v>2</v>
      </c>
      <c r="AJ99" s="56" t="s">
        <v>157</v>
      </c>
      <c r="AK99" s="56" t="s">
        <v>165</v>
      </c>
      <c r="AL99" s="56">
        <v>100</v>
      </c>
      <c r="AM99" s="56">
        <v>7.4</v>
      </c>
      <c r="AN99" s="56">
        <v>5.61</v>
      </c>
      <c r="AO99" s="56">
        <v>88</v>
      </c>
      <c r="AP99" s="56">
        <v>4.5999999999999996</v>
      </c>
      <c r="AQ99" s="56">
        <v>7.18</v>
      </c>
      <c r="AR99" s="56">
        <f t="shared" ref="AR99:AR103" si="8">AP99-AM99</f>
        <v>-2.8000000000000007</v>
      </c>
      <c r="AS99" s="52">
        <f t="shared" si="3"/>
        <v>6.5379431016184286</v>
      </c>
      <c r="AT99" s="56"/>
      <c r="AV99" s="56" t="s">
        <v>154</v>
      </c>
      <c r="AW99" s="56">
        <v>2</v>
      </c>
      <c r="AX99" s="56" t="s">
        <v>157</v>
      </c>
      <c r="AY99" s="56" t="s">
        <v>298</v>
      </c>
      <c r="AZ99" s="56">
        <v>100</v>
      </c>
      <c r="BA99" s="56">
        <v>7.4</v>
      </c>
      <c r="BB99" s="56">
        <v>5.61</v>
      </c>
      <c r="BC99" s="56">
        <v>88</v>
      </c>
      <c r="BD99" s="56">
        <v>5.2</v>
      </c>
      <c r="BE99" s="56">
        <v>5.26</v>
      </c>
      <c r="BF99" s="56">
        <f t="shared" ref="BF99:BF102" si="9">BD99-BA99</f>
        <v>-2.2000000000000002</v>
      </c>
      <c r="BG99" s="52">
        <f t="shared" si="4"/>
        <v>5.4434455999853624</v>
      </c>
      <c r="BH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</row>
    <row r="100" spans="1:73" ht="15" x14ac:dyDescent="0.15">
      <c r="A100" s="56">
        <v>5045</v>
      </c>
      <c r="B100" s="56" t="s">
        <v>322</v>
      </c>
      <c r="C100" s="56">
        <v>1999</v>
      </c>
      <c r="D100" s="56" t="s">
        <v>313</v>
      </c>
      <c r="E100" s="104" t="s">
        <v>34</v>
      </c>
      <c r="F100" s="56" t="s">
        <v>154</v>
      </c>
      <c r="G100" s="56">
        <v>2</v>
      </c>
      <c r="H100" s="56" t="s">
        <v>157</v>
      </c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79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79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>
        <f t="shared" si="8"/>
        <v>0</v>
      </c>
      <c r="AS100" s="52">
        <f t="shared" si="3"/>
        <v>0</v>
      </c>
      <c r="AT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2"/>
      <c r="BH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</row>
    <row r="101" spans="1:73" ht="15" x14ac:dyDescent="0.15">
      <c r="A101" s="56">
        <v>5045</v>
      </c>
      <c r="B101" s="56" t="s">
        <v>322</v>
      </c>
      <c r="C101" s="56">
        <v>1999</v>
      </c>
      <c r="D101" s="56" t="s">
        <v>313</v>
      </c>
      <c r="E101" s="104" t="s">
        <v>297</v>
      </c>
      <c r="F101" s="56" t="s">
        <v>154</v>
      </c>
      <c r="G101" s="56">
        <v>2</v>
      </c>
      <c r="H101" s="56" t="s">
        <v>157</v>
      </c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79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79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>
        <f t="shared" si="8"/>
        <v>0</v>
      </c>
      <c r="AS101" s="52">
        <f t="shared" si="3"/>
        <v>0</v>
      </c>
      <c r="AT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2"/>
      <c r="BH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</row>
    <row r="102" spans="1:73" ht="15" x14ac:dyDescent="0.15">
      <c r="A102" s="56">
        <v>4904</v>
      </c>
      <c r="B102" s="56" t="s">
        <v>323</v>
      </c>
      <c r="C102" s="56">
        <v>2016</v>
      </c>
      <c r="D102" s="56" t="s">
        <v>313</v>
      </c>
      <c r="E102" s="104" t="s">
        <v>34</v>
      </c>
      <c r="F102" s="56" t="s">
        <v>154</v>
      </c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79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79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>
        <f t="shared" si="8"/>
        <v>0</v>
      </c>
      <c r="AS102" s="52">
        <f t="shared" si="3"/>
        <v>0</v>
      </c>
      <c r="AT102" s="56"/>
      <c r="AV102" s="56" t="s">
        <v>154</v>
      </c>
      <c r="AW102" s="56">
        <v>2</v>
      </c>
      <c r="AX102" s="56" t="s">
        <v>157</v>
      </c>
      <c r="AY102" s="56" t="s">
        <v>166</v>
      </c>
      <c r="AZ102" s="56">
        <v>20</v>
      </c>
      <c r="BA102" s="56">
        <v>7.2</v>
      </c>
      <c r="BB102" s="56">
        <v>1.7949999999999999</v>
      </c>
      <c r="BC102" s="56">
        <v>20</v>
      </c>
      <c r="BD102" s="56">
        <v>5.57</v>
      </c>
      <c r="BE102" s="56">
        <v>2.9910000000000001</v>
      </c>
      <c r="BF102" s="56">
        <f t="shared" si="9"/>
        <v>-1.63</v>
      </c>
      <c r="BG102" s="52">
        <v>1.786</v>
      </c>
      <c r="BH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</row>
    <row r="103" spans="1:73" ht="15" x14ac:dyDescent="0.15">
      <c r="A103" s="56">
        <v>4904</v>
      </c>
      <c r="B103" s="56" t="s">
        <v>323</v>
      </c>
      <c r="C103" s="56">
        <v>2016</v>
      </c>
      <c r="D103" s="56" t="s">
        <v>313</v>
      </c>
      <c r="E103" s="104" t="s">
        <v>324</v>
      </c>
      <c r="F103" s="56" t="s">
        <v>154</v>
      </c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79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79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>
        <f t="shared" si="8"/>
        <v>0</v>
      </c>
      <c r="AS103" s="52">
        <f t="shared" si="3"/>
        <v>0</v>
      </c>
      <c r="AT103" s="56"/>
      <c r="AV103" s="56" t="s">
        <v>154</v>
      </c>
      <c r="AW103" s="56">
        <v>2</v>
      </c>
      <c r="AX103" s="56" t="s">
        <v>157</v>
      </c>
      <c r="AY103" s="56" t="s">
        <v>166</v>
      </c>
      <c r="AZ103" s="56">
        <v>20</v>
      </c>
      <c r="BA103" s="56">
        <v>6.95</v>
      </c>
      <c r="BB103" s="56">
        <v>1.877</v>
      </c>
      <c r="BC103" s="56">
        <v>20</v>
      </c>
      <c r="BD103" s="56">
        <v>5.5350000000000001</v>
      </c>
      <c r="BE103" s="56">
        <v>3.0070000000000001</v>
      </c>
      <c r="BF103" s="56">
        <f t="shared" ref="BF103:BF105" si="10">BD103-BA103</f>
        <v>-1.415</v>
      </c>
      <c r="BG103" s="52">
        <v>2.786</v>
      </c>
      <c r="BH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</row>
    <row r="104" spans="1:73" ht="15" x14ac:dyDescent="0.15">
      <c r="A104" s="56">
        <v>5096</v>
      </c>
      <c r="B104" s="56" t="s">
        <v>292</v>
      </c>
      <c r="C104" s="56">
        <v>2002</v>
      </c>
      <c r="D104" s="56" t="s">
        <v>313</v>
      </c>
      <c r="E104" s="104" t="s">
        <v>34</v>
      </c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79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79"/>
      <c r="AH104" s="56" t="s">
        <v>154</v>
      </c>
      <c r="AI104" s="56">
        <v>2</v>
      </c>
      <c r="AJ104" s="56" t="s">
        <v>157</v>
      </c>
      <c r="AK104" s="56" t="s">
        <v>299</v>
      </c>
      <c r="AL104" s="56">
        <v>10</v>
      </c>
      <c r="AM104" s="56">
        <v>9.3000000000000007</v>
      </c>
      <c r="AN104" s="56">
        <v>1.94</v>
      </c>
      <c r="AO104" s="56">
        <v>13</v>
      </c>
      <c r="AP104" s="56">
        <v>2.2999999999999998</v>
      </c>
      <c r="AQ104" s="56">
        <v>1.29</v>
      </c>
      <c r="AR104" s="56">
        <f>AP104-AM104</f>
        <v>-7.0000000000000009</v>
      </c>
      <c r="AS104" s="52">
        <f>SQRT(AN104^2 + AQ104^2 - (2*0.5*AN104*AQ104))</f>
        <v>1.7102923726661472</v>
      </c>
      <c r="AT104" s="56"/>
      <c r="AV104" s="56" t="s">
        <v>154</v>
      </c>
      <c r="AW104" s="56">
        <v>2</v>
      </c>
      <c r="AX104" s="56" t="s">
        <v>157</v>
      </c>
      <c r="AY104" s="56" t="s">
        <v>332</v>
      </c>
      <c r="AZ104" s="56">
        <v>10</v>
      </c>
      <c r="BA104" s="56">
        <v>9.3000000000000007</v>
      </c>
      <c r="BB104" s="56">
        <v>1.94</v>
      </c>
      <c r="BC104" s="56">
        <v>13</v>
      </c>
      <c r="BD104" s="56">
        <v>1.9</v>
      </c>
      <c r="BE104" s="56">
        <v>1.45</v>
      </c>
      <c r="BF104" s="56">
        <f t="shared" si="10"/>
        <v>-7.4</v>
      </c>
      <c r="BG104" s="52">
        <v>3.786</v>
      </c>
      <c r="BH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</row>
    <row r="105" spans="1:73" ht="15" x14ac:dyDescent="0.15">
      <c r="A105" s="56">
        <v>5096</v>
      </c>
      <c r="B105" s="56" t="s">
        <v>292</v>
      </c>
      <c r="C105" s="56">
        <v>2002</v>
      </c>
      <c r="D105" s="56" t="s">
        <v>313</v>
      </c>
      <c r="E105" s="104" t="s">
        <v>331</v>
      </c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79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79"/>
      <c r="AH105" s="56" t="s">
        <v>154</v>
      </c>
      <c r="AI105" s="56">
        <v>2</v>
      </c>
      <c r="AJ105" s="56" t="s">
        <v>157</v>
      </c>
      <c r="AK105" s="56" t="s">
        <v>299</v>
      </c>
      <c r="AL105" s="56">
        <v>13</v>
      </c>
      <c r="AM105" s="56">
        <v>9.1999999999999993</v>
      </c>
      <c r="AN105" s="56">
        <v>1.66</v>
      </c>
      <c r="AO105" s="56">
        <v>10</v>
      </c>
      <c r="AP105" s="56">
        <v>2.2000000000000002</v>
      </c>
      <c r="AQ105" s="56">
        <v>1.1299999999999999</v>
      </c>
      <c r="AR105" s="56">
        <f>AP105-AM105</f>
        <v>-6.9999999999999991</v>
      </c>
      <c r="AS105" s="52">
        <f>SQRT(AN105^2 + AQ105^2 - (2*0.5*AN105*AQ105))</f>
        <v>1.4685707337408027</v>
      </c>
      <c r="AT105" s="56"/>
      <c r="AV105" s="56" t="s">
        <v>154</v>
      </c>
      <c r="AW105" s="56">
        <v>2</v>
      </c>
      <c r="AX105" s="56" t="s">
        <v>157</v>
      </c>
      <c r="AY105" s="56" t="s">
        <v>332</v>
      </c>
      <c r="AZ105" s="56">
        <v>13</v>
      </c>
      <c r="BA105" s="56">
        <v>9.1999999999999993</v>
      </c>
      <c r="BB105" s="56">
        <v>1.66</v>
      </c>
      <c r="BC105" s="56">
        <v>10</v>
      </c>
      <c r="BD105" s="56">
        <v>1.5</v>
      </c>
      <c r="BE105" s="56">
        <v>1.84</v>
      </c>
      <c r="BF105" s="56">
        <f t="shared" si="10"/>
        <v>-7.6999999999999993</v>
      </c>
      <c r="BG105" s="52">
        <v>4.7859999999999996</v>
      </c>
      <c r="BH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</row>
    <row r="106" spans="1:73" ht="15" x14ac:dyDescent="0.15">
      <c r="A106" s="56">
        <v>5177</v>
      </c>
      <c r="B106" s="56" t="s">
        <v>339</v>
      </c>
      <c r="C106" s="56">
        <v>2017</v>
      </c>
      <c r="D106" s="56" t="s">
        <v>313</v>
      </c>
      <c r="E106" s="104" t="s">
        <v>34</v>
      </c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79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79"/>
      <c r="AH106" s="56" t="s">
        <v>154</v>
      </c>
      <c r="AI106" s="56">
        <v>2</v>
      </c>
      <c r="AJ106" s="56" t="s">
        <v>157</v>
      </c>
      <c r="AK106" s="56" t="s">
        <v>299</v>
      </c>
      <c r="AL106" s="56">
        <v>11</v>
      </c>
      <c r="AM106" s="56">
        <v>7.1</v>
      </c>
      <c r="AN106" s="56">
        <v>0.8</v>
      </c>
      <c r="AO106" s="56">
        <v>11</v>
      </c>
      <c r="AP106" s="56">
        <v>5.2</v>
      </c>
      <c r="AQ106" s="56">
        <v>0.42</v>
      </c>
      <c r="AR106" s="56">
        <f t="shared" ref="AR106:AR107" si="11">AP106-AM106</f>
        <v>-1.8999999999999995</v>
      </c>
      <c r="AS106" s="52">
        <f t="shared" ref="AS106:AS107" si="12">SQRT(AN106^2 + AQ106^2 - (2*0.5*AN106*AQ106))</f>
        <v>0.69310893804653828</v>
      </c>
      <c r="AT106" s="56"/>
      <c r="AV106" s="56" t="s">
        <v>154</v>
      </c>
      <c r="AW106" s="56">
        <v>2</v>
      </c>
      <c r="AX106" s="56" t="s">
        <v>157</v>
      </c>
      <c r="AY106" s="56" t="s">
        <v>341</v>
      </c>
      <c r="AZ106" s="56">
        <v>11</v>
      </c>
      <c r="BA106" s="56">
        <v>7.1</v>
      </c>
      <c r="BB106" s="56">
        <v>0.8</v>
      </c>
      <c r="BC106" s="56">
        <v>11</v>
      </c>
      <c r="BD106" s="56">
        <v>2.4</v>
      </c>
      <c r="BE106" s="56">
        <v>0.51</v>
      </c>
      <c r="BF106" s="56">
        <f t="shared" ref="BF106:BF107" si="13">BD106-BA106</f>
        <v>-4.6999999999999993</v>
      </c>
      <c r="BG106" s="52">
        <v>5.7859999999999996</v>
      </c>
      <c r="BH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</row>
    <row r="107" spans="1:73" ht="15" x14ac:dyDescent="0.15">
      <c r="A107" s="56">
        <v>5177</v>
      </c>
      <c r="B107" s="56" t="s">
        <v>339</v>
      </c>
      <c r="C107" s="56">
        <v>2017</v>
      </c>
      <c r="D107" s="56" t="s">
        <v>313</v>
      </c>
      <c r="E107" s="104" t="s">
        <v>340</v>
      </c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79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79"/>
      <c r="AH107" s="56" t="s">
        <v>154</v>
      </c>
      <c r="AI107" s="56">
        <v>2</v>
      </c>
      <c r="AJ107" s="56" t="s">
        <v>157</v>
      </c>
      <c r="AK107" s="56" t="s">
        <v>299</v>
      </c>
      <c r="AL107" s="56">
        <v>13</v>
      </c>
      <c r="AM107" s="56">
        <v>7.8</v>
      </c>
      <c r="AN107" s="56">
        <v>1.3</v>
      </c>
      <c r="AO107" s="56">
        <v>13</v>
      </c>
      <c r="AP107" s="56">
        <v>4.5999999999999996</v>
      </c>
      <c r="AQ107" s="56">
        <v>0.64</v>
      </c>
      <c r="AR107" s="56">
        <f t="shared" si="11"/>
        <v>-3.2</v>
      </c>
      <c r="AS107" s="52">
        <f t="shared" si="12"/>
        <v>1.1258774356030057</v>
      </c>
      <c r="AT107" s="56"/>
      <c r="AV107" s="56" t="s">
        <v>154</v>
      </c>
      <c r="AW107" s="56">
        <v>2</v>
      </c>
      <c r="AX107" s="56" t="s">
        <v>157</v>
      </c>
      <c r="AY107" s="56" t="s">
        <v>341</v>
      </c>
      <c r="AZ107" s="56">
        <v>13</v>
      </c>
      <c r="BA107" s="56">
        <v>7.8</v>
      </c>
      <c r="BB107" s="56">
        <v>1.3</v>
      </c>
      <c r="BC107" s="56">
        <v>13</v>
      </c>
      <c r="BD107" s="56">
        <v>1.7</v>
      </c>
      <c r="BE107" s="56">
        <v>0.55000000000000004</v>
      </c>
      <c r="BF107" s="56">
        <f t="shared" si="13"/>
        <v>-6.1</v>
      </c>
      <c r="BG107" s="52">
        <v>6.7859999999999996</v>
      </c>
      <c r="BH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</row>
    <row r="108" spans="1:73" ht="15" x14ac:dyDescent="0.15">
      <c r="A108" s="56"/>
      <c r="B108" s="56"/>
      <c r="C108" s="56"/>
      <c r="D108" s="56"/>
      <c r="E108" s="104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79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79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</row>
    <row r="109" spans="1:73" ht="15" x14ac:dyDescent="0.15">
      <c r="A109" s="56"/>
      <c r="B109" s="56"/>
      <c r="C109" s="56"/>
      <c r="D109" s="56"/>
      <c r="E109" s="104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79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79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</row>
    <row r="110" spans="1:73" ht="15" x14ac:dyDescent="0.15">
      <c r="A110" s="56"/>
      <c r="B110" s="56"/>
      <c r="C110" s="56"/>
      <c r="D110" s="56"/>
      <c r="E110" s="104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79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79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</row>
    <row r="111" spans="1:73" ht="15" x14ac:dyDescent="0.15">
      <c r="A111" s="56"/>
      <c r="B111" s="56"/>
      <c r="C111" s="56"/>
      <c r="D111" s="56"/>
      <c r="E111" s="104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79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79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</row>
    <row r="112" spans="1:73" ht="15" x14ac:dyDescent="0.15">
      <c r="A112" s="56"/>
      <c r="B112" s="56"/>
      <c r="C112" s="56"/>
      <c r="D112" s="56"/>
      <c r="E112" s="104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79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79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</row>
    <row r="113" spans="1:73" ht="15" x14ac:dyDescent="0.15">
      <c r="A113" s="56"/>
      <c r="B113" s="56"/>
      <c r="C113" s="56"/>
      <c r="D113" s="56"/>
      <c r="E113" s="104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79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79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</row>
    <row r="114" spans="1:73" ht="15" x14ac:dyDescent="0.15">
      <c r="A114" s="56"/>
      <c r="B114" s="56"/>
      <c r="C114" s="56"/>
      <c r="D114" s="56"/>
      <c r="E114" s="104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79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79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</row>
    <row r="115" spans="1:73" ht="15" x14ac:dyDescent="0.15">
      <c r="A115" s="56"/>
      <c r="B115" s="56"/>
      <c r="C115" s="56"/>
      <c r="D115" s="56"/>
      <c r="E115" s="104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79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79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</row>
    <row r="116" spans="1:73" ht="15" x14ac:dyDescent="0.15">
      <c r="A116" s="56"/>
      <c r="B116" s="56"/>
      <c r="C116" s="56"/>
      <c r="D116" s="56"/>
      <c r="E116" s="104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79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79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</row>
    <row r="117" spans="1:73" ht="15" x14ac:dyDescent="0.15">
      <c r="A117" s="56"/>
      <c r="B117" s="56"/>
      <c r="C117" s="56"/>
      <c r="D117" s="56"/>
      <c r="E117" s="104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79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79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</row>
    <row r="118" spans="1:73" ht="15" x14ac:dyDescent="0.15">
      <c r="A118" s="56"/>
      <c r="B118" s="56"/>
      <c r="C118" s="56"/>
      <c r="D118" s="56"/>
      <c r="E118" s="104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79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79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</row>
    <row r="119" spans="1:73" ht="15" x14ac:dyDescent="0.15">
      <c r="A119" s="56"/>
      <c r="B119" s="56"/>
      <c r="C119" s="56"/>
      <c r="D119" s="56"/>
      <c r="E119" s="104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79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79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</row>
    <row r="120" spans="1:73" ht="15" x14ac:dyDescent="0.15">
      <c r="A120" s="56"/>
      <c r="B120" s="56"/>
      <c r="C120" s="56"/>
      <c r="D120" s="56"/>
      <c r="E120" s="104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79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79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</row>
    <row r="121" spans="1:73" ht="15" x14ac:dyDescent="0.15">
      <c r="A121" s="56"/>
      <c r="B121" s="56"/>
      <c r="C121" s="56"/>
      <c r="D121" s="56"/>
      <c r="E121" s="104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79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79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</row>
    <row r="122" spans="1:73" ht="15" x14ac:dyDescent="0.15">
      <c r="A122" s="56"/>
      <c r="B122" s="56"/>
      <c r="C122" s="56"/>
      <c r="D122" s="56"/>
      <c r="E122" s="104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79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79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</row>
    <row r="123" spans="1:73" ht="15" x14ac:dyDescent="0.15">
      <c r="A123" s="56"/>
      <c r="B123" s="56"/>
      <c r="C123" s="56"/>
      <c r="D123" s="56"/>
      <c r="E123" s="104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79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79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</row>
    <row r="124" spans="1:73" ht="15" x14ac:dyDescent="0.15">
      <c r="A124" s="56"/>
      <c r="B124" s="56"/>
      <c r="C124" s="56"/>
      <c r="D124" s="56"/>
      <c r="E124" s="104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79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79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</row>
    <row r="125" spans="1:73" ht="15" x14ac:dyDescent="0.15">
      <c r="A125" s="56"/>
      <c r="B125" s="56"/>
      <c r="C125" s="56"/>
      <c r="D125" s="56"/>
      <c r="E125" s="104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79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79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</row>
    <row r="126" spans="1:73" ht="15" x14ac:dyDescent="0.15">
      <c r="A126" s="56"/>
      <c r="B126" s="56"/>
      <c r="C126" s="56"/>
      <c r="D126" s="56"/>
      <c r="E126" s="104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79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79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</row>
    <row r="127" spans="1:73" ht="15" x14ac:dyDescent="0.15">
      <c r="A127" s="56"/>
      <c r="B127" s="56"/>
      <c r="C127" s="56"/>
      <c r="D127" s="56"/>
      <c r="E127" s="104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79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79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</row>
    <row r="128" spans="1:73" ht="15" x14ac:dyDescent="0.15">
      <c r="A128" s="56"/>
      <c r="B128" s="56"/>
      <c r="C128" s="56"/>
      <c r="D128" s="56"/>
      <c r="E128" s="104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79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79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</row>
    <row r="129" spans="1:73" ht="15" x14ac:dyDescent="0.15">
      <c r="A129" s="56"/>
      <c r="B129" s="56"/>
      <c r="C129" s="56"/>
      <c r="D129" s="56"/>
      <c r="E129" s="104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79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79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</row>
    <row r="130" spans="1:73" ht="15" x14ac:dyDescent="0.15">
      <c r="A130" s="56"/>
      <c r="B130" s="56"/>
      <c r="C130" s="56"/>
      <c r="D130" s="56"/>
      <c r="E130" s="104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79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79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</row>
    <row r="131" spans="1:73" ht="15" x14ac:dyDescent="0.15">
      <c r="A131" s="56"/>
      <c r="B131" s="56"/>
      <c r="C131" s="56"/>
      <c r="D131" s="56"/>
      <c r="E131" s="104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79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79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</row>
    <row r="132" spans="1:73" ht="15" x14ac:dyDescent="0.15">
      <c r="A132" s="56"/>
      <c r="B132" s="56"/>
      <c r="C132" s="56"/>
      <c r="D132" s="56"/>
      <c r="E132" s="104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79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79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</row>
    <row r="133" spans="1:73" ht="15" x14ac:dyDescent="0.15">
      <c r="A133" s="56"/>
      <c r="B133" s="56"/>
      <c r="C133" s="56"/>
      <c r="D133" s="56"/>
      <c r="E133" s="104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79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79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</row>
    <row r="134" spans="1:73" ht="15" x14ac:dyDescent="0.15">
      <c r="A134" s="56"/>
      <c r="B134" s="56"/>
      <c r="C134" s="56"/>
      <c r="D134" s="56"/>
      <c r="E134" s="104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79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79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</row>
    <row r="135" spans="1:73" ht="15" x14ac:dyDescent="0.15">
      <c r="A135" s="56"/>
      <c r="B135" s="56"/>
      <c r="C135" s="56"/>
      <c r="D135" s="56"/>
      <c r="E135" s="104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79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79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</row>
    <row r="136" spans="1:73" ht="15" x14ac:dyDescent="0.15">
      <c r="A136" s="56"/>
      <c r="B136" s="56"/>
      <c r="C136" s="56"/>
      <c r="D136" s="56"/>
      <c r="E136" s="104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79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79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</row>
    <row r="137" spans="1:73" ht="15" x14ac:dyDescent="0.15">
      <c r="A137" s="56"/>
      <c r="B137" s="56"/>
      <c r="C137" s="56"/>
      <c r="D137" s="56"/>
      <c r="E137" s="104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79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79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</row>
    <row r="138" spans="1:73" ht="15" x14ac:dyDescent="0.15">
      <c r="A138" s="56"/>
      <c r="B138" s="56"/>
      <c r="C138" s="56"/>
      <c r="D138" s="56"/>
      <c r="E138" s="104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79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79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</row>
    <row r="139" spans="1:73" ht="15" x14ac:dyDescent="0.15">
      <c r="A139" s="56"/>
      <c r="B139" s="56"/>
      <c r="C139" s="56"/>
      <c r="D139" s="56"/>
      <c r="E139" s="104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79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79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</row>
    <row r="140" spans="1:73" ht="15" x14ac:dyDescent="0.15">
      <c r="A140" s="56"/>
      <c r="B140" s="56"/>
      <c r="C140" s="56"/>
      <c r="D140" s="56"/>
      <c r="E140" s="104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79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79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</row>
    <row r="141" spans="1:73" ht="15" x14ac:dyDescent="0.15">
      <c r="A141" s="56"/>
      <c r="B141" s="56"/>
      <c r="C141" s="56"/>
      <c r="D141" s="56"/>
      <c r="E141" s="104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79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79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</row>
    <row r="142" spans="1:73" ht="15" x14ac:dyDescent="0.15">
      <c r="A142" s="56"/>
      <c r="B142" s="56"/>
      <c r="C142" s="56"/>
      <c r="D142" s="56"/>
      <c r="E142" s="104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79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79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</row>
    <row r="143" spans="1:73" ht="15" x14ac:dyDescent="0.15">
      <c r="A143" s="56"/>
      <c r="B143" s="56"/>
      <c r="C143" s="56"/>
      <c r="D143" s="56"/>
      <c r="E143" s="104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79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79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</row>
    <row r="144" spans="1:73" ht="15" x14ac:dyDescent="0.15">
      <c r="A144" s="56"/>
      <c r="B144" s="56"/>
      <c r="C144" s="56"/>
      <c r="D144" s="56"/>
      <c r="E144" s="104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79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79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</row>
    <row r="145" spans="1:73" ht="15" x14ac:dyDescent="0.15">
      <c r="A145" s="56"/>
      <c r="B145" s="56"/>
      <c r="C145" s="56"/>
      <c r="D145" s="56"/>
      <c r="E145" s="104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79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79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</row>
    <row r="146" spans="1:73" ht="15" x14ac:dyDescent="0.15">
      <c r="A146" s="56"/>
      <c r="B146" s="56"/>
      <c r="C146" s="56"/>
      <c r="D146" s="56"/>
      <c r="E146" s="104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79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79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</row>
    <row r="147" spans="1:73" ht="15" x14ac:dyDescent="0.15">
      <c r="A147" s="56"/>
      <c r="B147" s="56"/>
      <c r="C147" s="56"/>
      <c r="D147" s="56"/>
      <c r="E147" s="104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79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79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</row>
    <row r="148" spans="1:73" ht="15" x14ac:dyDescent="0.15">
      <c r="A148" s="56"/>
      <c r="B148" s="56"/>
      <c r="C148" s="56"/>
      <c r="D148" s="56"/>
      <c r="E148" s="104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79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79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</row>
    <row r="149" spans="1:73" ht="15" x14ac:dyDescent="0.15">
      <c r="A149" s="56"/>
      <c r="B149" s="56"/>
      <c r="C149" s="56"/>
      <c r="D149" s="56"/>
      <c r="E149" s="104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79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79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</row>
    <row r="150" spans="1:73" ht="15" x14ac:dyDescent="0.15">
      <c r="A150" s="56"/>
      <c r="B150" s="56"/>
      <c r="C150" s="56"/>
      <c r="D150" s="56"/>
      <c r="E150" s="104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79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79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</row>
    <row r="151" spans="1:73" ht="15" x14ac:dyDescent="0.15">
      <c r="A151" s="56"/>
      <c r="B151" s="56"/>
      <c r="C151" s="56"/>
      <c r="D151" s="56"/>
      <c r="E151" s="104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79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79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</row>
    <row r="152" spans="1:73" ht="15" x14ac:dyDescent="0.15">
      <c r="A152" s="56"/>
      <c r="B152" s="56"/>
      <c r="C152" s="56"/>
      <c r="D152" s="56"/>
      <c r="E152" s="104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79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79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</row>
    <row r="153" spans="1:73" ht="15" x14ac:dyDescent="0.15">
      <c r="A153" s="56"/>
      <c r="B153" s="56"/>
      <c r="C153" s="56"/>
      <c r="D153" s="56"/>
      <c r="E153" s="104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79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79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</row>
    <row r="154" spans="1:73" ht="15" x14ac:dyDescent="0.15">
      <c r="A154" s="56"/>
      <c r="B154" s="56"/>
      <c r="C154" s="56"/>
      <c r="D154" s="56"/>
      <c r="E154" s="104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79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79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</row>
    <row r="155" spans="1:73" ht="15" x14ac:dyDescent="0.15">
      <c r="A155" s="56"/>
      <c r="B155" s="56"/>
      <c r="C155" s="56"/>
      <c r="D155" s="56"/>
      <c r="E155" s="104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79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79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</row>
    <row r="156" spans="1:73" ht="15" x14ac:dyDescent="0.15">
      <c r="A156" s="56"/>
      <c r="B156" s="56"/>
      <c r="C156" s="56"/>
      <c r="D156" s="56"/>
      <c r="E156" s="104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79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79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</row>
    <row r="157" spans="1:73" ht="15" x14ac:dyDescent="0.15">
      <c r="A157" s="56"/>
      <c r="B157" s="56"/>
      <c r="C157" s="56"/>
      <c r="D157" s="56"/>
      <c r="E157" s="104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79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79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</row>
    <row r="158" spans="1:73" ht="15" x14ac:dyDescent="0.15">
      <c r="A158" s="56"/>
      <c r="B158" s="56"/>
      <c r="C158" s="56"/>
      <c r="D158" s="56"/>
      <c r="E158" s="104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79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79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</row>
    <row r="159" spans="1:73" ht="15" x14ac:dyDescent="0.15">
      <c r="A159" s="56"/>
      <c r="B159" s="56"/>
      <c r="C159" s="56"/>
      <c r="D159" s="56"/>
      <c r="E159" s="104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79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79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</row>
    <row r="160" spans="1:73" ht="15" x14ac:dyDescent="0.15">
      <c r="A160" s="56"/>
      <c r="B160" s="56"/>
      <c r="C160" s="56"/>
      <c r="D160" s="56"/>
      <c r="E160" s="104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79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79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</row>
    <row r="161" spans="1:73" ht="15" x14ac:dyDescent="0.15">
      <c r="A161" s="56"/>
      <c r="B161" s="56"/>
      <c r="C161" s="56"/>
      <c r="D161" s="56"/>
      <c r="E161" s="104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79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79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</row>
    <row r="162" spans="1:73" ht="15" x14ac:dyDescent="0.15">
      <c r="A162" s="56"/>
      <c r="B162" s="56"/>
      <c r="C162" s="56"/>
      <c r="D162" s="56"/>
      <c r="E162" s="104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79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79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</row>
    <row r="163" spans="1:73" ht="15" x14ac:dyDescent="0.15">
      <c r="A163" s="56"/>
      <c r="B163" s="56"/>
      <c r="C163" s="56"/>
      <c r="D163" s="56"/>
      <c r="E163" s="104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79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79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</row>
    <row r="164" spans="1:73" ht="15" x14ac:dyDescent="0.15">
      <c r="A164" s="56"/>
      <c r="B164" s="56"/>
      <c r="C164" s="56"/>
      <c r="D164" s="56"/>
      <c r="E164" s="104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79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79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</row>
    <row r="165" spans="1:73" ht="15" x14ac:dyDescent="0.15">
      <c r="A165" s="56"/>
      <c r="B165" s="56"/>
      <c r="C165" s="56"/>
      <c r="D165" s="56"/>
      <c r="E165" s="104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79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79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</row>
    <row r="166" spans="1:73" ht="15" x14ac:dyDescent="0.15">
      <c r="A166" s="56"/>
      <c r="B166" s="56"/>
      <c r="C166" s="56"/>
      <c r="D166" s="56"/>
      <c r="E166" s="104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79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79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</row>
    <row r="167" spans="1:73" ht="15" x14ac:dyDescent="0.15">
      <c r="A167" s="56"/>
      <c r="B167" s="56"/>
      <c r="C167" s="56"/>
      <c r="D167" s="56"/>
      <c r="E167" s="104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79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79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</row>
    <row r="168" spans="1:73" ht="15" x14ac:dyDescent="0.15">
      <c r="A168" s="56"/>
      <c r="B168" s="56"/>
      <c r="C168" s="56"/>
      <c r="D168" s="56"/>
      <c r="E168" s="104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79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79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</row>
    <row r="169" spans="1:73" ht="15" x14ac:dyDescent="0.15">
      <c r="A169" s="56"/>
      <c r="B169" s="56"/>
      <c r="C169" s="56"/>
      <c r="D169" s="56"/>
      <c r="E169" s="104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79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79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</row>
    <row r="170" spans="1:73" ht="15" x14ac:dyDescent="0.15">
      <c r="A170" s="56"/>
      <c r="B170" s="56"/>
      <c r="C170" s="56"/>
      <c r="D170" s="56"/>
      <c r="E170" s="104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79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79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</row>
    <row r="171" spans="1:73" ht="15" x14ac:dyDescent="0.15">
      <c r="A171" s="56"/>
      <c r="B171" s="56"/>
      <c r="C171" s="56"/>
      <c r="D171" s="56"/>
      <c r="E171" s="104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79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79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</row>
    <row r="172" spans="1:73" ht="15" x14ac:dyDescent="0.15">
      <c r="A172" s="56"/>
      <c r="B172" s="56"/>
      <c r="C172" s="56"/>
      <c r="D172" s="56"/>
      <c r="E172" s="104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79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79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</row>
    <row r="173" spans="1:73" ht="15" x14ac:dyDescent="0.15">
      <c r="A173" s="56"/>
      <c r="B173" s="56"/>
      <c r="C173" s="56"/>
      <c r="D173" s="56"/>
      <c r="E173" s="104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79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79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</row>
    <row r="174" spans="1:73" ht="15" x14ac:dyDescent="0.15">
      <c r="A174" s="56"/>
      <c r="B174" s="56"/>
      <c r="C174" s="56"/>
      <c r="D174" s="56"/>
      <c r="E174" s="104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79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79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</row>
    <row r="175" spans="1:73" ht="15" x14ac:dyDescent="0.15">
      <c r="A175" s="56"/>
      <c r="B175" s="56"/>
      <c r="C175" s="56"/>
      <c r="D175" s="56"/>
      <c r="E175" s="104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79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79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</row>
    <row r="176" spans="1:73" ht="15" x14ac:dyDescent="0.15">
      <c r="A176" s="56"/>
      <c r="B176" s="56"/>
      <c r="C176" s="56"/>
      <c r="D176" s="56"/>
      <c r="E176" s="104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79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79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</row>
    <row r="177" spans="1:73" ht="15" x14ac:dyDescent="0.15">
      <c r="A177" s="56"/>
      <c r="B177" s="56"/>
      <c r="C177" s="56"/>
      <c r="D177" s="56"/>
      <c r="E177" s="104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79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79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</row>
    <row r="178" spans="1:73" ht="15" x14ac:dyDescent="0.15">
      <c r="A178" s="56"/>
      <c r="B178" s="56"/>
      <c r="C178" s="56"/>
      <c r="D178" s="56"/>
      <c r="E178" s="104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79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79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</row>
    <row r="179" spans="1:73" ht="15" x14ac:dyDescent="0.15">
      <c r="A179" s="56"/>
      <c r="B179" s="56"/>
      <c r="C179" s="56"/>
      <c r="D179" s="56"/>
      <c r="E179" s="104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79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79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</row>
    <row r="180" spans="1:73" ht="15" x14ac:dyDescent="0.15">
      <c r="A180" s="56"/>
      <c r="B180" s="56"/>
      <c r="C180" s="56"/>
      <c r="D180" s="56"/>
      <c r="E180" s="104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79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79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</row>
    <row r="181" spans="1:73" ht="15" x14ac:dyDescent="0.15">
      <c r="A181" s="56"/>
      <c r="B181" s="56"/>
      <c r="C181" s="56"/>
      <c r="D181" s="56"/>
      <c r="E181" s="104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79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79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</row>
    <row r="182" spans="1:73" ht="15" x14ac:dyDescent="0.15">
      <c r="A182" s="56"/>
      <c r="B182" s="56"/>
      <c r="C182" s="56"/>
      <c r="D182" s="56"/>
      <c r="E182" s="104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79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79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</row>
    <row r="183" spans="1:73" ht="15" x14ac:dyDescent="0.15">
      <c r="A183" s="56"/>
      <c r="B183" s="56"/>
      <c r="C183" s="56"/>
      <c r="D183" s="56"/>
      <c r="E183" s="104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79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79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</row>
    <row r="184" spans="1:73" ht="15" x14ac:dyDescent="0.15">
      <c r="A184" s="56"/>
      <c r="B184" s="56"/>
      <c r="C184" s="56"/>
      <c r="D184" s="56"/>
      <c r="E184" s="104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79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79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</row>
    <row r="185" spans="1:73" ht="15" x14ac:dyDescent="0.15">
      <c r="A185" s="56"/>
      <c r="B185" s="56"/>
      <c r="C185" s="56"/>
      <c r="D185" s="56"/>
      <c r="E185" s="104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79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79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</row>
    <row r="186" spans="1:73" ht="15" x14ac:dyDescent="0.15">
      <c r="A186" s="56"/>
      <c r="B186" s="56"/>
      <c r="C186" s="56"/>
      <c r="D186" s="56"/>
      <c r="E186" s="104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79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79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</row>
    <row r="187" spans="1:73" ht="15" x14ac:dyDescent="0.15">
      <c r="A187" s="56"/>
      <c r="B187" s="56"/>
      <c r="C187" s="56"/>
      <c r="D187" s="56"/>
      <c r="E187" s="104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79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79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</row>
    <row r="188" spans="1:73" ht="15" x14ac:dyDescent="0.15">
      <c r="A188" s="56"/>
      <c r="B188" s="56"/>
      <c r="C188" s="56"/>
      <c r="D188" s="56"/>
      <c r="E188" s="104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79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79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</row>
    <row r="189" spans="1:73" ht="15" x14ac:dyDescent="0.15">
      <c r="A189" s="56"/>
      <c r="B189" s="56"/>
      <c r="C189" s="56"/>
      <c r="D189" s="56"/>
      <c r="E189" s="104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79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79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</row>
    <row r="190" spans="1:73" ht="15" x14ac:dyDescent="0.15">
      <c r="A190" s="56"/>
      <c r="B190" s="56"/>
      <c r="C190" s="56"/>
      <c r="D190" s="56"/>
      <c r="E190" s="104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79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79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</row>
    <row r="191" spans="1:73" ht="15" x14ac:dyDescent="0.15">
      <c r="A191" s="56"/>
      <c r="B191" s="56"/>
      <c r="C191" s="56"/>
      <c r="D191" s="56"/>
      <c r="E191" s="104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79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79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</row>
    <row r="192" spans="1:73" ht="15" x14ac:dyDescent="0.15">
      <c r="A192" s="56"/>
      <c r="B192" s="56"/>
      <c r="C192" s="56"/>
      <c r="D192" s="56"/>
      <c r="E192" s="104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79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79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</row>
    <row r="193" spans="1:73" ht="15" x14ac:dyDescent="0.15">
      <c r="A193" s="56"/>
      <c r="B193" s="56"/>
      <c r="C193" s="56"/>
      <c r="D193" s="56"/>
      <c r="E193" s="104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79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79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</row>
    <row r="194" spans="1:73" ht="15" x14ac:dyDescent="0.15">
      <c r="A194" s="56"/>
      <c r="B194" s="56"/>
      <c r="C194" s="56"/>
      <c r="D194" s="56"/>
      <c r="E194" s="104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79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79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</row>
    <row r="195" spans="1:73" ht="15" x14ac:dyDescent="0.15">
      <c r="A195" s="56"/>
      <c r="B195" s="56"/>
      <c r="C195" s="56"/>
      <c r="D195" s="56"/>
      <c r="E195" s="104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79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79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</row>
    <row r="196" spans="1:73" ht="15" x14ac:dyDescent="0.15">
      <c r="A196" s="56"/>
      <c r="B196" s="56"/>
      <c r="C196" s="56"/>
      <c r="D196" s="56"/>
      <c r="E196" s="104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79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79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</row>
    <row r="197" spans="1:73" ht="15" x14ac:dyDescent="0.15">
      <c r="A197" s="56"/>
      <c r="B197" s="56"/>
      <c r="C197" s="56"/>
      <c r="D197" s="56"/>
      <c r="E197" s="104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79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79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</row>
    <row r="198" spans="1:73" ht="15" x14ac:dyDescent="0.15">
      <c r="A198" s="56"/>
      <c r="B198" s="56"/>
      <c r="C198" s="56"/>
      <c r="D198" s="56"/>
      <c r="E198" s="104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79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79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</row>
    <row r="199" spans="1:73" ht="15" x14ac:dyDescent="0.15">
      <c r="A199" s="56"/>
      <c r="B199" s="56"/>
      <c r="C199" s="56"/>
      <c r="D199" s="56"/>
      <c r="E199" s="104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79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79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</row>
    <row r="200" spans="1:73" ht="15" x14ac:dyDescent="0.15">
      <c r="A200" s="56"/>
      <c r="B200" s="56"/>
      <c r="C200" s="56"/>
      <c r="D200" s="56"/>
      <c r="E200" s="104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79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79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</row>
    <row r="201" spans="1:73" ht="15" x14ac:dyDescent="0.15">
      <c r="A201" s="56"/>
      <c r="B201" s="56"/>
      <c r="C201" s="56"/>
      <c r="D201" s="56"/>
      <c r="E201" s="104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79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79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</row>
    <row r="202" spans="1:73" ht="15" x14ac:dyDescent="0.15">
      <c r="A202" s="56"/>
      <c r="B202" s="56"/>
      <c r="C202" s="56"/>
      <c r="D202" s="56"/>
      <c r="E202" s="104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79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79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</row>
    <row r="203" spans="1:73" ht="15" x14ac:dyDescent="0.15">
      <c r="A203" s="56"/>
      <c r="B203" s="56"/>
      <c r="C203" s="56"/>
      <c r="D203" s="56"/>
      <c r="E203" s="104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79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79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</row>
    <row r="204" spans="1:73" ht="15" x14ac:dyDescent="0.15">
      <c r="A204" s="56"/>
      <c r="B204" s="56"/>
      <c r="C204" s="56"/>
      <c r="D204" s="56"/>
      <c r="E204" s="104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79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79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</row>
    <row r="205" spans="1:73" ht="15" x14ac:dyDescent="0.15">
      <c r="A205" s="56"/>
      <c r="B205" s="56"/>
      <c r="C205" s="56"/>
      <c r="D205" s="56"/>
      <c r="E205" s="104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79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79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</row>
    <row r="206" spans="1:73" ht="15" x14ac:dyDescent="0.15">
      <c r="A206" s="56"/>
      <c r="B206" s="56"/>
      <c r="C206" s="56"/>
      <c r="D206" s="56"/>
      <c r="E206" s="104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79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79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</row>
    <row r="207" spans="1:73" ht="15" x14ac:dyDescent="0.15">
      <c r="A207" s="56"/>
      <c r="B207" s="56"/>
      <c r="C207" s="56"/>
      <c r="D207" s="56"/>
      <c r="E207" s="104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79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79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</row>
    <row r="208" spans="1:73" ht="15" x14ac:dyDescent="0.15">
      <c r="A208" s="56"/>
      <c r="B208" s="56"/>
      <c r="C208" s="56"/>
      <c r="D208" s="56"/>
      <c r="E208" s="104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79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79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</row>
    <row r="209" spans="1:73" ht="15" x14ac:dyDescent="0.15">
      <c r="A209" s="56"/>
      <c r="B209" s="56"/>
      <c r="C209" s="56"/>
      <c r="D209" s="56"/>
      <c r="E209" s="104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79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79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</row>
    <row r="210" spans="1:73" ht="15" x14ac:dyDescent="0.15">
      <c r="A210" s="56"/>
      <c r="B210" s="56"/>
      <c r="C210" s="56"/>
      <c r="D210" s="56"/>
      <c r="E210" s="104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79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79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</row>
    <row r="211" spans="1:73" ht="15" x14ac:dyDescent="0.15">
      <c r="A211" s="56"/>
      <c r="B211" s="56"/>
      <c r="C211" s="56"/>
      <c r="D211" s="56"/>
      <c r="E211" s="104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79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79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</row>
    <row r="212" spans="1:73" ht="15" x14ac:dyDescent="0.15">
      <c r="A212" s="56"/>
      <c r="B212" s="56"/>
      <c r="C212" s="56"/>
      <c r="D212" s="56"/>
      <c r="E212" s="104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79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79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</row>
    <row r="213" spans="1:73" ht="15" x14ac:dyDescent="0.15">
      <c r="A213" s="56"/>
      <c r="B213" s="56"/>
      <c r="C213" s="56"/>
      <c r="D213" s="56"/>
      <c r="E213" s="104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79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79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</row>
    <row r="214" spans="1:73" ht="15" x14ac:dyDescent="0.15">
      <c r="A214" s="56"/>
      <c r="B214" s="56"/>
      <c r="C214" s="56"/>
      <c r="D214" s="56"/>
      <c r="E214" s="104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79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79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</row>
    <row r="215" spans="1:73" ht="15" x14ac:dyDescent="0.15">
      <c r="A215" s="56"/>
      <c r="B215" s="56"/>
      <c r="C215" s="56"/>
      <c r="D215" s="56"/>
      <c r="E215" s="104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79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79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</row>
    <row r="216" spans="1:73" ht="15" x14ac:dyDescent="0.15">
      <c r="A216" s="56"/>
      <c r="B216" s="56"/>
      <c r="C216" s="56"/>
      <c r="D216" s="56"/>
      <c r="E216" s="104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79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79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</row>
    <row r="217" spans="1:73" ht="15" x14ac:dyDescent="0.15">
      <c r="A217" s="56"/>
      <c r="B217" s="56"/>
      <c r="C217" s="56"/>
      <c r="D217" s="56"/>
      <c r="E217" s="104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79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79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</row>
    <row r="218" spans="1:73" ht="15" x14ac:dyDescent="0.15">
      <c r="A218" s="56"/>
      <c r="B218" s="56"/>
      <c r="C218" s="56"/>
      <c r="D218" s="56"/>
      <c r="E218" s="104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79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79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</row>
    <row r="219" spans="1:73" ht="15" x14ac:dyDescent="0.15">
      <c r="A219" s="56"/>
      <c r="B219" s="56"/>
      <c r="C219" s="56"/>
      <c r="D219" s="56"/>
      <c r="E219" s="104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79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79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</row>
    <row r="220" spans="1:73" ht="15" x14ac:dyDescent="0.15">
      <c r="A220" s="56"/>
      <c r="B220" s="56"/>
      <c r="C220" s="56"/>
      <c r="D220" s="56"/>
      <c r="E220" s="104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79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79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</row>
    <row r="221" spans="1:73" ht="15" x14ac:dyDescent="0.15">
      <c r="A221" s="56"/>
      <c r="B221" s="56"/>
      <c r="C221" s="56"/>
      <c r="D221" s="56"/>
      <c r="E221" s="104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79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79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</row>
    <row r="222" spans="1:73" ht="15" x14ac:dyDescent="0.15">
      <c r="A222" s="56"/>
      <c r="B222" s="56"/>
      <c r="C222" s="56"/>
      <c r="D222" s="56"/>
      <c r="E222" s="104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79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79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</row>
    <row r="223" spans="1:73" ht="15" x14ac:dyDescent="0.15">
      <c r="A223" s="56"/>
      <c r="B223" s="56"/>
      <c r="C223" s="56"/>
      <c r="D223" s="56"/>
      <c r="E223" s="104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79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79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</row>
    <row r="224" spans="1:73" ht="15" x14ac:dyDescent="0.15">
      <c r="A224" s="56"/>
      <c r="B224" s="56"/>
      <c r="C224" s="56"/>
      <c r="D224" s="56"/>
      <c r="E224" s="104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79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79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</row>
    <row r="225" spans="1:73" ht="15" x14ac:dyDescent="0.15">
      <c r="A225" s="56"/>
      <c r="B225" s="56"/>
      <c r="C225" s="56"/>
      <c r="D225" s="56"/>
      <c r="E225" s="104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79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79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</row>
    <row r="226" spans="1:73" ht="15" x14ac:dyDescent="0.15">
      <c r="A226" s="56"/>
      <c r="B226" s="56"/>
      <c r="C226" s="56"/>
      <c r="D226" s="56"/>
      <c r="E226" s="104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79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79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</row>
    <row r="227" spans="1:73" ht="15" x14ac:dyDescent="0.15">
      <c r="A227" s="56"/>
      <c r="B227" s="56"/>
      <c r="C227" s="56"/>
      <c r="D227" s="56"/>
      <c r="E227" s="104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79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79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</row>
    <row r="228" spans="1:73" ht="15" x14ac:dyDescent="0.15">
      <c r="A228" s="56"/>
      <c r="B228" s="56"/>
      <c r="C228" s="56"/>
      <c r="D228" s="56"/>
      <c r="E228" s="104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79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79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</row>
    <row r="229" spans="1:73" ht="15" x14ac:dyDescent="0.15">
      <c r="A229" s="56"/>
      <c r="B229" s="56"/>
      <c r="C229" s="56"/>
      <c r="D229" s="56"/>
      <c r="E229" s="104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79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79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</row>
    <row r="230" spans="1:73" ht="15" x14ac:dyDescent="0.15">
      <c r="A230" s="56"/>
      <c r="B230" s="56"/>
      <c r="C230" s="56"/>
      <c r="D230" s="56"/>
      <c r="E230" s="104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79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79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</row>
    <row r="231" spans="1:73" ht="15" x14ac:dyDescent="0.15">
      <c r="A231" s="56"/>
      <c r="B231" s="56"/>
      <c r="C231" s="56"/>
      <c r="D231" s="56"/>
      <c r="E231" s="104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79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79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</row>
    <row r="232" spans="1:73" ht="15" x14ac:dyDescent="0.15">
      <c r="A232" s="56"/>
      <c r="B232" s="56"/>
      <c r="C232" s="56"/>
      <c r="D232" s="56"/>
      <c r="E232" s="104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79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79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</row>
    <row r="233" spans="1:73" ht="15" x14ac:dyDescent="0.15">
      <c r="A233" s="56"/>
      <c r="B233" s="56"/>
      <c r="C233" s="56"/>
      <c r="D233" s="56"/>
      <c r="E233" s="104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79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79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</row>
    <row r="234" spans="1:73" ht="15" x14ac:dyDescent="0.15">
      <c r="A234" s="56"/>
      <c r="B234" s="56"/>
      <c r="C234" s="56"/>
      <c r="D234" s="56"/>
      <c r="E234" s="104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79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79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</row>
    <row r="235" spans="1:73" ht="15" x14ac:dyDescent="0.15">
      <c r="A235" s="56"/>
      <c r="B235" s="56"/>
      <c r="C235" s="56"/>
      <c r="D235" s="56"/>
      <c r="E235" s="104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79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79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</row>
    <row r="236" spans="1:73" ht="15" x14ac:dyDescent="0.15">
      <c r="A236" s="56"/>
      <c r="B236" s="56"/>
      <c r="C236" s="56"/>
      <c r="D236" s="56"/>
      <c r="E236" s="104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79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79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</row>
    <row r="237" spans="1:73" ht="15" x14ac:dyDescent="0.15">
      <c r="A237" s="56"/>
      <c r="B237" s="56"/>
      <c r="C237" s="56"/>
      <c r="D237" s="56"/>
      <c r="E237" s="104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79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79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</row>
    <row r="238" spans="1:73" ht="15" x14ac:dyDescent="0.15">
      <c r="A238" s="56"/>
      <c r="B238" s="56"/>
      <c r="C238" s="56"/>
      <c r="D238" s="56"/>
      <c r="E238" s="104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79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79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</row>
    <row r="239" spans="1:73" ht="15" x14ac:dyDescent="0.15">
      <c r="A239" s="56"/>
      <c r="B239" s="56"/>
      <c r="C239" s="56"/>
      <c r="D239" s="56"/>
      <c r="E239" s="104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79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79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</row>
    <row r="240" spans="1:73" ht="15" x14ac:dyDescent="0.15">
      <c r="A240" s="56"/>
      <c r="B240" s="56"/>
      <c r="C240" s="56"/>
      <c r="D240" s="56"/>
      <c r="E240" s="104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79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79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</row>
    <row r="241" spans="1:73" ht="15" x14ac:dyDescent="0.15">
      <c r="A241" s="56"/>
      <c r="B241" s="56"/>
      <c r="C241" s="56"/>
      <c r="D241" s="56"/>
      <c r="E241" s="104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79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79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</row>
    <row r="242" spans="1:73" ht="15" x14ac:dyDescent="0.15">
      <c r="A242" s="56"/>
      <c r="B242" s="56"/>
      <c r="C242" s="56"/>
      <c r="D242" s="56"/>
      <c r="E242" s="104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79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79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</row>
    <row r="243" spans="1:73" ht="15" x14ac:dyDescent="0.15">
      <c r="A243" s="56"/>
      <c r="B243" s="56"/>
      <c r="C243" s="56"/>
      <c r="D243" s="56"/>
      <c r="E243" s="104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79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79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</row>
    <row r="244" spans="1:73" ht="15" x14ac:dyDescent="0.15">
      <c r="A244" s="56"/>
      <c r="B244" s="56"/>
      <c r="C244" s="56"/>
      <c r="D244" s="56"/>
      <c r="E244" s="104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79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79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</row>
    <row r="245" spans="1:73" ht="15" x14ac:dyDescent="0.15">
      <c r="A245" s="56"/>
      <c r="B245" s="56"/>
      <c r="C245" s="56"/>
      <c r="D245" s="56"/>
      <c r="E245" s="104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79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79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</row>
    <row r="246" spans="1:73" ht="15" x14ac:dyDescent="0.15">
      <c r="A246" s="56"/>
      <c r="B246" s="56"/>
      <c r="C246" s="56"/>
      <c r="D246" s="56"/>
      <c r="E246" s="104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79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79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</row>
    <row r="247" spans="1:73" ht="15" x14ac:dyDescent="0.15">
      <c r="A247" s="56"/>
      <c r="B247" s="56"/>
      <c r="C247" s="56"/>
      <c r="D247" s="56"/>
      <c r="E247" s="104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79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79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</row>
    <row r="248" spans="1:73" ht="15" x14ac:dyDescent="0.15">
      <c r="A248" s="56"/>
      <c r="B248" s="56"/>
      <c r="C248" s="56"/>
      <c r="D248" s="56"/>
      <c r="E248" s="104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79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79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</row>
    <row r="249" spans="1:73" ht="15" x14ac:dyDescent="0.15">
      <c r="A249" s="56"/>
      <c r="B249" s="56"/>
      <c r="C249" s="56"/>
      <c r="D249" s="56"/>
      <c r="E249" s="104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79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79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</row>
    <row r="250" spans="1:73" ht="15" x14ac:dyDescent="0.15">
      <c r="A250" s="56"/>
      <c r="B250" s="56"/>
      <c r="C250" s="56"/>
      <c r="D250" s="56"/>
      <c r="E250" s="104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79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79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</row>
    <row r="251" spans="1:73" ht="15" x14ac:dyDescent="0.15">
      <c r="A251" s="56"/>
      <c r="B251" s="56"/>
      <c r="C251" s="56"/>
      <c r="D251" s="56"/>
      <c r="E251" s="104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79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79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</row>
    <row r="252" spans="1:73" ht="15" x14ac:dyDescent="0.15">
      <c r="A252" s="56"/>
      <c r="B252" s="56"/>
      <c r="C252" s="56"/>
      <c r="D252" s="56"/>
      <c r="E252" s="104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79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79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</row>
    <row r="253" spans="1:73" ht="15" x14ac:dyDescent="0.15">
      <c r="A253" s="56"/>
      <c r="B253" s="56"/>
      <c r="C253" s="56"/>
      <c r="D253" s="56"/>
      <c r="E253" s="104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79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79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</row>
    <row r="254" spans="1:73" ht="15" x14ac:dyDescent="0.15">
      <c r="A254" s="56"/>
      <c r="B254" s="56"/>
      <c r="C254" s="56"/>
      <c r="D254" s="56"/>
      <c r="E254" s="104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79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79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</row>
    <row r="255" spans="1:73" ht="15" x14ac:dyDescent="0.15">
      <c r="A255" s="56"/>
      <c r="B255" s="56"/>
      <c r="C255" s="56"/>
      <c r="D255" s="56"/>
      <c r="E255" s="104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79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79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</row>
    <row r="256" spans="1:73" ht="15" x14ac:dyDescent="0.15">
      <c r="A256" s="56"/>
      <c r="B256" s="56"/>
      <c r="C256" s="56"/>
      <c r="D256" s="56"/>
      <c r="E256" s="104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79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79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</row>
    <row r="257" spans="1:73" ht="15" x14ac:dyDescent="0.15">
      <c r="A257" s="56"/>
      <c r="B257" s="56"/>
      <c r="C257" s="56"/>
      <c r="D257" s="56"/>
      <c r="E257" s="104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79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79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</row>
    <row r="258" spans="1:73" ht="15" x14ac:dyDescent="0.15">
      <c r="A258" s="56"/>
      <c r="B258" s="56"/>
      <c r="C258" s="56"/>
      <c r="D258" s="56"/>
      <c r="E258" s="104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79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79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</row>
    <row r="259" spans="1:73" ht="15" x14ac:dyDescent="0.15">
      <c r="A259" s="56"/>
      <c r="B259" s="56"/>
      <c r="C259" s="56"/>
      <c r="D259" s="56"/>
      <c r="E259" s="104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79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79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</row>
    <row r="260" spans="1:73" ht="15" x14ac:dyDescent="0.15">
      <c r="A260" s="56"/>
      <c r="B260" s="56"/>
      <c r="C260" s="56"/>
      <c r="D260" s="56"/>
      <c r="E260" s="104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79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79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</row>
    <row r="261" spans="1:73" ht="15" x14ac:dyDescent="0.15">
      <c r="A261" s="56"/>
      <c r="B261" s="56"/>
      <c r="C261" s="56"/>
      <c r="D261" s="56"/>
      <c r="E261" s="104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79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79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</row>
    <row r="262" spans="1:73" ht="15" x14ac:dyDescent="0.15">
      <c r="A262" s="56"/>
      <c r="B262" s="56"/>
      <c r="C262" s="56"/>
      <c r="D262" s="56"/>
      <c r="E262" s="104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79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79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</row>
    <row r="263" spans="1:73" ht="15" x14ac:dyDescent="0.15">
      <c r="A263" s="56"/>
      <c r="B263" s="56"/>
      <c r="C263" s="56"/>
      <c r="D263" s="56"/>
      <c r="E263" s="104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79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79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</row>
    <row r="264" spans="1:73" ht="15" x14ac:dyDescent="0.15">
      <c r="A264" s="56"/>
      <c r="B264" s="56"/>
      <c r="C264" s="56"/>
      <c r="D264" s="56"/>
      <c r="E264" s="104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79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79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</row>
    <row r="265" spans="1:73" ht="15" x14ac:dyDescent="0.15">
      <c r="A265" s="56"/>
      <c r="B265" s="56"/>
      <c r="C265" s="56"/>
      <c r="D265" s="56"/>
      <c r="E265" s="104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79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79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</row>
    <row r="266" spans="1:73" ht="15" x14ac:dyDescent="0.15">
      <c r="A266" s="56"/>
      <c r="B266" s="56"/>
      <c r="C266" s="56"/>
      <c r="D266" s="56"/>
      <c r="E266" s="104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79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79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</row>
    <row r="267" spans="1:73" ht="15" x14ac:dyDescent="0.15">
      <c r="A267" s="56"/>
      <c r="B267" s="56"/>
      <c r="C267" s="56"/>
      <c r="D267" s="56"/>
      <c r="E267" s="104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79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79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</row>
    <row r="268" spans="1:73" ht="15" x14ac:dyDescent="0.15">
      <c r="A268" s="56"/>
      <c r="B268" s="56"/>
      <c r="C268" s="56"/>
      <c r="D268" s="56"/>
      <c r="E268" s="104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79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79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</row>
    <row r="269" spans="1:73" ht="15" x14ac:dyDescent="0.15">
      <c r="A269" s="56"/>
      <c r="B269" s="56"/>
      <c r="C269" s="56"/>
      <c r="D269" s="56"/>
      <c r="E269" s="104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79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79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</row>
    <row r="270" spans="1:73" ht="15" x14ac:dyDescent="0.15">
      <c r="A270" s="56"/>
      <c r="B270" s="56"/>
      <c r="C270" s="56"/>
      <c r="D270" s="56"/>
      <c r="E270" s="104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79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79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</row>
    <row r="271" spans="1:73" ht="15" x14ac:dyDescent="0.15">
      <c r="A271" s="56"/>
      <c r="B271" s="56"/>
      <c r="C271" s="56"/>
      <c r="D271" s="56"/>
      <c r="E271" s="104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79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79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</row>
    <row r="272" spans="1:73" ht="15" x14ac:dyDescent="0.15">
      <c r="A272" s="56"/>
      <c r="B272" s="56"/>
      <c r="C272" s="56"/>
      <c r="D272" s="56"/>
      <c r="E272" s="104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79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79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</row>
    <row r="273" spans="1:73" ht="15" x14ac:dyDescent="0.15">
      <c r="A273" s="56"/>
      <c r="B273" s="56"/>
      <c r="C273" s="56"/>
      <c r="D273" s="56"/>
      <c r="E273" s="104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79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79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</row>
    <row r="274" spans="1:73" ht="15" x14ac:dyDescent="0.15">
      <c r="A274" s="56"/>
      <c r="B274" s="56"/>
      <c r="C274" s="56"/>
      <c r="D274" s="56"/>
      <c r="E274" s="104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79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79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</row>
    <row r="275" spans="1:73" ht="15" x14ac:dyDescent="0.15">
      <c r="A275" s="56"/>
      <c r="B275" s="56"/>
      <c r="C275" s="56"/>
      <c r="D275" s="56"/>
      <c r="E275" s="104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79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79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</row>
    <row r="276" spans="1:73" ht="15" x14ac:dyDescent="0.15">
      <c r="A276" s="56"/>
      <c r="B276" s="56"/>
      <c r="C276" s="56"/>
      <c r="D276" s="56"/>
      <c r="E276" s="104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79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79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</row>
    <row r="277" spans="1:73" ht="15" x14ac:dyDescent="0.15">
      <c r="A277" s="56"/>
      <c r="B277" s="56"/>
      <c r="C277" s="56"/>
      <c r="D277" s="56"/>
      <c r="E277" s="104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79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79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</row>
    <row r="278" spans="1:73" ht="15" x14ac:dyDescent="0.15">
      <c r="A278" s="56"/>
      <c r="B278" s="56"/>
      <c r="C278" s="56"/>
      <c r="D278" s="56"/>
      <c r="E278" s="104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79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79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</row>
    <row r="279" spans="1:73" ht="15" x14ac:dyDescent="0.15">
      <c r="A279" s="56"/>
      <c r="B279" s="56"/>
      <c r="C279" s="56"/>
      <c r="D279" s="56"/>
      <c r="E279" s="104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79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79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</row>
    <row r="280" spans="1:73" ht="15" x14ac:dyDescent="0.15">
      <c r="A280" s="56"/>
      <c r="B280" s="56"/>
      <c r="C280" s="56"/>
      <c r="D280" s="56"/>
      <c r="E280" s="104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79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79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</row>
    <row r="281" spans="1:73" ht="15" x14ac:dyDescent="0.15">
      <c r="A281" s="56"/>
      <c r="B281" s="56"/>
      <c r="C281" s="56"/>
      <c r="D281" s="56"/>
      <c r="E281" s="104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79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79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</row>
    <row r="282" spans="1:73" ht="15" x14ac:dyDescent="0.15">
      <c r="A282" s="56"/>
      <c r="B282" s="56"/>
      <c r="C282" s="56"/>
      <c r="D282" s="56"/>
      <c r="E282" s="104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79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79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</row>
    <row r="283" spans="1:73" ht="15" x14ac:dyDescent="0.15">
      <c r="A283" s="56"/>
      <c r="B283" s="56"/>
      <c r="C283" s="56"/>
      <c r="D283" s="56"/>
      <c r="E283" s="104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79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79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</row>
    <row r="284" spans="1:73" ht="15" x14ac:dyDescent="0.15">
      <c r="A284" s="56"/>
      <c r="B284" s="56"/>
      <c r="C284" s="56"/>
      <c r="D284" s="56"/>
      <c r="E284" s="104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79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79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</row>
    <row r="285" spans="1:73" ht="15" x14ac:dyDescent="0.15">
      <c r="A285" s="56"/>
      <c r="B285" s="56"/>
      <c r="C285" s="56"/>
      <c r="D285" s="56"/>
      <c r="E285" s="104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79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79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</row>
    <row r="286" spans="1:73" ht="15" x14ac:dyDescent="0.15">
      <c r="A286" s="56"/>
      <c r="B286" s="56"/>
      <c r="C286" s="56"/>
      <c r="D286" s="56"/>
      <c r="E286" s="104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79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79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</row>
    <row r="287" spans="1:73" ht="15" x14ac:dyDescent="0.15">
      <c r="A287" s="56"/>
      <c r="B287" s="56"/>
      <c r="C287" s="56"/>
      <c r="D287" s="56"/>
      <c r="E287" s="104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79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79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</row>
    <row r="288" spans="1:73" ht="15" x14ac:dyDescent="0.15">
      <c r="A288" s="56"/>
      <c r="B288" s="56"/>
      <c r="C288" s="56"/>
      <c r="D288" s="56"/>
      <c r="E288" s="104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79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79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</row>
    <row r="289" spans="1:73" ht="15" x14ac:dyDescent="0.15">
      <c r="A289" s="56"/>
      <c r="B289" s="56"/>
      <c r="C289" s="56"/>
      <c r="D289" s="56"/>
      <c r="E289" s="104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79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79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</row>
    <row r="290" spans="1:73" ht="15" x14ac:dyDescent="0.15">
      <c r="A290" s="56"/>
      <c r="B290" s="56"/>
      <c r="C290" s="56"/>
      <c r="D290" s="56"/>
      <c r="E290" s="104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79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79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</row>
    <row r="291" spans="1:73" ht="15" x14ac:dyDescent="0.15">
      <c r="A291" s="56"/>
      <c r="B291" s="56"/>
      <c r="C291" s="56"/>
      <c r="D291" s="56"/>
      <c r="E291" s="104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79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79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</row>
    <row r="292" spans="1:73" ht="15" x14ac:dyDescent="0.15">
      <c r="A292" s="56"/>
      <c r="B292" s="56"/>
      <c r="C292" s="56"/>
      <c r="D292" s="56"/>
      <c r="E292" s="104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79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79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</row>
    <row r="293" spans="1:73" ht="15" x14ac:dyDescent="0.15">
      <c r="A293" s="56"/>
      <c r="B293" s="56"/>
      <c r="C293" s="56"/>
      <c r="D293" s="56"/>
      <c r="E293" s="104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79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79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</row>
    <row r="294" spans="1:73" ht="15" x14ac:dyDescent="0.15">
      <c r="A294" s="56"/>
      <c r="B294" s="56"/>
      <c r="C294" s="56"/>
      <c r="D294" s="56"/>
      <c r="E294" s="104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79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79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</row>
    <row r="295" spans="1:73" ht="15" x14ac:dyDescent="0.15">
      <c r="A295" s="56"/>
      <c r="B295" s="56"/>
      <c r="C295" s="56"/>
      <c r="D295" s="56"/>
      <c r="E295" s="104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79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79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</row>
    <row r="296" spans="1:73" ht="15" x14ac:dyDescent="0.15">
      <c r="A296" s="56"/>
      <c r="B296" s="56"/>
      <c r="C296" s="56"/>
      <c r="D296" s="56"/>
      <c r="E296" s="104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79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79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</row>
    <row r="297" spans="1:73" ht="15" x14ac:dyDescent="0.15">
      <c r="A297" s="56"/>
      <c r="B297" s="56"/>
      <c r="C297" s="56"/>
      <c r="D297" s="56"/>
      <c r="E297" s="104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79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79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</row>
    <row r="298" spans="1:73" ht="15" x14ac:dyDescent="0.15">
      <c r="A298" s="56"/>
      <c r="B298" s="56"/>
      <c r="C298" s="56"/>
      <c r="D298" s="56"/>
      <c r="E298" s="104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79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79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</row>
    <row r="299" spans="1:73" ht="15" x14ac:dyDescent="0.15">
      <c r="A299" s="56"/>
      <c r="B299" s="56"/>
      <c r="C299" s="56"/>
      <c r="D299" s="56"/>
      <c r="E299" s="104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79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79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</row>
    <row r="300" spans="1:73" ht="15" x14ac:dyDescent="0.15">
      <c r="A300" s="56"/>
      <c r="B300" s="56"/>
      <c r="C300" s="56"/>
      <c r="D300" s="56"/>
      <c r="E300" s="104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79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79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</row>
    <row r="301" spans="1:73" ht="15" x14ac:dyDescent="0.15">
      <c r="A301" s="56"/>
      <c r="B301" s="56"/>
      <c r="C301" s="56"/>
      <c r="D301" s="56"/>
      <c r="E301" s="104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79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79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</row>
    <row r="302" spans="1:73" ht="15" x14ac:dyDescent="0.15">
      <c r="A302" s="56"/>
      <c r="B302" s="56"/>
      <c r="C302" s="56"/>
      <c r="D302" s="56"/>
      <c r="E302" s="104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79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79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</row>
    <row r="303" spans="1:73" ht="15" x14ac:dyDescent="0.15">
      <c r="A303" s="56"/>
      <c r="B303" s="56"/>
      <c r="C303" s="56"/>
      <c r="D303" s="56"/>
      <c r="E303" s="104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79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79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</row>
    <row r="304" spans="1:73" ht="15" x14ac:dyDescent="0.15">
      <c r="A304" s="56"/>
      <c r="B304" s="56"/>
      <c r="C304" s="56"/>
      <c r="D304" s="56"/>
      <c r="E304" s="104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79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79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</row>
    <row r="305" spans="1:73" ht="15" x14ac:dyDescent="0.15">
      <c r="A305" s="56"/>
      <c r="B305" s="56"/>
      <c r="C305" s="56"/>
      <c r="D305" s="56"/>
      <c r="E305" s="104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79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79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</row>
    <row r="306" spans="1:73" ht="15" x14ac:dyDescent="0.15">
      <c r="A306" s="56"/>
      <c r="B306" s="56"/>
      <c r="C306" s="56"/>
      <c r="D306" s="56"/>
      <c r="E306" s="104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79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79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</row>
    <row r="307" spans="1:73" ht="15" x14ac:dyDescent="0.15">
      <c r="A307" s="56"/>
      <c r="B307" s="56"/>
      <c r="C307" s="56"/>
      <c r="D307" s="56"/>
      <c r="E307" s="104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79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79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</row>
    <row r="308" spans="1:73" ht="15" x14ac:dyDescent="0.15">
      <c r="A308" s="56"/>
      <c r="B308" s="56"/>
      <c r="C308" s="56"/>
      <c r="D308" s="56"/>
      <c r="E308" s="104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79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79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</row>
    <row r="309" spans="1:73" ht="15" x14ac:dyDescent="0.15">
      <c r="A309" s="56"/>
      <c r="B309" s="56"/>
      <c r="C309" s="56"/>
      <c r="D309" s="56"/>
      <c r="E309" s="104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79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79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</row>
    <row r="310" spans="1:73" ht="15" x14ac:dyDescent="0.15">
      <c r="A310" s="56"/>
      <c r="B310" s="56"/>
      <c r="C310" s="56"/>
      <c r="D310" s="56"/>
      <c r="E310" s="104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79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79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</row>
    <row r="311" spans="1:73" ht="15" x14ac:dyDescent="0.15">
      <c r="A311" s="56"/>
      <c r="B311" s="56"/>
      <c r="C311" s="56"/>
      <c r="D311" s="56"/>
      <c r="E311" s="104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79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79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</row>
    <row r="312" spans="1:73" ht="15" x14ac:dyDescent="0.15">
      <c r="A312" s="56"/>
      <c r="B312" s="56"/>
      <c r="C312" s="56"/>
      <c r="D312" s="56"/>
      <c r="E312" s="104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79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79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</row>
    <row r="313" spans="1:73" ht="15" x14ac:dyDescent="0.15">
      <c r="A313" s="56"/>
      <c r="B313" s="56"/>
      <c r="C313" s="56"/>
      <c r="D313" s="56"/>
      <c r="E313" s="104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79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79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</row>
    <row r="314" spans="1:73" ht="15" x14ac:dyDescent="0.15">
      <c r="A314" s="56"/>
      <c r="B314" s="56"/>
      <c r="C314" s="56"/>
      <c r="D314" s="56"/>
      <c r="E314" s="104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79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79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</row>
    <row r="315" spans="1:73" ht="15" x14ac:dyDescent="0.15">
      <c r="A315" s="56"/>
      <c r="B315" s="56"/>
      <c r="C315" s="56"/>
      <c r="D315" s="56"/>
      <c r="E315" s="104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79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79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</row>
    <row r="316" spans="1:73" ht="15" x14ac:dyDescent="0.15">
      <c r="A316" s="56"/>
      <c r="B316" s="56"/>
      <c r="C316" s="56"/>
      <c r="D316" s="56"/>
      <c r="E316" s="104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79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79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</row>
    <row r="317" spans="1:73" ht="15" x14ac:dyDescent="0.15">
      <c r="A317" s="56"/>
      <c r="B317" s="56"/>
      <c r="C317" s="56"/>
      <c r="D317" s="56"/>
      <c r="E317" s="104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79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79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</row>
    <row r="318" spans="1:73" ht="15" x14ac:dyDescent="0.15">
      <c r="A318" s="56"/>
      <c r="B318" s="56"/>
      <c r="C318" s="56"/>
      <c r="D318" s="56"/>
      <c r="E318" s="104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79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79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</row>
    <row r="319" spans="1:73" ht="15" x14ac:dyDescent="0.15">
      <c r="A319" s="56"/>
      <c r="B319" s="56"/>
      <c r="C319" s="56"/>
      <c r="D319" s="56"/>
      <c r="E319" s="104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79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79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</row>
    <row r="320" spans="1:73" ht="15" x14ac:dyDescent="0.15">
      <c r="A320" s="56"/>
      <c r="B320" s="56"/>
      <c r="C320" s="56"/>
      <c r="D320" s="56"/>
      <c r="E320" s="104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79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79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</row>
    <row r="321" spans="1:73" ht="15" x14ac:dyDescent="0.15">
      <c r="A321" s="56"/>
      <c r="B321" s="56"/>
      <c r="C321" s="56"/>
      <c r="D321" s="56"/>
      <c r="E321" s="104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79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79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</row>
    <row r="322" spans="1:73" ht="15" x14ac:dyDescent="0.15">
      <c r="A322" s="56"/>
      <c r="B322" s="56"/>
      <c r="C322" s="56"/>
      <c r="D322" s="56"/>
      <c r="E322" s="104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79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79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</row>
    <row r="323" spans="1:73" ht="15" x14ac:dyDescent="0.15">
      <c r="A323" s="56"/>
      <c r="B323" s="56"/>
      <c r="C323" s="56"/>
      <c r="D323" s="56"/>
      <c r="E323" s="104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79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79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</row>
    <row r="324" spans="1:73" ht="15" x14ac:dyDescent="0.15">
      <c r="A324" s="56"/>
      <c r="B324" s="56"/>
      <c r="C324" s="56"/>
      <c r="D324" s="56"/>
      <c r="E324" s="104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79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79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</row>
    <row r="325" spans="1:73" ht="15" x14ac:dyDescent="0.15">
      <c r="A325" s="56"/>
      <c r="B325" s="56"/>
      <c r="C325" s="56"/>
      <c r="D325" s="56"/>
      <c r="E325" s="104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79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79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</row>
    <row r="326" spans="1:73" ht="15" x14ac:dyDescent="0.15">
      <c r="A326" s="56"/>
      <c r="B326" s="56"/>
      <c r="C326" s="56"/>
      <c r="D326" s="56"/>
      <c r="E326" s="104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79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79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</row>
    <row r="327" spans="1:73" ht="15" x14ac:dyDescent="0.15">
      <c r="A327" s="56"/>
      <c r="B327" s="56"/>
      <c r="C327" s="56"/>
      <c r="D327" s="56"/>
      <c r="E327" s="104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79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79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</row>
    <row r="328" spans="1:73" ht="15" x14ac:dyDescent="0.15">
      <c r="A328" s="56"/>
      <c r="B328" s="56"/>
      <c r="C328" s="56"/>
      <c r="D328" s="56"/>
      <c r="E328" s="104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79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79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</row>
    <row r="329" spans="1:73" ht="15" x14ac:dyDescent="0.15">
      <c r="A329" s="56"/>
      <c r="B329" s="56"/>
      <c r="C329" s="56"/>
      <c r="D329" s="56"/>
      <c r="E329" s="104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79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79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</row>
    <row r="330" spans="1:73" ht="15" x14ac:dyDescent="0.15">
      <c r="A330" s="56"/>
      <c r="B330" s="56"/>
      <c r="C330" s="56"/>
      <c r="D330" s="56"/>
      <c r="E330" s="104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79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79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</row>
    <row r="331" spans="1:73" ht="15" x14ac:dyDescent="0.15">
      <c r="A331" s="56"/>
      <c r="B331" s="56"/>
      <c r="C331" s="56"/>
      <c r="D331" s="56"/>
      <c r="E331" s="104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79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79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</row>
    <row r="332" spans="1:73" ht="15" x14ac:dyDescent="0.15">
      <c r="A332" s="56"/>
      <c r="B332" s="56"/>
      <c r="C332" s="56"/>
      <c r="D332" s="56"/>
      <c r="E332" s="104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79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79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</row>
    <row r="333" spans="1:73" ht="15" x14ac:dyDescent="0.15">
      <c r="A333" s="56"/>
      <c r="B333" s="56"/>
      <c r="C333" s="56"/>
      <c r="D333" s="56"/>
      <c r="E333" s="104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79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79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</row>
    <row r="334" spans="1:73" ht="15" x14ac:dyDescent="0.15">
      <c r="A334" s="56"/>
      <c r="B334" s="56"/>
      <c r="C334" s="56"/>
      <c r="D334" s="56"/>
      <c r="E334" s="104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79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79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</row>
    <row r="335" spans="1:73" ht="15" x14ac:dyDescent="0.15">
      <c r="A335" s="56"/>
      <c r="B335" s="56"/>
      <c r="C335" s="56"/>
      <c r="D335" s="56"/>
      <c r="E335" s="104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79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79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</row>
    <row r="336" spans="1:73" ht="15" x14ac:dyDescent="0.15">
      <c r="A336" s="56"/>
      <c r="B336" s="56"/>
      <c r="C336" s="56"/>
      <c r="D336" s="56"/>
      <c r="E336" s="104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79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79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</row>
    <row r="337" spans="1:73" ht="15" x14ac:dyDescent="0.15">
      <c r="A337" s="56"/>
      <c r="B337" s="56"/>
      <c r="C337" s="56"/>
      <c r="D337" s="56"/>
      <c r="E337" s="104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79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79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</row>
    <row r="338" spans="1:73" ht="15" x14ac:dyDescent="0.15">
      <c r="A338" s="56"/>
      <c r="B338" s="56"/>
      <c r="C338" s="56"/>
      <c r="D338" s="56"/>
      <c r="E338" s="104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79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79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</row>
    <row r="339" spans="1:73" ht="15" x14ac:dyDescent="0.15">
      <c r="A339" s="56"/>
      <c r="B339" s="56"/>
      <c r="C339" s="56"/>
      <c r="D339" s="56"/>
      <c r="E339" s="104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79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79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</row>
    <row r="340" spans="1:73" ht="15" x14ac:dyDescent="0.15">
      <c r="A340" s="56"/>
      <c r="B340" s="56"/>
      <c r="C340" s="56"/>
      <c r="D340" s="56"/>
      <c r="E340" s="104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79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79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</row>
    <row r="341" spans="1:73" ht="15" x14ac:dyDescent="0.15">
      <c r="A341" s="56"/>
      <c r="B341" s="56"/>
      <c r="C341" s="56"/>
      <c r="D341" s="56"/>
      <c r="E341" s="104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79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79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</row>
    <row r="342" spans="1:73" ht="15" x14ac:dyDescent="0.15">
      <c r="A342" s="56"/>
      <c r="B342" s="56"/>
      <c r="C342" s="56"/>
      <c r="D342" s="56"/>
      <c r="E342" s="104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79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79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</row>
    <row r="343" spans="1:73" ht="15" x14ac:dyDescent="0.15">
      <c r="A343" s="56"/>
      <c r="B343" s="56"/>
      <c r="C343" s="56"/>
      <c r="D343" s="56"/>
      <c r="E343" s="104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79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79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</row>
    <row r="344" spans="1:73" ht="15" x14ac:dyDescent="0.15">
      <c r="A344" s="56"/>
      <c r="B344" s="56"/>
      <c r="C344" s="56"/>
      <c r="D344" s="56"/>
      <c r="E344" s="104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79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79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</row>
    <row r="345" spans="1:73" ht="15" x14ac:dyDescent="0.15">
      <c r="A345" s="56"/>
      <c r="B345" s="56"/>
      <c r="C345" s="56"/>
      <c r="D345" s="56"/>
      <c r="E345" s="104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79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79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</row>
    <row r="346" spans="1:73" ht="15" x14ac:dyDescent="0.15">
      <c r="A346" s="56"/>
      <c r="B346" s="56"/>
      <c r="C346" s="56"/>
      <c r="D346" s="56"/>
      <c r="E346" s="104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79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79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</row>
    <row r="347" spans="1:73" ht="15" x14ac:dyDescent="0.15">
      <c r="A347" s="56"/>
      <c r="B347" s="56"/>
      <c r="C347" s="56"/>
      <c r="D347" s="56"/>
      <c r="E347" s="104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79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79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</row>
    <row r="348" spans="1:73" ht="15" x14ac:dyDescent="0.15">
      <c r="A348" s="56"/>
      <c r="B348" s="56"/>
      <c r="C348" s="56"/>
      <c r="D348" s="56"/>
      <c r="E348" s="104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79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79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</row>
    <row r="349" spans="1:73" ht="15" x14ac:dyDescent="0.15">
      <c r="A349" s="56"/>
      <c r="B349" s="56"/>
      <c r="C349" s="56"/>
      <c r="D349" s="56"/>
      <c r="E349" s="104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79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79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</row>
    <row r="350" spans="1:73" ht="15" x14ac:dyDescent="0.15">
      <c r="A350" s="56"/>
      <c r="B350" s="56"/>
      <c r="C350" s="56"/>
      <c r="D350" s="56"/>
      <c r="E350" s="104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79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79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</row>
    <row r="351" spans="1:73" ht="15" x14ac:dyDescent="0.15">
      <c r="A351" s="56"/>
      <c r="B351" s="56"/>
      <c r="C351" s="56"/>
      <c r="D351" s="56"/>
      <c r="E351" s="104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79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79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</row>
    <row r="352" spans="1:73" ht="15" x14ac:dyDescent="0.15">
      <c r="A352" s="56"/>
      <c r="B352" s="56"/>
      <c r="C352" s="56"/>
      <c r="D352" s="56"/>
      <c r="E352" s="104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79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79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</row>
    <row r="353" spans="1:73" ht="15" x14ac:dyDescent="0.15">
      <c r="A353" s="56"/>
      <c r="B353" s="56"/>
      <c r="C353" s="56"/>
      <c r="D353" s="56"/>
      <c r="E353" s="104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79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79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</row>
    <row r="354" spans="1:73" ht="15" x14ac:dyDescent="0.15">
      <c r="A354" s="56"/>
      <c r="B354" s="56"/>
      <c r="C354" s="56"/>
      <c r="D354" s="56"/>
      <c r="E354" s="104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79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79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</row>
    <row r="355" spans="1:73" ht="15" x14ac:dyDescent="0.15">
      <c r="A355" s="56"/>
      <c r="B355" s="56"/>
      <c r="C355" s="56"/>
      <c r="D355" s="56"/>
      <c r="E355" s="104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79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79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</row>
    <row r="356" spans="1:73" ht="15" x14ac:dyDescent="0.15">
      <c r="A356" s="56"/>
      <c r="B356" s="56"/>
      <c r="C356" s="56"/>
      <c r="D356" s="56"/>
      <c r="E356" s="104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79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79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</row>
    <row r="357" spans="1:73" ht="15" x14ac:dyDescent="0.15">
      <c r="A357" s="56"/>
      <c r="B357" s="56"/>
      <c r="C357" s="56"/>
      <c r="D357" s="56"/>
      <c r="E357" s="104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79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79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</row>
    <row r="358" spans="1:73" ht="15" x14ac:dyDescent="0.15">
      <c r="A358" s="56"/>
      <c r="B358" s="56"/>
      <c r="C358" s="56"/>
      <c r="D358" s="56"/>
      <c r="E358" s="104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79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79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</row>
    <row r="359" spans="1:73" ht="15" x14ac:dyDescent="0.15">
      <c r="A359" s="56"/>
      <c r="B359" s="56"/>
      <c r="C359" s="56"/>
      <c r="D359" s="56"/>
      <c r="E359" s="104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79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79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</row>
    <row r="360" spans="1:73" ht="15" x14ac:dyDescent="0.15">
      <c r="A360" s="56"/>
      <c r="B360" s="56"/>
      <c r="C360" s="56"/>
      <c r="D360" s="56"/>
      <c r="E360" s="104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79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79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</row>
    <row r="361" spans="1:73" ht="15" x14ac:dyDescent="0.15">
      <c r="A361" s="56"/>
      <c r="B361" s="56"/>
      <c r="C361" s="56"/>
      <c r="D361" s="56"/>
      <c r="E361" s="104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79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79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</row>
    <row r="362" spans="1:73" ht="15" x14ac:dyDescent="0.15">
      <c r="A362" s="56"/>
      <c r="B362" s="56"/>
      <c r="C362" s="56"/>
      <c r="D362" s="56"/>
      <c r="E362" s="104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79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79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</row>
    <row r="363" spans="1:73" ht="15" x14ac:dyDescent="0.15">
      <c r="A363" s="56"/>
      <c r="B363" s="56"/>
      <c r="C363" s="56"/>
      <c r="D363" s="56"/>
      <c r="E363" s="104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79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79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</row>
    <row r="364" spans="1:73" ht="15" x14ac:dyDescent="0.15">
      <c r="A364" s="56"/>
      <c r="B364" s="56"/>
      <c r="C364" s="56"/>
      <c r="D364" s="56"/>
      <c r="E364" s="104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79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79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</row>
    <row r="365" spans="1:73" ht="15" x14ac:dyDescent="0.15">
      <c r="A365" s="56"/>
      <c r="B365" s="56"/>
      <c r="C365" s="56"/>
      <c r="D365" s="56"/>
      <c r="E365" s="104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79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79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</row>
    <row r="366" spans="1:73" ht="15" x14ac:dyDescent="0.15">
      <c r="A366" s="56"/>
      <c r="B366" s="56"/>
      <c r="C366" s="56"/>
      <c r="D366" s="56"/>
      <c r="E366" s="104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79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79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</row>
    <row r="367" spans="1:73" ht="15" x14ac:dyDescent="0.15">
      <c r="A367" s="56"/>
      <c r="B367" s="56"/>
      <c r="C367" s="56"/>
      <c r="D367" s="56"/>
      <c r="E367" s="104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79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79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</row>
    <row r="368" spans="1:73" ht="15" x14ac:dyDescent="0.15">
      <c r="A368" s="56"/>
      <c r="B368" s="56"/>
      <c r="C368" s="56"/>
      <c r="D368" s="56"/>
      <c r="E368" s="104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79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79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</row>
    <row r="369" spans="1:73" ht="15" x14ac:dyDescent="0.15">
      <c r="A369" s="56"/>
      <c r="B369" s="56"/>
      <c r="C369" s="56"/>
      <c r="D369" s="56"/>
      <c r="E369" s="104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79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79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</row>
    <row r="370" spans="1:73" ht="15" x14ac:dyDescent="0.15">
      <c r="A370" s="56"/>
      <c r="B370" s="56"/>
      <c r="C370" s="56"/>
      <c r="D370" s="56"/>
      <c r="E370" s="104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79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79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</row>
    <row r="371" spans="1:73" ht="15" x14ac:dyDescent="0.15">
      <c r="A371" s="56"/>
      <c r="B371" s="56"/>
      <c r="C371" s="56"/>
      <c r="D371" s="56"/>
      <c r="E371" s="104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79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79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</row>
    <row r="372" spans="1:73" ht="15" x14ac:dyDescent="0.15">
      <c r="A372" s="56"/>
      <c r="B372" s="56"/>
      <c r="C372" s="56"/>
      <c r="D372" s="56"/>
      <c r="E372" s="104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79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79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</row>
    <row r="373" spans="1:73" ht="15" x14ac:dyDescent="0.15">
      <c r="A373" s="56"/>
      <c r="B373" s="56"/>
      <c r="C373" s="56"/>
      <c r="D373" s="56"/>
      <c r="E373" s="104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79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79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</row>
    <row r="374" spans="1:73" ht="15" x14ac:dyDescent="0.15">
      <c r="A374" s="56"/>
      <c r="B374" s="56"/>
      <c r="C374" s="56"/>
      <c r="D374" s="56"/>
      <c r="E374" s="104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79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79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</row>
    <row r="375" spans="1:73" ht="15" x14ac:dyDescent="0.15">
      <c r="A375" s="56"/>
      <c r="B375" s="56"/>
      <c r="C375" s="56"/>
      <c r="D375" s="56"/>
      <c r="E375" s="104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79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79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</row>
    <row r="376" spans="1:73" ht="15" x14ac:dyDescent="0.15">
      <c r="A376" s="56"/>
      <c r="B376" s="56"/>
      <c r="C376" s="56"/>
      <c r="D376" s="56"/>
      <c r="E376" s="104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79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79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</row>
    <row r="377" spans="1:73" ht="15" x14ac:dyDescent="0.15">
      <c r="A377" s="56"/>
      <c r="B377" s="56"/>
      <c r="C377" s="56"/>
      <c r="D377" s="56"/>
      <c r="E377" s="104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79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79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</row>
    <row r="378" spans="1:73" ht="15" x14ac:dyDescent="0.15">
      <c r="A378" s="56"/>
      <c r="B378" s="56"/>
      <c r="C378" s="56"/>
      <c r="D378" s="56"/>
      <c r="E378" s="104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79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79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</row>
    <row r="379" spans="1:73" ht="15" x14ac:dyDescent="0.15">
      <c r="A379" s="56"/>
      <c r="B379" s="56"/>
      <c r="C379" s="56"/>
      <c r="D379" s="56"/>
      <c r="E379" s="104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79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79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</row>
    <row r="380" spans="1:73" ht="15" x14ac:dyDescent="0.15">
      <c r="A380" s="56"/>
      <c r="B380" s="56"/>
      <c r="C380" s="56"/>
      <c r="D380" s="56"/>
      <c r="E380" s="104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79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79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</row>
    <row r="381" spans="1:73" ht="15" x14ac:dyDescent="0.15">
      <c r="A381" s="56"/>
      <c r="B381" s="56"/>
      <c r="C381" s="56"/>
      <c r="D381" s="56"/>
      <c r="E381" s="104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79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79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</row>
    <row r="382" spans="1:73" ht="15" x14ac:dyDescent="0.15">
      <c r="A382" s="56"/>
      <c r="B382" s="56"/>
      <c r="C382" s="56"/>
      <c r="D382" s="56"/>
      <c r="E382" s="104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79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79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</row>
    <row r="383" spans="1:73" ht="15" x14ac:dyDescent="0.15">
      <c r="A383" s="56"/>
      <c r="B383" s="56"/>
      <c r="C383" s="56"/>
      <c r="D383" s="56"/>
      <c r="E383" s="104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79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79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</row>
    <row r="384" spans="1:73" ht="15" x14ac:dyDescent="0.15">
      <c r="A384" s="56"/>
      <c r="B384" s="56"/>
      <c r="C384" s="56"/>
      <c r="D384" s="56"/>
      <c r="E384" s="104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79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79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</row>
    <row r="385" spans="1:73" ht="15" x14ac:dyDescent="0.15">
      <c r="A385" s="56"/>
      <c r="B385" s="56"/>
      <c r="C385" s="56"/>
      <c r="D385" s="56"/>
      <c r="E385" s="104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79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79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</row>
    <row r="386" spans="1:73" ht="15" x14ac:dyDescent="0.15">
      <c r="A386" s="56"/>
      <c r="B386" s="56"/>
      <c r="C386" s="56"/>
      <c r="D386" s="56"/>
      <c r="E386" s="104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79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79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</row>
    <row r="387" spans="1:73" ht="15" x14ac:dyDescent="0.15">
      <c r="A387" s="56"/>
      <c r="B387" s="56"/>
      <c r="C387" s="56"/>
      <c r="D387" s="56"/>
      <c r="E387" s="104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79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79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</row>
    <row r="388" spans="1:73" ht="15" x14ac:dyDescent="0.15">
      <c r="A388" s="56"/>
      <c r="B388" s="56"/>
      <c r="C388" s="56"/>
      <c r="D388" s="56"/>
      <c r="E388" s="104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79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79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</row>
    <row r="389" spans="1:73" ht="15" x14ac:dyDescent="0.15">
      <c r="A389" s="56"/>
      <c r="B389" s="56"/>
      <c r="C389" s="56"/>
      <c r="D389" s="56"/>
      <c r="E389" s="104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79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79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</row>
    <row r="390" spans="1:73" ht="15" x14ac:dyDescent="0.15">
      <c r="A390" s="56"/>
      <c r="B390" s="56"/>
      <c r="C390" s="56"/>
      <c r="D390" s="56"/>
      <c r="E390" s="104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79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79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</row>
    <row r="391" spans="1:73" ht="15" x14ac:dyDescent="0.15">
      <c r="A391" s="56"/>
      <c r="B391" s="56"/>
      <c r="C391" s="56"/>
      <c r="D391" s="56"/>
      <c r="E391" s="104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79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79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</row>
    <row r="392" spans="1:73" ht="15" x14ac:dyDescent="0.15">
      <c r="A392" s="56"/>
      <c r="B392" s="56"/>
      <c r="C392" s="56"/>
      <c r="D392" s="56"/>
      <c r="E392" s="104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79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79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</row>
    <row r="393" spans="1:73" ht="15" x14ac:dyDescent="0.15">
      <c r="A393" s="56"/>
      <c r="B393" s="56"/>
      <c r="C393" s="56"/>
      <c r="D393" s="56"/>
      <c r="E393" s="104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79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79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</row>
    <row r="394" spans="1:73" ht="15" x14ac:dyDescent="0.15">
      <c r="A394" s="56"/>
      <c r="B394" s="56"/>
      <c r="C394" s="56"/>
      <c r="D394" s="56"/>
      <c r="E394" s="104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79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79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</row>
    <row r="395" spans="1:73" ht="15" x14ac:dyDescent="0.15">
      <c r="A395" s="56"/>
      <c r="B395" s="56"/>
      <c r="C395" s="56"/>
      <c r="D395" s="56"/>
      <c r="E395" s="104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79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79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</row>
    <row r="396" spans="1:73" ht="15" x14ac:dyDescent="0.15">
      <c r="A396" s="56"/>
      <c r="B396" s="56"/>
      <c r="C396" s="56"/>
      <c r="D396" s="56"/>
      <c r="E396" s="104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79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79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</row>
    <row r="397" spans="1:73" ht="15" x14ac:dyDescent="0.15">
      <c r="A397" s="56"/>
      <c r="B397" s="56"/>
      <c r="C397" s="56"/>
      <c r="D397" s="56"/>
      <c r="E397" s="104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79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79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</row>
    <row r="398" spans="1:73" ht="15" x14ac:dyDescent="0.15">
      <c r="A398" s="56"/>
      <c r="B398" s="56"/>
      <c r="C398" s="56"/>
      <c r="D398" s="56"/>
      <c r="E398" s="104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79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79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</row>
    <row r="399" spans="1:73" ht="15" x14ac:dyDescent="0.15">
      <c r="A399" s="56"/>
      <c r="B399" s="56"/>
      <c r="C399" s="56"/>
      <c r="D399" s="56"/>
      <c r="E399" s="104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79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79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</row>
    <row r="400" spans="1:73" ht="15" x14ac:dyDescent="0.15">
      <c r="A400" s="56"/>
      <c r="B400" s="56"/>
      <c r="C400" s="56"/>
      <c r="D400" s="56"/>
      <c r="E400" s="104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79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79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</row>
    <row r="401" spans="1:73" ht="15" x14ac:dyDescent="0.15">
      <c r="A401" s="56"/>
      <c r="B401" s="56"/>
      <c r="C401" s="56"/>
      <c r="D401" s="56"/>
      <c r="E401" s="104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79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79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</row>
    <row r="402" spans="1:73" ht="15" x14ac:dyDescent="0.15">
      <c r="A402" s="56"/>
      <c r="B402" s="56"/>
      <c r="C402" s="56"/>
      <c r="D402" s="56"/>
      <c r="E402" s="104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79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79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</row>
    <row r="403" spans="1:73" ht="15" x14ac:dyDescent="0.15">
      <c r="A403" s="56"/>
      <c r="B403" s="56"/>
      <c r="C403" s="56"/>
      <c r="D403" s="56"/>
      <c r="E403" s="104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79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79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</row>
    <row r="404" spans="1:73" ht="15" x14ac:dyDescent="0.15">
      <c r="A404" s="56"/>
      <c r="B404" s="56"/>
      <c r="C404" s="56"/>
      <c r="D404" s="56"/>
      <c r="E404" s="104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79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79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</row>
    <row r="405" spans="1:73" ht="15" x14ac:dyDescent="0.15">
      <c r="A405" s="56"/>
      <c r="B405" s="56"/>
      <c r="C405" s="56"/>
      <c r="D405" s="56"/>
      <c r="E405" s="104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79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79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</row>
    <row r="406" spans="1:73" ht="15" x14ac:dyDescent="0.15">
      <c r="A406" s="56"/>
      <c r="B406" s="56"/>
      <c r="C406" s="56"/>
      <c r="D406" s="56"/>
      <c r="E406" s="104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79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79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</row>
    <row r="407" spans="1:73" ht="15" x14ac:dyDescent="0.15">
      <c r="A407" s="56"/>
      <c r="B407" s="56"/>
      <c r="C407" s="56"/>
      <c r="D407" s="56"/>
      <c r="E407" s="104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79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79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</row>
    <row r="408" spans="1:73" ht="15" x14ac:dyDescent="0.15">
      <c r="A408" s="56"/>
      <c r="B408" s="56"/>
      <c r="C408" s="56"/>
      <c r="D408" s="56"/>
      <c r="E408" s="104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79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79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</row>
    <row r="409" spans="1:73" ht="15" x14ac:dyDescent="0.15">
      <c r="A409" s="56"/>
      <c r="B409" s="56"/>
      <c r="C409" s="56"/>
      <c r="D409" s="56"/>
      <c r="E409" s="104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79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79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</row>
    <row r="410" spans="1:73" ht="15" x14ac:dyDescent="0.15">
      <c r="A410" s="56"/>
      <c r="B410" s="56"/>
      <c r="C410" s="56"/>
      <c r="D410" s="56"/>
      <c r="E410" s="104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79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79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</row>
    <row r="411" spans="1:73" ht="15" x14ac:dyDescent="0.15">
      <c r="A411" s="56"/>
      <c r="B411" s="56"/>
      <c r="C411" s="56"/>
      <c r="D411" s="56"/>
      <c r="E411" s="104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79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79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</row>
    <row r="412" spans="1:73" ht="15" x14ac:dyDescent="0.15">
      <c r="A412" s="56"/>
      <c r="B412" s="56"/>
      <c r="C412" s="56"/>
      <c r="D412" s="56"/>
      <c r="E412" s="104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79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79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</row>
    <row r="413" spans="1:73" ht="15" x14ac:dyDescent="0.15">
      <c r="A413" s="56"/>
      <c r="B413" s="56"/>
      <c r="C413" s="56"/>
      <c r="D413" s="56"/>
      <c r="E413" s="104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79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79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</row>
    <row r="414" spans="1:73" ht="15" x14ac:dyDescent="0.15">
      <c r="A414" s="56"/>
      <c r="B414" s="56"/>
      <c r="C414" s="56"/>
      <c r="D414" s="56"/>
      <c r="E414" s="104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79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79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</row>
    <row r="415" spans="1:73" ht="15" x14ac:dyDescent="0.15">
      <c r="A415" s="56"/>
      <c r="B415" s="56"/>
      <c r="C415" s="56"/>
      <c r="D415" s="56"/>
      <c r="E415" s="104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79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79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</row>
    <row r="416" spans="1:73" ht="15" x14ac:dyDescent="0.15">
      <c r="A416" s="56"/>
      <c r="B416" s="56"/>
      <c r="C416" s="56"/>
      <c r="D416" s="56"/>
      <c r="E416" s="104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79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79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</row>
    <row r="417" spans="1:73" ht="15" x14ac:dyDescent="0.15">
      <c r="A417" s="56"/>
      <c r="B417" s="56"/>
      <c r="C417" s="56"/>
      <c r="D417" s="56"/>
      <c r="E417" s="104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79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79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</row>
    <row r="418" spans="1:73" ht="15" x14ac:dyDescent="0.15">
      <c r="A418" s="56"/>
      <c r="B418" s="56"/>
      <c r="C418" s="56"/>
      <c r="D418" s="56"/>
      <c r="E418" s="104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79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79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</row>
    <row r="419" spans="1:73" ht="15" x14ac:dyDescent="0.15">
      <c r="A419" s="56"/>
      <c r="B419" s="56"/>
      <c r="C419" s="56"/>
      <c r="D419" s="56"/>
      <c r="E419" s="104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79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79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</row>
    <row r="420" spans="1:73" ht="15" x14ac:dyDescent="0.15">
      <c r="A420" s="56"/>
      <c r="B420" s="56"/>
      <c r="C420" s="56"/>
      <c r="D420" s="56"/>
      <c r="E420" s="104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79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79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</row>
    <row r="421" spans="1:73" ht="15" x14ac:dyDescent="0.15">
      <c r="A421" s="56"/>
      <c r="B421" s="56"/>
      <c r="C421" s="56"/>
      <c r="D421" s="56"/>
      <c r="E421" s="104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79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79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</row>
    <row r="422" spans="1:73" ht="15" x14ac:dyDescent="0.15">
      <c r="A422" s="56"/>
      <c r="B422" s="56"/>
      <c r="C422" s="56"/>
      <c r="D422" s="56"/>
      <c r="E422" s="104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79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79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</row>
    <row r="423" spans="1:73" ht="15" x14ac:dyDescent="0.15">
      <c r="A423" s="56"/>
      <c r="B423" s="56"/>
      <c r="C423" s="56"/>
      <c r="D423" s="56"/>
      <c r="E423" s="104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79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79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</row>
    <row r="424" spans="1:73" ht="15" x14ac:dyDescent="0.15">
      <c r="A424" s="56"/>
      <c r="B424" s="56"/>
      <c r="C424" s="56"/>
      <c r="D424" s="56"/>
      <c r="E424" s="104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79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79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</row>
    <row r="425" spans="1:73" ht="15" x14ac:dyDescent="0.15">
      <c r="A425" s="56"/>
      <c r="B425" s="56"/>
      <c r="C425" s="56"/>
      <c r="D425" s="56"/>
      <c r="E425" s="104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79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79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</row>
    <row r="426" spans="1:73" ht="15" x14ac:dyDescent="0.15">
      <c r="A426" s="56"/>
      <c r="B426" s="56"/>
      <c r="C426" s="56"/>
      <c r="D426" s="56"/>
      <c r="E426" s="104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79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79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</row>
    <row r="427" spans="1:73" ht="15" x14ac:dyDescent="0.15">
      <c r="A427" s="56"/>
      <c r="B427" s="56"/>
      <c r="C427" s="56"/>
      <c r="D427" s="56"/>
      <c r="E427" s="104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79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79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</row>
    <row r="428" spans="1:73" ht="15" x14ac:dyDescent="0.15">
      <c r="A428" s="56"/>
      <c r="B428" s="56"/>
      <c r="C428" s="56"/>
      <c r="D428" s="56"/>
      <c r="E428" s="104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79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79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</row>
    <row r="429" spans="1:73" ht="15" x14ac:dyDescent="0.15">
      <c r="A429" s="56"/>
      <c r="B429" s="56"/>
      <c r="C429" s="56"/>
      <c r="D429" s="56"/>
      <c r="E429" s="104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79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79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</row>
    <row r="430" spans="1:73" ht="15" x14ac:dyDescent="0.15">
      <c r="A430" s="56"/>
      <c r="B430" s="56"/>
      <c r="C430" s="56"/>
      <c r="D430" s="56"/>
      <c r="E430" s="104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79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79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</row>
    <row r="431" spans="1:73" ht="15" x14ac:dyDescent="0.15">
      <c r="A431" s="56"/>
      <c r="B431" s="56"/>
      <c r="C431" s="56"/>
      <c r="D431" s="56"/>
      <c r="E431" s="104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79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79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</row>
    <row r="432" spans="1:73" ht="15" x14ac:dyDescent="0.15">
      <c r="A432" s="56"/>
      <c r="B432" s="56"/>
      <c r="C432" s="56"/>
      <c r="D432" s="56"/>
      <c r="E432" s="104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79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79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</row>
    <row r="433" spans="1:73" ht="15" x14ac:dyDescent="0.15">
      <c r="A433" s="56"/>
      <c r="B433" s="56"/>
      <c r="C433" s="56"/>
      <c r="D433" s="56"/>
      <c r="E433" s="104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79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79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</row>
    <row r="434" spans="1:73" ht="15" x14ac:dyDescent="0.15">
      <c r="A434" s="56"/>
      <c r="B434" s="56"/>
      <c r="C434" s="56"/>
      <c r="D434" s="56"/>
      <c r="E434" s="104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79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79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</row>
    <row r="435" spans="1:73" ht="15" x14ac:dyDescent="0.15">
      <c r="A435" s="56"/>
      <c r="B435" s="56"/>
      <c r="C435" s="56"/>
      <c r="D435" s="56"/>
      <c r="E435" s="104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79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79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</row>
    <row r="436" spans="1:73" ht="15" x14ac:dyDescent="0.15">
      <c r="A436" s="56"/>
      <c r="B436" s="56"/>
      <c r="C436" s="56"/>
      <c r="D436" s="56"/>
      <c r="E436" s="104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79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79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</row>
    <row r="437" spans="1:73" ht="15" x14ac:dyDescent="0.15">
      <c r="A437" s="56"/>
      <c r="B437" s="56"/>
      <c r="C437" s="56"/>
      <c r="D437" s="56"/>
      <c r="E437" s="104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79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79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</row>
    <row r="438" spans="1:73" ht="15" x14ac:dyDescent="0.15">
      <c r="A438" s="56"/>
      <c r="B438" s="56"/>
      <c r="C438" s="56"/>
      <c r="D438" s="56"/>
      <c r="E438" s="104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79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79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</row>
    <row r="439" spans="1:73" ht="15" x14ac:dyDescent="0.15">
      <c r="A439" s="56"/>
      <c r="B439" s="56"/>
      <c r="C439" s="56"/>
      <c r="D439" s="56"/>
      <c r="E439" s="104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79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79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</row>
    <row r="440" spans="1:73" ht="15" x14ac:dyDescent="0.15">
      <c r="A440" s="56"/>
      <c r="B440" s="56"/>
      <c r="C440" s="56"/>
      <c r="D440" s="56"/>
      <c r="E440" s="104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79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79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</row>
    <row r="441" spans="1:73" ht="15" x14ac:dyDescent="0.15">
      <c r="A441" s="56"/>
      <c r="B441" s="56"/>
      <c r="C441" s="56"/>
      <c r="D441" s="56"/>
      <c r="E441" s="104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79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79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</row>
    <row r="442" spans="1:73" ht="15" x14ac:dyDescent="0.15">
      <c r="A442" s="56"/>
      <c r="B442" s="56"/>
      <c r="C442" s="56"/>
      <c r="D442" s="56"/>
      <c r="E442" s="104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79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79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</row>
    <row r="443" spans="1:73" ht="15" x14ac:dyDescent="0.15">
      <c r="A443" s="56"/>
      <c r="B443" s="56"/>
      <c r="C443" s="56"/>
      <c r="D443" s="56"/>
      <c r="E443" s="104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79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79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</row>
    <row r="444" spans="1:73" ht="15" x14ac:dyDescent="0.15">
      <c r="A444" s="56"/>
      <c r="B444" s="56"/>
      <c r="C444" s="56"/>
      <c r="D444" s="56"/>
      <c r="E444" s="104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79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79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</row>
    <row r="445" spans="1:73" ht="15" x14ac:dyDescent="0.15">
      <c r="A445" s="56"/>
      <c r="B445" s="56"/>
      <c r="C445" s="56"/>
      <c r="D445" s="56"/>
      <c r="E445" s="104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79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79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</row>
    <row r="446" spans="1:73" ht="15" x14ac:dyDescent="0.15">
      <c r="A446" s="56"/>
      <c r="B446" s="56"/>
      <c r="C446" s="56"/>
      <c r="D446" s="56"/>
      <c r="E446" s="104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79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79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</row>
    <row r="447" spans="1:73" ht="15" x14ac:dyDescent="0.15">
      <c r="A447" s="56"/>
      <c r="B447" s="56"/>
      <c r="C447" s="56"/>
      <c r="D447" s="56"/>
      <c r="E447" s="104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79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79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</row>
    <row r="448" spans="1:73" ht="15" x14ac:dyDescent="0.15">
      <c r="A448" s="56"/>
      <c r="B448" s="56"/>
      <c r="C448" s="56"/>
      <c r="D448" s="56"/>
      <c r="E448" s="104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79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79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</row>
    <row r="449" spans="1:73" ht="15" x14ac:dyDescent="0.15">
      <c r="A449" s="56"/>
      <c r="B449" s="56"/>
      <c r="C449" s="56"/>
      <c r="D449" s="56"/>
      <c r="E449" s="104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79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79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</row>
    <row r="450" spans="1:73" ht="15" x14ac:dyDescent="0.15">
      <c r="A450" s="56"/>
      <c r="B450" s="56"/>
      <c r="C450" s="56"/>
      <c r="D450" s="56"/>
      <c r="E450" s="104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79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79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</row>
    <row r="451" spans="1:73" ht="15" x14ac:dyDescent="0.15">
      <c r="A451" s="56"/>
      <c r="B451" s="56"/>
      <c r="C451" s="56"/>
      <c r="D451" s="56"/>
      <c r="E451" s="104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79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79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</row>
    <row r="452" spans="1:73" ht="15" x14ac:dyDescent="0.15">
      <c r="A452" s="56"/>
      <c r="B452" s="56"/>
      <c r="C452" s="56"/>
      <c r="D452" s="56"/>
      <c r="E452" s="104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79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79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</row>
    <row r="453" spans="1:73" ht="15" x14ac:dyDescent="0.15">
      <c r="A453" s="56"/>
      <c r="B453" s="56"/>
      <c r="C453" s="56"/>
      <c r="D453" s="56"/>
      <c r="E453" s="104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79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79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</row>
    <row r="454" spans="1:73" ht="15" x14ac:dyDescent="0.15">
      <c r="A454" s="56"/>
      <c r="B454" s="56"/>
      <c r="C454" s="56"/>
      <c r="D454" s="56"/>
      <c r="E454" s="104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79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79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</row>
    <row r="455" spans="1:73" ht="15" x14ac:dyDescent="0.15">
      <c r="A455" s="56"/>
      <c r="B455" s="56"/>
      <c r="C455" s="56"/>
      <c r="D455" s="56"/>
      <c r="E455" s="104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79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79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</row>
    <row r="456" spans="1:73" ht="15" x14ac:dyDescent="0.15">
      <c r="A456" s="56"/>
      <c r="B456" s="56"/>
      <c r="C456" s="56"/>
      <c r="D456" s="56"/>
      <c r="E456" s="104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79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79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</row>
    <row r="457" spans="1:73" ht="15" x14ac:dyDescent="0.15">
      <c r="A457" s="56"/>
      <c r="B457" s="56"/>
      <c r="C457" s="56"/>
      <c r="D457" s="56"/>
      <c r="E457" s="104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79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79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</row>
    <row r="458" spans="1:73" ht="15" x14ac:dyDescent="0.15">
      <c r="A458" s="56"/>
      <c r="B458" s="56"/>
      <c r="C458" s="56"/>
      <c r="D458" s="56"/>
      <c r="E458" s="104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79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79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</row>
    <row r="459" spans="1:73" ht="15" x14ac:dyDescent="0.15">
      <c r="A459" s="56"/>
      <c r="B459" s="56"/>
      <c r="C459" s="56"/>
      <c r="D459" s="56"/>
      <c r="E459" s="104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79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79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</row>
    <row r="460" spans="1:73" ht="15" x14ac:dyDescent="0.15">
      <c r="A460" s="56"/>
      <c r="B460" s="56"/>
      <c r="C460" s="56"/>
      <c r="D460" s="56"/>
      <c r="E460" s="104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79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79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</row>
    <row r="461" spans="1:73" ht="15" x14ac:dyDescent="0.15">
      <c r="A461" s="56"/>
      <c r="B461" s="56"/>
      <c r="C461" s="56"/>
      <c r="D461" s="56"/>
      <c r="E461" s="104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79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79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</row>
    <row r="462" spans="1:73" ht="15" x14ac:dyDescent="0.15">
      <c r="A462" s="56"/>
      <c r="B462" s="56"/>
      <c r="C462" s="56"/>
      <c r="D462" s="56"/>
      <c r="E462" s="104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79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79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</row>
    <row r="463" spans="1:73" ht="15" x14ac:dyDescent="0.15">
      <c r="A463" s="56"/>
      <c r="B463" s="56"/>
      <c r="C463" s="56"/>
      <c r="D463" s="56"/>
      <c r="E463" s="104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79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79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</row>
    <row r="464" spans="1:73" ht="15" x14ac:dyDescent="0.15">
      <c r="A464" s="56"/>
      <c r="B464" s="56"/>
      <c r="C464" s="56"/>
      <c r="D464" s="56"/>
      <c r="E464" s="104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79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79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</row>
    <row r="465" spans="1:73" ht="15" x14ac:dyDescent="0.15">
      <c r="A465" s="56"/>
      <c r="B465" s="56"/>
      <c r="C465" s="56"/>
      <c r="D465" s="56"/>
      <c r="E465" s="104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79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79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</row>
    <row r="466" spans="1:73" ht="15" x14ac:dyDescent="0.15">
      <c r="A466" s="56"/>
      <c r="B466" s="56"/>
      <c r="C466" s="56"/>
      <c r="D466" s="56"/>
      <c r="E466" s="104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79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79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</row>
    <row r="467" spans="1:73" ht="15" x14ac:dyDescent="0.15">
      <c r="A467" s="56"/>
      <c r="B467" s="56"/>
      <c r="C467" s="56"/>
      <c r="D467" s="56"/>
      <c r="E467" s="104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79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79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</row>
    <row r="468" spans="1:73" ht="15" x14ac:dyDescent="0.15">
      <c r="A468" s="56"/>
      <c r="B468" s="56"/>
      <c r="C468" s="56"/>
      <c r="D468" s="56"/>
      <c r="E468" s="104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79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79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</row>
    <row r="469" spans="1:73" ht="15" x14ac:dyDescent="0.15">
      <c r="A469" s="56"/>
      <c r="B469" s="56"/>
      <c r="C469" s="56"/>
      <c r="D469" s="56"/>
      <c r="E469" s="104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79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79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</row>
    <row r="470" spans="1:73" ht="15" x14ac:dyDescent="0.15">
      <c r="A470" s="56"/>
      <c r="B470" s="56"/>
      <c r="C470" s="56"/>
      <c r="D470" s="56"/>
      <c r="E470" s="104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79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79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</row>
    <row r="471" spans="1:73" ht="15" x14ac:dyDescent="0.15">
      <c r="A471" s="56"/>
      <c r="B471" s="56"/>
      <c r="C471" s="56"/>
      <c r="D471" s="56"/>
      <c r="E471" s="104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79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79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</row>
    <row r="472" spans="1:73" ht="15" x14ac:dyDescent="0.15">
      <c r="A472" s="56"/>
      <c r="B472" s="56"/>
      <c r="C472" s="56"/>
      <c r="D472" s="56"/>
      <c r="E472" s="104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79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79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</row>
    <row r="473" spans="1:73" ht="15" x14ac:dyDescent="0.15">
      <c r="A473" s="56"/>
      <c r="B473" s="56"/>
      <c r="C473" s="56"/>
      <c r="D473" s="56"/>
      <c r="E473" s="104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79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79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</row>
    <row r="474" spans="1:73" ht="15" x14ac:dyDescent="0.15">
      <c r="A474" s="56"/>
      <c r="B474" s="56"/>
      <c r="C474" s="56"/>
      <c r="D474" s="56"/>
      <c r="E474" s="104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79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79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</row>
    <row r="475" spans="1:73" ht="15" x14ac:dyDescent="0.15">
      <c r="A475" s="56"/>
      <c r="B475" s="56"/>
      <c r="C475" s="56"/>
      <c r="D475" s="56"/>
      <c r="E475" s="104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79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79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</row>
    <row r="476" spans="1:73" ht="15" x14ac:dyDescent="0.15">
      <c r="A476" s="56"/>
      <c r="B476" s="56"/>
      <c r="C476" s="56"/>
      <c r="D476" s="56"/>
      <c r="E476" s="104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79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79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</row>
    <row r="477" spans="1:73" ht="15" x14ac:dyDescent="0.15">
      <c r="A477" s="56"/>
      <c r="B477" s="56"/>
      <c r="C477" s="56"/>
      <c r="D477" s="56"/>
      <c r="E477" s="104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79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79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</row>
    <row r="478" spans="1:73" ht="15" x14ac:dyDescent="0.15">
      <c r="A478" s="56"/>
      <c r="B478" s="56"/>
      <c r="C478" s="56"/>
      <c r="D478" s="56"/>
      <c r="E478" s="104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79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79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</row>
    <row r="479" spans="1:73" ht="15" x14ac:dyDescent="0.15">
      <c r="A479" s="56"/>
      <c r="B479" s="56"/>
      <c r="C479" s="56"/>
      <c r="D479" s="56"/>
      <c r="E479" s="104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79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79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</row>
    <row r="480" spans="1:73" ht="15" x14ac:dyDescent="0.15">
      <c r="A480" s="56"/>
      <c r="B480" s="56"/>
      <c r="C480" s="56"/>
      <c r="D480" s="56"/>
      <c r="E480" s="104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79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79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</row>
    <row r="481" spans="1:73" ht="15" x14ac:dyDescent="0.15">
      <c r="A481" s="56"/>
      <c r="B481" s="56"/>
      <c r="C481" s="56"/>
      <c r="D481" s="56"/>
      <c r="E481" s="104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79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79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</row>
    <row r="482" spans="1:73" ht="15" x14ac:dyDescent="0.15">
      <c r="A482" s="56"/>
      <c r="B482" s="56"/>
      <c r="C482" s="56"/>
      <c r="D482" s="56"/>
      <c r="E482" s="104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79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79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</row>
    <row r="483" spans="1:73" ht="15" x14ac:dyDescent="0.15">
      <c r="A483" s="56"/>
      <c r="B483" s="56"/>
      <c r="C483" s="56"/>
      <c r="D483" s="56"/>
      <c r="E483" s="104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79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79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</row>
    <row r="484" spans="1:73" ht="15" x14ac:dyDescent="0.15">
      <c r="A484" s="56"/>
      <c r="B484" s="56"/>
      <c r="C484" s="56"/>
      <c r="D484" s="56"/>
      <c r="E484" s="104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79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79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</row>
    <row r="485" spans="1:73" ht="15" x14ac:dyDescent="0.15">
      <c r="A485" s="56"/>
      <c r="B485" s="56"/>
      <c r="C485" s="56"/>
      <c r="D485" s="56"/>
      <c r="E485" s="104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79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79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</row>
    <row r="486" spans="1:73" ht="15" x14ac:dyDescent="0.15">
      <c r="A486" s="56"/>
      <c r="B486" s="56"/>
      <c r="C486" s="56"/>
      <c r="D486" s="56"/>
      <c r="E486" s="104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79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79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</row>
    <row r="487" spans="1:73" ht="15" x14ac:dyDescent="0.15">
      <c r="A487" s="56"/>
      <c r="B487" s="56"/>
      <c r="C487" s="56"/>
      <c r="D487" s="56"/>
      <c r="E487" s="104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79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79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</row>
    <row r="488" spans="1:73" ht="15" x14ac:dyDescent="0.15">
      <c r="A488" s="56"/>
      <c r="B488" s="56"/>
      <c r="C488" s="56"/>
      <c r="D488" s="56"/>
      <c r="E488" s="104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79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79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</row>
    <row r="489" spans="1:73" ht="15" x14ac:dyDescent="0.15">
      <c r="A489" s="56"/>
      <c r="B489" s="56"/>
      <c r="C489" s="56"/>
      <c r="D489" s="56"/>
      <c r="E489" s="104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79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79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</row>
    <row r="490" spans="1:73" ht="15" x14ac:dyDescent="0.15">
      <c r="A490" s="56"/>
      <c r="B490" s="56"/>
      <c r="C490" s="56"/>
      <c r="D490" s="56"/>
      <c r="E490" s="104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79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79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</row>
    <row r="491" spans="1:73" ht="15" x14ac:dyDescent="0.15">
      <c r="A491" s="56"/>
      <c r="B491" s="56"/>
      <c r="C491" s="56"/>
      <c r="D491" s="56"/>
      <c r="E491" s="104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79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79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</row>
    <row r="492" spans="1:73" ht="15" x14ac:dyDescent="0.15">
      <c r="A492" s="56"/>
      <c r="B492" s="56"/>
      <c r="C492" s="56"/>
      <c r="D492" s="56"/>
      <c r="E492" s="104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79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79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</row>
    <row r="493" spans="1:73" ht="15" x14ac:dyDescent="0.15">
      <c r="A493" s="56"/>
      <c r="B493" s="56"/>
      <c r="C493" s="56"/>
      <c r="D493" s="56"/>
      <c r="E493" s="104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79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79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</row>
    <row r="494" spans="1:73" ht="15" x14ac:dyDescent="0.15">
      <c r="A494" s="56"/>
      <c r="B494" s="56"/>
      <c r="C494" s="56"/>
      <c r="D494" s="56"/>
      <c r="E494" s="104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79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79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</row>
    <row r="495" spans="1:73" ht="15" x14ac:dyDescent="0.15">
      <c r="A495" s="56"/>
      <c r="B495" s="56"/>
      <c r="C495" s="56"/>
      <c r="D495" s="56"/>
      <c r="E495" s="104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79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79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</row>
    <row r="496" spans="1:73" ht="15" x14ac:dyDescent="0.15">
      <c r="A496" s="56"/>
      <c r="B496" s="56"/>
      <c r="C496" s="56"/>
      <c r="D496" s="56"/>
      <c r="E496" s="104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79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79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</row>
    <row r="497" spans="1:73" ht="15" x14ac:dyDescent="0.15">
      <c r="A497" s="56"/>
      <c r="B497" s="56"/>
      <c r="C497" s="56"/>
      <c r="D497" s="56"/>
      <c r="E497" s="104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79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79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</row>
    <row r="498" spans="1:73" ht="15" x14ac:dyDescent="0.15">
      <c r="A498" s="56"/>
      <c r="B498" s="56"/>
      <c r="C498" s="56"/>
      <c r="D498" s="56"/>
      <c r="E498" s="104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79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79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</row>
    <row r="499" spans="1:73" ht="15" x14ac:dyDescent="0.15">
      <c r="A499" s="56"/>
      <c r="B499" s="56"/>
      <c r="C499" s="56"/>
      <c r="D499" s="56"/>
      <c r="E499" s="104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79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79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</row>
    <row r="500" spans="1:73" ht="15" x14ac:dyDescent="0.15">
      <c r="A500" s="56"/>
      <c r="B500" s="56"/>
      <c r="C500" s="56"/>
      <c r="D500" s="56"/>
      <c r="E500" s="104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79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79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</row>
    <row r="501" spans="1:73" ht="15" x14ac:dyDescent="0.15">
      <c r="A501" s="56"/>
      <c r="B501" s="56"/>
      <c r="C501" s="56"/>
      <c r="D501" s="56"/>
      <c r="E501" s="104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79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79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</row>
    <row r="502" spans="1:73" ht="15" x14ac:dyDescent="0.15">
      <c r="A502" s="56"/>
      <c r="B502" s="56"/>
      <c r="C502" s="56"/>
      <c r="D502" s="56"/>
      <c r="E502" s="104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79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79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</row>
    <row r="503" spans="1:73" ht="15" x14ac:dyDescent="0.15">
      <c r="A503" s="56"/>
      <c r="B503" s="56"/>
      <c r="C503" s="56"/>
      <c r="D503" s="56"/>
      <c r="E503" s="104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79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79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</row>
    <row r="504" spans="1:73" ht="15" x14ac:dyDescent="0.15">
      <c r="A504" s="56"/>
      <c r="B504" s="56"/>
      <c r="C504" s="56"/>
      <c r="D504" s="56"/>
      <c r="E504" s="104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79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79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</row>
    <row r="505" spans="1:73" ht="15" x14ac:dyDescent="0.15">
      <c r="A505" s="56"/>
      <c r="B505" s="56"/>
      <c r="C505" s="56"/>
      <c r="D505" s="56"/>
      <c r="E505" s="104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79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79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</row>
    <row r="506" spans="1:73" ht="15" x14ac:dyDescent="0.15">
      <c r="A506" s="56"/>
      <c r="B506" s="56"/>
      <c r="C506" s="56"/>
      <c r="D506" s="56"/>
      <c r="E506" s="104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79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79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</row>
    <row r="507" spans="1:73" ht="15" x14ac:dyDescent="0.15">
      <c r="A507" s="56"/>
      <c r="B507" s="56"/>
      <c r="C507" s="56"/>
      <c r="D507" s="56"/>
      <c r="E507" s="104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79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79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</row>
    <row r="508" spans="1:73" ht="15" x14ac:dyDescent="0.15">
      <c r="A508" s="56"/>
      <c r="B508" s="56"/>
      <c r="C508" s="56"/>
      <c r="D508" s="56"/>
      <c r="E508" s="104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79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79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</row>
    <row r="509" spans="1:73" ht="15" x14ac:dyDescent="0.15">
      <c r="A509" s="56"/>
      <c r="B509" s="56"/>
      <c r="C509" s="56"/>
      <c r="D509" s="56"/>
      <c r="E509" s="104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79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79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</row>
    <row r="510" spans="1:73" ht="15" x14ac:dyDescent="0.15">
      <c r="A510" s="56"/>
      <c r="B510" s="56"/>
      <c r="C510" s="56"/>
      <c r="D510" s="56"/>
      <c r="E510" s="104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79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79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</row>
    <row r="511" spans="1:73" ht="15" x14ac:dyDescent="0.15">
      <c r="A511" s="56"/>
      <c r="B511" s="56"/>
      <c r="C511" s="56"/>
      <c r="D511" s="56"/>
      <c r="E511" s="104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79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79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</row>
    <row r="512" spans="1:73" ht="15" x14ac:dyDescent="0.15">
      <c r="A512" s="56"/>
      <c r="B512" s="56"/>
      <c r="C512" s="56"/>
      <c r="D512" s="56"/>
      <c r="E512" s="104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79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79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</row>
    <row r="513" spans="1:73" ht="15" x14ac:dyDescent="0.15">
      <c r="A513" s="56"/>
      <c r="B513" s="56"/>
      <c r="C513" s="56"/>
      <c r="D513" s="56"/>
      <c r="E513" s="104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79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79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</row>
    <row r="514" spans="1:73" ht="15" x14ac:dyDescent="0.15">
      <c r="A514" s="56"/>
      <c r="B514" s="56"/>
      <c r="C514" s="56"/>
      <c r="D514" s="56"/>
      <c r="E514" s="104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79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79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</row>
    <row r="515" spans="1:73" ht="15" x14ac:dyDescent="0.15">
      <c r="A515" s="56"/>
      <c r="B515" s="56"/>
      <c r="C515" s="56"/>
      <c r="D515" s="56"/>
      <c r="E515" s="104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79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79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</row>
    <row r="516" spans="1:73" ht="15" x14ac:dyDescent="0.15">
      <c r="A516" s="56"/>
      <c r="B516" s="56"/>
      <c r="C516" s="56"/>
      <c r="D516" s="56"/>
      <c r="E516" s="104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79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79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</row>
    <row r="517" spans="1:73" ht="15" x14ac:dyDescent="0.15">
      <c r="A517" s="56"/>
      <c r="B517" s="56"/>
      <c r="C517" s="56"/>
      <c r="D517" s="56"/>
      <c r="E517" s="104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79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79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</row>
    <row r="518" spans="1:73" ht="15" x14ac:dyDescent="0.15">
      <c r="A518" s="56"/>
      <c r="B518" s="56"/>
      <c r="C518" s="56"/>
      <c r="D518" s="56"/>
      <c r="E518" s="104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79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79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</row>
    <row r="519" spans="1:73" ht="15" x14ac:dyDescent="0.15">
      <c r="A519" s="56"/>
      <c r="B519" s="56"/>
      <c r="C519" s="56"/>
      <c r="D519" s="56"/>
      <c r="E519" s="104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79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79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</row>
    <row r="520" spans="1:73" ht="15" x14ac:dyDescent="0.15">
      <c r="A520" s="56"/>
      <c r="B520" s="56"/>
      <c r="C520" s="56"/>
      <c r="D520" s="56"/>
      <c r="E520" s="104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79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79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</row>
    <row r="521" spans="1:73" ht="15" x14ac:dyDescent="0.15">
      <c r="A521" s="56"/>
      <c r="B521" s="56"/>
      <c r="C521" s="56"/>
      <c r="D521" s="56"/>
      <c r="E521" s="104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79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79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</row>
    <row r="522" spans="1:73" ht="15" x14ac:dyDescent="0.15">
      <c r="A522" s="56"/>
      <c r="B522" s="56"/>
      <c r="C522" s="56"/>
      <c r="D522" s="56"/>
      <c r="E522" s="104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79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79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</row>
    <row r="523" spans="1:73" ht="15" x14ac:dyDescent="0.15">
      <c r="A523" s="56"/>
      <c r="B523" s="56"/>
      <c r="C523" s="56"/>
      <c r="D523" s="56"/>
      <c r="E523" s="104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79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79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</row>
    <row r="524" spans="1:73" ht="15" x14ac:dyDescent="0.15">
      <c r="A524" s="56"/>
      <c r="B524" s="56"/>
      <c r="C524" s="56"/>
      <c r="D524" s="56"/>
      <c r="E524" s="104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79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79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</row>
    <row r="525" spans="1:73" ht="15" x14ac:dyDescent="0.15">
      <c r="A525" s="56"/>
      <c r="B525" s="56"/>
      <c r="C525" s="56"/>
      <c r="D525" s="56"/>
      <c r="E525" s="104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79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79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</row>
    <row r="526" spans="1:73" ht="15" x14ac:dyDescent="0.15">
      <c r="A526" s="56"/>
      <c r="B526" s="56"/>
      <c r="C526" s="56"/>
      <c r="D526" s="56"/>
      <c r="E526" s="104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79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79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</row>
    <row r="527" spans="1:73" ht="15" x14ac:dyDescent="0.15">
      <c r="A527" s="56"/>
      <c r="B527" s="56"/>
      <c r="C527" s="56"/>
      <c r="D527" s="56"/>
      <c r="E527" s="104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79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79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</row>
    <row r="528" spans="1:73" ht="15" x14ac:dyDescent="0.15">
      <c r="A528" s="56"/>
      <c r="B528" s="56"/>
      <c r="C528" s="56"/>
      <c r="D528" s="56"/>
      <c r="E528" s="104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79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79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</row>
    <row r="529" spans="1:73" ht="15" x14ac:dyDescent="0.15">
      <c r="A529" s="56"/>
      <c r="B529" s="56"/>
      <c r="C529" s="56"/>
      <c r="D529" s="56"/>
      <c r="E529" s="104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79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79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</row>
    <row r="530" spans="1:73" ht="15" x14ac:dyDescent="0.15">
      <c r="A530" s="56"/>
      <c r="B530" s="56"/>
      <c r="C530" s="56"/>
      <c r="D530" s="56"/>
      <c r="E530" s="104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79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79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</row>
    <row r="531" spans="1:73" ht="15" x14ac:dyDescent="0.15">
      <c r="A531" s="56"/>
      <c r="B531" s="56"/>
      <c r="C531" s="56"/>
      <c r="D531" s="56"/>
      <c r="E531" s="104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79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79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</row>
    <row r="532" spans="1:73" ht="15" x14ac:dyDescent="0.15">
      <c r="A532" s="56"/>
      <c r="B532" s="56"/>
      <c r="C532" s="56"/>
      <c r="D532" s="56"/>
      <c r="E532" s="104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79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79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</row>
    <row r="533" spans="1:73" ht="15" x14ac:dyDescent="0.15">
      <c r="A533" s="56"/>
      <c r="B533" s="56"/>
      <c r="C533" s="56"/>
      <c r="D533" s="56"/>
      <c r="E533" s="104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79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79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</row>
    <row r="534" spans="1:73" ht="15" x14ac:dyDescent="0.15">
      <c r="A534" s="56"/>
      <c r="B534" s="56"/>
      <c r="C534" s="56"/>
      <c r="D534" s="56"/>
      <c r="E534" s="104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79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79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</row>
    <row r="535" spans="1:73" ht="15" x14ac:dyDescent="0.15">
      <c r="A535" s="56"/>
      <c r="B535" s="56"/>
      <c r="C535" s="56"/>
      <c r="D535" s="56"/>
      <c r="E535" s="104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79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79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</row>
    <row r="536" spans="1:73" ht="15" x14ac:dyDescent="0.15">
      <c r="A536" s="56"/>
      <c r="B536" s="56"/>
      <c r="C536" s="56"/>
      <c r="D536" s="56"/>
      <c r="E536" s="104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79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79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</row>
    <row r="537" spans="1:73" ht="15" x14ac:dyDescent="0.15">
      <c r="A537" s="56"/>
      <c r="B537" s="56"/>
      <c r="C537" s="56"/>
      <c r="D537" s="56"/>
      <c r="E537" s="104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79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79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</row>
    <row r="538" spans="1:73" ht="15" x14ac:dyDescent="0.15">
      <c r="A538" s="56"/>
      <c r="B538" s="56"/>
      <c r="C538" s="56"/>
      <c r="D538" s="56"/>
      <c r="E538" s="104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79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79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</row>
    <row r="539" spans="1:73" ht="15" x14ac:dyDescent="0.15">
      <c r="A539" s="56"/>
      <c r="B539" s="56"/>
      <c r="C539" s="56"/>
      <c r="D539" s="56"/>
      <c r="E539" s="104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79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79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</row>
    <row r="540" spans="1:73" ht="15" x14ac:dyDescent="0.15">
      <c r="A540" s="56"/>
      <c r="B540" s="56"/>
      <c r="C540" s="56"/>
      <c r="D540" s="56"/>
      <c r="E540" s="104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79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79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</row>
    <row r="541" spans="1:73" ht="15" x14ac:dyDescent="0.15">
      <c r="A541" s="56"/>
      <c r="B541" s="56"/>
      <c r="C541" s="56"/>
      <c r="D541" s="56"/>
      <c r="E541" s="104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79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79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</row>
    <row r="542" spans="1:73" ht="15" x14ac:dyDescent="0.15">
      <c r="A542" s="56"/>
      <c r="B542" s="56"/>
      <c r="C542" s="56"/>
      <c r="D542" s="56"/>
      <c r="E542" s="104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79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79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</row>
    <row r="543" spans="1:73" ht="15" x14ac:dyDescent="0.15">
      <c r="A543" s="56"/>
      <c r="B543" s="56"/>
      <c r="C543" s="56"/>
      <c r="D543" s="56"/>
      <c r="E543" s="104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79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79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</row>
    <row r="544" spans="1:73" ht="15" x14ac:dyDescent="0.15">
      <c r="A544" s="56"/>
      <c r="B544" s="56"/>
      <c r="C544" s="56"/>
      <c r="D544" s="56"/>
      <c r="E544" s="104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79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79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</row>
    <row r="545" spans="1:73" ht="15" x14ac:dyDescent="0.15">
      <c r="A545" s="56"/>
      <c r="B545" s="56"/>
      <c r="C545" s="56"/>
      <c r="D545" s="56"/>
      <c r="E545" s="104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79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79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</row>
    <row r="546" spans="1:73" ht="15" x14ac:dyDescent="0.15">
      <c r="A546" s="56"/>
      <c r="B546" s="56"/>
      <c r="C546" s="56"/>
      <c r="D546" s="56"/>
      <c r="E546" s="104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79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79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</row>
    <row r="547" spans="1:73" ht="15" x14ac:dyDescent="0.15">
      <c r="A547" s="56"/>
      <c r="B547" s="56"/>
      <c r="C547" s="56"/>
      <c r="D547" s="56"/>
      <c r="E547" s="104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79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79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</row>
    <row r="548" spans="1:73" ht="15" x14ac:dyDescent="0.15">
      <c r="A548" s="56"/>
      <c r="B548" s="56"/>
      <c r="C548" s="56"/>
      <c r="D548" s="56"/>
      <c r="E548" s="104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79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79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</row>
    <row r="549" spans="1:73" ht="15" x14ac:dyDescent="0.15">
      <c r="A549" s="56"/>
      <c r="B549" s="56"/>
      <c r="C549" s="56"/>
      <c r="D549" s="56"/>
      <c r="E549" s="104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79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79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</row>
    <row r="550" spans="1:73" ht="15" x14ac:dyDescent="0.15">
      <c r="A550" s="56"/>
      <c r="B550" s="56"/>
      <c r="C550" s="56"/>
      <c r="D550" s="56"/>
      <c r="E550" s="104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79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79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</row>
    <row r="551" spans="1:73" ht="15" x14ac:dyDescent="0.15">
      <c r="A551" s="56"/>
      <c r="B551" s="56"/>
      <c r="C551" s="56"/>
      <c r="D551" s="56"/>
      <c r="E551" s="104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79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79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</row>
    <row r="552" spans="1:73" ht="15" x14ac:dyDescent="0.15">
      <c r="A552" s="56"/>
      <c r="B552" s="56"/>
      <c r="C552" s="56"/>
      <c r="D552" s="56"/>
      <c r="E552" s="104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79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79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</row>
    <row r="553" spans="1:73" ht="15" x14ac:dyDescent="0.15">
      <c r="A553" s="56"/>
      <c r="B553" s="56"/>
      <c r="C553" s="56"/>
      <c r="D553" s="56"/>
      <c r="E553" s="104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79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79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</row>
    <row r="554" spans="1:73" ht="15" x14ac:dyDescent="0.15">
      <c r="A554" s="56"/>
      <c r="B554" s="56"/>
      <c r="C554" s="56"/>
      <c r="D554" s="56"/>
      <c r="E554" s="104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79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79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</row>
    <row r="555" spans="1:73" ht="15" x14ac:dyDescent="0.15">
      <c r="A555" s="56"/>
      <c r="B555" s="56"/>
      <c r="C555" s="56"/>
      <c r="D555" s="56"/>
      <c r="E555" s="104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79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79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</row>
    <row r="556" spans="1:73" ht="15" x14ac:dyDescent="0.15">
      <c r="A556" s="56"/>
      <c r="B556" s="56"/>
      <c r="C556" s="56"/>
      <c r="D556" s="56"/>
      <c r="E556" s="104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79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79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</row>
    <row r="557" spans="1:73" ht="15" x14ac:dyDescent="0.15">
      <c r="A557" s="56"/>
      <c r="B557" s="56"/>
      <c r="C557" s="56"/>
      <c r="D557" s="56"/>
      <c r="E557" s="104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79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79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</row>
    <row r="558" spans="1:73" ht="15" x14ac:dyDescent="0.15">
      <c r="A558" s="56"/>
      <c r="B558" s="56"/>
      <c r="C558" s="56"/>
      <c r="D558" s="56"/>
      <c r="E558" s="104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79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79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</row>
    <row r="559" spans="1:73" ht="15" x14ac:dyDescent="0.15">
      <c r="A559" s="56"/>
      <c r="B559" s="56"/>
      <c r="C559" s="56"/>
      <c r="D559" s="56"/>
      <c r="E559" s="104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79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79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</row>
    <row r="560" spans="1:73" ht="15" x14ac:dyDescent="0.15">
      <c r="A560" s="56"/>
      <c r="B560" s="56"/>
      <c r="C560" s="56"/>
      <c r="D560" s="56"/>
      <c r="E560" s="104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79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79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</row>
    <row r="561" spans="1:73" ht="15" x14ac:dyDescent="0.15">
      <c r="A561" s="56"/>
      <c r="B561" s="56"/>
      <c r="C561" s="56"/>
      <c r="D561" s="56"/>
      <c r="E561" s="104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79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79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</row>
    <row r="562" spans="1:73" ht="15" x14ac:dyDescent="0.15">
      <c r="A562" s="56"/>
      <c r="B562" s="56"/>
      <c r="C562" s="56"/>
      <c r="D562" s="56"/>
      <c r="E562" s="104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79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79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</row>
    <row r="563" spans="1:73" ht="15" x14ac:dyDescent="0.15">
      <c r="A563" s="56"/>
      <c r="B563" s="56"/>
      <c r="C563" s="56"/>
      <c r="D563" s="56"/>
      <c r="E563" s="104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79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79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</row>
    <row r="564" spans="1:73" ht="15" x14ac:dyDescent="0.15">
      <c r="A564" s="56"/>
      <c r="B564" s="56"/>
      <c r="C564" s="56"/>
      <c r="D564" s="56"/>
      <c r="E564" s="104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79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79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</row>
    <row r="565" spans="1:73" ht="15" x14ac:dyDescent="0.15">
      <c r="A565" s="56"/>
      <c r="B565" s="56"/>
      <c r="C565" s="56"/>
      <c r="D565" s="56"/>
      <c r="E565" s="104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79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79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</row>
    <row r="566" spans="1:73" ht="15" x14ac:dyDescent="0.15">
      <c r="A566" s="56"/>
      <c r="B566" s="56"/>
      <c r="C566" s="56"/>
      <c r="D566" s="56"/>
      <c r="E566" s="104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79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79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</row>
    <row r="567" spans="1:73" ht="15" x14ac:dyDescent="0.15">
      <c r="A567" s="56"/>
      <c r="B567" s="56"/>
      <c r="C567" s="56"/>
      <c r="D567" s="56"/>
      <c r="E567" s="104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79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79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</row>
    <row r="568" spans="1:73" ht="15" x14ac:dyDescent="0.15">
      <c r="A568" s="56"/>
      <c r="B568" s="56"/>
      <c r="C568" s="56"/>
      <c r="D568" s="56"/>
      <c r="E568" s="104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79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79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</row>
    <row r="569" spans="1:73" ht="15" x14ac:dyDescent="0.15">
      <c r="A569" s="56"/>
      <c r="B569" s="56"/>
      <c r="C569" s="56"/>
      <c r="D569" s="56"/>
      <c r="E569" s="104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79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79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</row>
    <row r="570" spans="1:73" ht="15" x14ac:dyDescent="0.15">
      <c r="A570" s="56"/>
      <c r="B570" s="56"/>
      <c r="C570" s="56"/>
      <c r="D570" s="56"/>
      <c r="E570" s="104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79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79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</row>
    <row r="571" spans="1:73" ht="15" x14ac:dyDescent="0.15">
      <c r="A571" s="56"/>
      <c r="B571" s="56"/>
      <c r="C571" s="56"/>
      <c r="D571" s="56"/>
      <c r="E571" s="104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79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79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</row>
    <row r="572" spans="1:73" ht="15" x14ac:dyDescent="0.15">
      <c r="A572" s="56"/>
      <c r="B572" s="56"/>
      <c r="C572" s="56"/>
      <c r="D572" s="56"/>
      <c r="E572" s="104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79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79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</row>
    <row r="573" spans="1:73" ht="15" x14ac:dyDescent="0.15">
      <c r="A573" s="56"/>
      <c r="B573" s="56"/>
      <c r="C573" s="56"/>
      <c r="D573" s="56"/>
      <c r="E573" s="104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79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79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</row>
    <row r="574" spans="1:73" ht="15" x14ac:dyDescent="0.15">
      <c r="A574" s="56"/>
      <c r="B574" s="56"/>
      <c r="C574" s="56"/>
      <c r="D574" s="56"/>
      <c r="E574" s="104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79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79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</row>
    <row r="575" spans="1:73" ht="15" x14ac:dyDescent="0.15">
      <c r="A575" s="56"/>
      <c r="B575" s="56"/>
      <c r="C575" s="56"/>
      <c r="D575" s="56"/>
      <c r="E575" s="104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79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79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</row>
    <row r="576" spans="1:73" ht="15" x14ac:dyDescent="0.15">
      <c r="A576" s="56"/>
      <c r="B576" s="56"/>
      <c r="C576" s="56"/>
      <c r="D576" s="56"/>
      <c r="E576" s="104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79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79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</row>
    <row r="577" spans="1:73" ht="15" x14ac:dyDescent="0.15">
      <c r="A577" s="56"/>
      <c r="B577" s="56"/>
      <c r="C577" s="56"/>
      <c r="D577" s="56"/>
      <c r="E577" s="104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79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79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</row>
    <row r="578" spans="1:73" ht="15" x14ac:dyDescent="0.15">
      <c r="A578" s="56"/>
      <c r="B578" s="56"/>
      <c r="C578" s="56"/>
      <c r="D578" s="56"/>
      <c r="E578" s="104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79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79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</row>
    <row r="579" spans="1:73" ht="15" x14ac:dyDescent="0.15">
      <c r="A579" s="56"/>
      <c r="B579" s="56"/>
      <c r="C579" s="56"/>
      <c r="D579" s="56"/>
      <c r="E579" s="104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79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79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</row>
    <row r="580" spans="1:73" ht="15" x14ac:dyDescent="0.15">
      <c r="A580" s="56"/>
      <c r="B580" s="56"/>
      <c r="C580" s="56"/>
      <c r="D580" s="56"/>
      <c r="E580" s="104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79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79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</row>
    <row r="581" spans="1:73" ht="15" x14ac:dyDescent="0.15">
      <c r="A581" s="56"/>
      <c r="B581" s="56"/>
      <c r="C581" s="56"/>
      <c r="D581" s="56"/>
      <c r="E581" s="104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79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79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</row>
    <row r="582" spans="1:73" ht="15" x14ac:dyDescent="0.15">
      <c r="A582" s="56"/>
      <c r="B582" s="56"/>
      <c r="C582" s="56"/>
      <c r="D582" s="56"/>
      <c r="E582" s="104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79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79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</row>
    <row r="583" spans="1:73" ht="15" x14ac:dyDescent="0.15">
      <c r="A583" s="56"/>
      <c r="B583" s="56"/>
      <c r="C583" s="56"/>
      <c r="D583" s="56"/>
      <c r="E583" s="104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79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79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</row>
    <row r="584" spans="1:73" ht="15" x14ac:dyDescent="0.15">
      <c r="A584" s="56"/>
      <c r="B584" s="56"/>
      <c r="C584" s="56"/>
      <c r="D584" s="56"/>
      <c r="E584" s="104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79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79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</row>
    <row r="585" spans="1:73" ht="15" x14ac:dyDescent="0.15">
      <c r="A585" s="56"/>
      <c r="B585" s="56"/>
      <c r="C585" s="56"/>
      <c r="D585" s="56"/>
      <c r="E585" s="104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79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79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</row>
    <row r="586" spans="1:73" ht="15" x14ac:dyDescent="0.15">
      <c r="A586" s="56"/>
      <c r="B586" s="56"/>
      <c r="C586" s="56"/>
      <c r="D586" s="56"/>
      <c r="E586" s="104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79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79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</row>
    <row r="587" spans="1:73" ht="15" x14ac:dyDescent="0.15">
      <c r="A587" s="56"/>
      <c r="B587" s="56"/>
      <c r="C587" s="56"/>
      <c r="D587" s="56"/>
      <c r="E587" s="104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79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79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</row>
    <row r="588" spans="1:73" ht="15" x14ac:dyDescent="0.15">
      <c r="A588" s="56"/>
      <c r="B588" s="56"/>
      <c r="C588" s="56"/>
      <c r="D588" s="56"/>
      <c r="E588" s="104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79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79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</row>
    <row r="589" spans="1:73" ht="15" x14ac:dyDescent="0.15">
      <c r="A589" s="56"/>
      <c r="B589" s="56"/>
      <c r="C589" s="56"/>
      <c r="D589" s="56"/>
      <c r="E589" s="104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79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79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</row>
    <row r="590" spans="1:73" ht="15" x14ac:dyDescent="0.15">
      <c r="A590" s="56"/>
      <c r="B590" s="56"/>
      <c r="C590" s="56"/>
      <c r="D590" s="56"/>
      <c r="E590" s="104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79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79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</row>
    <row r="591" spans="1:73" ht="15" x14ac:dyDescent="0.15">
      <c r="A591" s="56"/>
      <c r="B591" s="56"/>
      <c r="C591" s="56"/>
      <c r="D591" s="56"/>
      <c r="E591" s="104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79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79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</row>
    <row r="592" spans="1:73" ht="15" x14ac:dyDescent="0.15">
      <c r="A592" s="56"/>
      <c r="B592" s="56"/>
      <c r="C592" s="56"/>
      <c r="D592" s="56"/>
      <c r="E592" s="104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79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79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</row>
    <row r="593" spans="1:73" ht="15" x14ac:dyDescent="0.15">
      <c r="A593" s="56"/>
      <c r="B593" s="56"/>
      <c r="C593" s="56"/>
      <c r="D593" s="56"/>
      <c r="E593" s="104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79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79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</row>
    <row r="594" spans="1:73" ht="15" x14ac:dyDescent="0.15">
      <c r="A594" s="56"/>
      <c r="B594" s="56"/>
      <c r="C594" s="56"/>
      <c r="D594" s="56"/>
      <c r="E594" s="104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79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79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</row>
    <row r="595" spans="1:73" ht="15" x14ac:dyDescent="0.15">
      <c r="A595" s="56"/>
      <c r="B595" s="56"/>
      <c r="C595" s="56"/>
      <c r="D595" s="56"/>
      <c r="E595" s="104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79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79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</row>
    <row r="596" spans="1:73" ht="15" x14ac:dyDescent="0.15">
      <c r="A596" s="56"/>
      <c r="B596" s="56"/>
      <c r="C596" s="56"/>
      <c r="D596" s="56"/>
      <c r="E596" s="104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79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79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</row>
    <row r="597" spans="1:73" ht="15" x14ac:dyDescent="0.15">
      <c r="A597" s="56"/>
      <c r="B597" s="56"/>
      <c r="C597" s="56"/>
      <c r="D597" s="56"/>
      <c r="E597" s="104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79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79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</row>
    <row r="598" spans="1:73" ht="15" x14ac:dyDescent="0.15">
      <c r="A598" s="56"/>
      <c r="B598" s="56"/>
      <c r="C598" s="56"/>
      <c r="D598" s="56"/>
      <c r="E598" s="104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79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79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</row>
    <row r="599" spans="1:73" ht="15" x14ac:dyDescent="0.15">
      <c r="A599" s="56"/>
      <c r="B599" s="56"/>
      <c r="C599" s="56"/>
      <c r="D599" s="56"/>
      <c r="E599" s="104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79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79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</row>
    <row r="600" spans="1:73" ht="15" x14ac:dyDescent="0.15">
      <c r="A600" s="56"/>
      <c r="B600" s="56"/>
      <c r="C600" s="56"/>
      <c r="D600" s="56"/>
      <c r="E600" s="104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79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79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</row>
    <row r="601" spans="1:73" ht="15" x14ac:dyDescent="0.15">
      <c r="A601" s="56"/>
      <c r="B601" s="56"/>
      <c r="C601" s="56"/>
      <c r="D601" s="56"/>
      <c r="E601" s="104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79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79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</row>
    <row r="602" spans="1:73" ht="15" x14ac:dyDescent="0.15">
      <c r="A602" s="56"/>
      <c r="B602" s="56"/>
      <c r="C602" s="56"/>
      <c r="D602" s="56"/>
      <c r="E602" s="104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79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79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</row>
    <row r="603" spans="1:73" ht="15" x14ac:dyDescent="0.15">
      <c r="A603" s="56"/>
      <c r="B603" s="56"/>
      <c r="C603" s="56"/>
      <c r="D603" s="56"/>
      <c r="E603" s="104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79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79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</row>
    <row r="604" spans="1:73" ht="15" x14ac:dyDescent="0.15">
      <c r="A604" s="56"/>
      <c r="B604" s="56"/>
      <c r="C604" s="56"/>
      <c r="D604" s="56"/>
      <c r="E604" s="104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79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79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</row>
    <row r="605" spans="1:73" ht="15" x14ac:dyDescent="0.15">
      <c r="A605" s="56"/>
      <c r="B605" s="56"/>
      <c r="C605" s="56"/>
      <c r="D605" s="56"/>
      <c r="E605" s="104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79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79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</row>
    <row r="606" spans="1:73" ht="15" x14ac:dyDescent="0.15">
      <c r="A606" s="56"/>
      <c r="B606" s="56"/>
      <c r="C606" s="56"/>
      <c r="D606" s="56"/>
      <c r="E606" s="104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79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79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</row>
    <row r="607" spans="1:73" ht="15" x14ac:dyDescent="0.15">
      <c r="A607" s="56"/>
      <c r="B607" s="56"/>
      <c r="C607" s="56"/>
      <c r="D607" s="56"/>
      <c r="E607" s="104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79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79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</row>
    <row r="608" spans="1:73" ht="15" x14ac:dyDescent="0.15">
      <c r="A608" s="56"/>
      <c r="B608" s="56"/>
      <c r="C608" s="56"/>
      <c r="D608" s="56"/>
      <c r="E608" s="104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79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79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</row>
    <row r="609" spans="1:73" ht="15" x14ac:dyDescent="0.15">
      <c r="A609" s="56"/>
      <c r="B609" s="56"/>
      <c r="C609" s="56"/>
      <c r="D609" s="56"/>
      <c r="E609" s="104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79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79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</row>
    <row r="610" spans="1:73" ht="15" x14ac:dyDescent="0.15">
      <c r="A610" s="56"/>
      <c r="B610" s="56"/>
      <c r="C610" s="56"/>
      <c r="D610" s="56"/>
      <c r="E610" s="104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79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79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</row>
    <row r="611" spans="1:73" ht="15" x14ac:dyDescent="0.15">
      <c r="A611" s="56"/>
      <c r="B611" s="56"/>
      <c r="C611" s="56"/>
      <c r="D611" s="56"/>
      <c r="E611" s="104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79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79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</row>
    <row r="612" spans="1:73" ht="15" x14ac:dyDescent="0.15">
      <c r="A612" s="56"/>
      <c r="B612" s="56"/>
      <c r="C612" s="56"/>
      <c r="D612" s="56"/>
      <c r="E612" s="104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79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79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</row>
    <row r="613" spans="1:73" ht="15" x14ac:dyDescent="0.15">
      <c r="A613" s="56"/>
      <c r="B613" s="56"/>
      <c r="C613" s="56"/>
      <c r="D613" s="56"/>
      <c r="E613" s="104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79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79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</row>
    <row r="614" spans="1:73" ht="15" x14ac:dyDescent="0.15">
      <c r="A614" s="56"/>
      <c r="B614" s="56"/>
      <c r="C614" s="56"/>
      <c r="D614" s="56"/>
      <c r="E614" s="104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79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79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</row>
    <row r="615" spans="1:73" ht="15" x14ac:dyDescent="0.15">
      <c r="A615" s="56"/>
      <c r="B615" s="56"/>
      <c r="C615" s="56"/>
      <c r="D615" s="56"/>
      <c r="E615" s="104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79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79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</row>
    <row r="616" spans="1:73" ht="15" x14ac:dyDescent="0.15">
      <c r="A616" s="56"/>
      <c r="B616" s="56"/>
      <c r="C616" s="56"/>
      <c r="D616" s="56"/>
      <c r="E616" s="104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79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79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</row>
    <row r="617" spans="1:73" ht="15" x14ac:dyDescent="0.15">
      <c r="A617" s="56"/>
      <c r="B617" s="56"/>
      <c r="C617" s="56"/>
      <c r="D617" s="56"/>
      <c r="E617" s="104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79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79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</row>
    <row r="618" spans="1:73" ht="15" x14ac:dyDescent="0.15">
      <c r="A618" s="56"/>
      <c r="B618" s="56"/>
      <c r="C618" s="56"/>
      <c r="D618" s="56"/>
      <c r="E618" s="104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79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79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</row>
    <row r="619" spans="1:73" ht="15" x14ac:dyDescent="0.15">
      <c r="A619" s="56"/>
      <c r="B619" s="56"/>
      <c r="C619" s="56"/>
      <c r="D619" s="56"/>
      <c r="E619" s="104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79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79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</row>
    <row r="620" spans="1:73" ht="15" x14ac:dyDescent="0.15">
      <c r="A620" s="56"/>
      <c r="B620" s="56"/>
      <c r="C620" s="56"/>
      <c r="D620" s="56"/>
      <c r="E620" s="104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79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79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</row>
    <row r="621" spans="1:73" ht="15" x14ac:dyDescent="0.15">
      <c r="A621" s="56"/>
      <c r="B621" s="56"/>
      <c r="C621" s="56"/>
      <c r="D621" s="56"/>
      <c r="E621" s="104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79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79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</row>
    <row r="622" spans="1:73" ht="15" x14ac:dyDescent="0.15">
      <c r="A622" s="56"/>
      <c r="B622" s="56"/>
      <c r="C622" s="56"/>
      <c r="D622" s="56"/>
      <c r="E622" s="104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79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79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</row>
    <row r="623" spans="1:73" ht="15" x14ac:dyDescent="0.15">
      <c r="A623" s="56"/>
      <c r="B623" s="56"/>
      <c r="C623" s="56"/>
      <c r="D623" s="56"/>
      <c r="E623" s="104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79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79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</row>
    <row r="624" spans="1:73" ht="15" x14ac:dyDescent="0.15">
      <c r="A624" s="56"/>
      <c r="B624" s="56"/>
      <c r="C624" s="56"/>
      <c r="D624" s="56"/>
      <c r="E624" s="104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79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79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</row>
    <row r="625" spans="1:73" ht="15" x14ac:dyDescent="0.15">
      <c r="A625" s="56"/>
      <c r="B625" s="56"/>
      <c r="C625" s="56"/>
      <c r="D625" s="56"/>
      <c r="E625" s="104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79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79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</row>
    <row r="626" spans="1:73" ht="15" x14ac:dyDescent="0.15">
      <c r="A626" s="56"/>
      <c r="B626" s="56"/>
      <c r="C626" s="56"/>
      <c r="D626" s="56"/>
      <c r="E626" s="104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79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79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</row>
    <row r="627" spans="1:73" ht="15" x14ac:dyDescent="0.15">
      <c r="A627" s="56"/>
      <c r="B627" s="56"/>
      <c r="C627" s="56"/>
      <c r="D627" s="56"/>
      <c r="E627" s="104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79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79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</row>
    <row r="628" spans="1:73" ht="15" x14ac:dyDescent="0.15">
      <c r="A628" s="56"/>
      <c r="B628" s="56"/>
      <c r="C628" s="56"/>
      <c r="D628" s="56"/>
      <c r="E628" s="104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79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79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</row>
    <row r="629" spans="1:73" ht="15" x14ac:dyDescent="0.15">
      <c r="A629" s="56"/>
      <c r="B629" s="56"/>
      <c r="C629" s="56"/>
      <c r="D629" s="56"/>
      <c r="E629" s="104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79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79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</row>
    <row r="630" spans="1:73" ht="15" x14ac:dyDescent="0.15">
      <c r="A630" s="56"/>
      <c r="B630" s="56"/>
      <c r="C630" s="56"/>
      <c r="D630" s="56"/>
      <c r="E630" s="104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79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79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</row>
    <row r="631" spans="1:73" ht="15" x14ac:dyDescent="0.15">
      <c r="A631" s="56"/>
      <c r="B631" s="56"/>
      <c r="C631" s="56"/>
      <c r="D631" s="56"/>
      <c r="E631" s="104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79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79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</row>
    <row r="632" spans="1:73" ht="15" x14ac:dyDescent="0.15">
      <c r="A632" s="56"/>
      <c r="B632" s="56"/>
      <c r="C632" s="56"/>
      <c r="D632" s="56"/>
      <c r="E632" s="104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79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79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</row>
    <row r="633" spans="1:73" ht="15" x14ac:dyDescent="0.15">
      <c r="A633" s="56"/>
      <c r="B633" s="56"/>
      <c r="C633" s="56"/>
      <c r="D633" s="56"/>
      <c r="E633" s="104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79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79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</row>
    <row r="634" spans="1:73" ht="15" x14ac:dyDescent="0.15">
      <c r="A634" s="56"/>
      <c r="B634" s="56"/>
      <c r="C634" s="56"/>
      <c r="D634" s="56"/>
      <c r="E634" s="104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79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79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</row>
    <row r="635" spans="1:73" ht="15" x14ac:dyDescent="0.15">
      <c r="A635" s="56"/>
      <c r="B635" s="56"/>
      <c r="C635" s="56"/>
      <c r="D635" s="56"/>
      <c r="E635" s="104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79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79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</row>
    <row r="636" spans="1:73" ht="15" x14ac:dyDescent="0.15">
      <c r="A636" s="56"/>
      <c r="B636" s="56"/>
      <c r="C636" s="56"/>
      <c r="D636" s="56"/>
      <c r="E636" s="104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79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79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</row>
    <row r="637" spans="1:73" ht="15" x14ac:dyDescent="0.15">
      <c r="A637" s="56"/>
      <c r="B637" s="56"/>
      <c r="C637" s="56"/>
      <c r="D637" s="56"/>
      <c r="E637" s="104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79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79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</row>
    <row r="638" spans="1:73" ht="15" x14ac:dyDescent="0.15">
      <c r="A638" s="56"/>
      <c r="B638" s="56"/>
      <c r="C638" s="56"/>
      <c r="D638" s="56"/>
      <c r="E638" s="104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79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79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</row>
    <row r="639" spans="1:73" ht="15" x14ac:dyDescent="0.15">
      <c r="A639" s="56"/>
      <c r="B639" s="56"/>
      <c r="C639" s="56"/>
      <c r="D639" s="56"/>
      <c r="E639" s="104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79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79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</row>
    <row r="640" spans="1:73" ht="15" x14ac:dyDescent="0.15">
      <c r="A640" s="56"/>
      <c r="B640" s="56"/>
      <c r="C640" s="56"/>
      <c r="D640" s="56"/>
      <c r="E640" s="104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79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79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</row>
    <row r="641" spans="1:73" ht="15" x14ac:dyDescent="0.15">
      <c r="A641" s="56"/>
      <c r="B641" s="56"/>
      <c r="C641" s="56"/>
      <c r="D641" s="56"/>
      <c r="E641" s="104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79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79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</row>
    <row r="642" spans="1:73" ht="15" x14ac:dyDescent="0.15">
      <c r="A642" s="56"/>
      <c r="B642" s="56"/>
      <c r="C642" s="56"/>
      <c r="D642" s="56"/>
      <c r="E642" s="104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79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79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</row>
    <row r="643" spans="1:73" ht="15" x14ac:dyDescent="0.15">
      <c r="A643" s="56"/>
      <c r="B643" s="56"/>
      <c r="C643" s="56"/>
      <c r="D643" s="56"/>
      <c r="E643" s="104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79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79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</row>
    <row r="644" spans="1:73" ht="15" x14ac:dyDescent="0.15">
      <c r="A644" s="56"/>
      <c r="B644" s="56"/>
      <c r="C644" s="56"/>
      <c r="D644" s="56"/>
      <c r="E644" s="104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79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79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</row>
    <row r="645" spans="1:73" ht="15" x14ac:dyDescent="0.15">
      <c r="A645" s="56"/>
      <c r="B645" s="56"/>
      <c r="C645" s="56"/>
      <c r="D645" s="56"/>
      <c r="E645" s="104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79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79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</row>
    <row r="646" spans="1:73" ht="15" x14ac:dyDescent="0.15">
      <c r="A646" s="56"/>
      <c r="B646" s="56"/>
      <c r="C646" s="56"/>
      <c r="D646" s="56"/>
      <c r="E646" s="104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79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79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</row>
    <row r="647" spans="1:73" ht="15" x14ac:dyDescent="0.15">
      <c r="A647" s="56"/>
      <c r="B647" s="56"/>
      <c r="C647" s="56"/>
      <c r="D647" s="56"/>
      <c r="E647" s="104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79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79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</row>
    <row r="648" spans="1:73" ht="15" x14ac:dyDescent="0.15">
      <c r="A648" s="56"/>
      <c r="B648" s="56"/>
      <c r="C648" s="56"/>
      <c r="D648" s="56"/>
      <c r="E648" s="104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79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79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</row>
    <row r="649" spans="1:73" ht="15" x14ac:dyDescent="0.15">
      <c r="A649" s="56"/>
      <c r="B649" s="56"/>
      <c r="C649" s="56"/>
      <c r="D649" s="56"/>
      <c r="E649" s="104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79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79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</row>
    <row r="650" spans="1:73" ht="15" x14ac:dyDescent="0.15">
      <c r="A650" s="56"/>
      <c r="B650" s="56"/>
      <c r="C650" s="56"/>
      <c r="D650" s="56"/>
      <c r="E650" s="104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79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79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</row>
    <row r="651" spans="1:73" ht="15" x14ac:dyDescent="0.15">
      <c r="A651" s="56"/>
      <c r="B651" s="56"/>
      <c r="C651" s="56"/>
      <c r="D651" s="56"/>
      <c r="E651" s="104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79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79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</row>
    <row r="652" spans="1:73" ht="15" x14ac:dyDescent="0.15">
      <c r="A652" s="56"/>
      <c r="B652" s="56"/>
      <c r="C652" s="56"/>
      <c r="D652" s="56"/>
      <c r="E652" s="104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79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79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</row>
    <row r="653" spans="1:73" ht="15" x14ac:dyDescent="0.15">
      <c r="A653" s="56"/>
      <c r="B653" s="56"/>
      <c r="C653" s="56"/>
      <c r="D653" s="56"/>
      <c r="E653" s="104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79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79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</row>
    <row r="654" spans="1:73" ht="15" x14ac:dyDescent="0.15">
      <c r="A654" s="56"/>
      <c r="B654" s="56"/>
      <c r="C654" s="56"/>
      <c r="D654" s="56"/>
      <c r="E654" s="104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79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79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</row>
    <row r="655" spans="1:73" ht="15" x14ac:dyDescent="0.15">
      <c r="A655" s="56"/>
      <c r="B655" s="56"/>
      <c r="C655" s="56"/>
      <c r="D655" s="56"/>
      <c r="E655" s="104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79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79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</row>
    <row r="656" spans="1:73" ht="15" x14ac:dyDescent="0.15">
      <c r="A656" s="56"/>
      <c r="B656" s="56"/>
      <c r="C656" s="56"/>
      <c r="D656" s="56"/>
      <c r="E656" s="104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79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79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</row>
    <row r="657" spans="1:73" ht="15" x14ac:dyDescent="0.15">
      <c r="A657" s="56"/>
      <c r="B657" s="56"/>
      <c r="C657" s="56"/>
      <c r="D657" s="56"/>
      <c r="E657" s="104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79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79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</row>
    <row r="658" spans="1:73" ht="15" x14ac:dyDescent="0.15">
      <c r="A658" s="56"/>
      <c r="B658" s="56"/>
      <c r="C658" s="56"/>
      <c r="D658" s="56"/>
      <c r="E658" s="104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79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79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</row>
    <row r="659" spans="1:73" ht="15" x14ac:dyDescent="0.15">
      <c r="A659" s="56"/>
      <c r="B659" s="56"/>
      <c r="C659" s="56"/>
      <c r="D659" s="56"/>
      <c r="E659" s="104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79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79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</row>
    <row r="660" spans="1:73" ht="15" x14ac:dyDescent="0.15">
      <c r="A660" s="56"/>
      <c r="B660" s="56"/>
      <c r="C660" s="56"/>
      <c r="D660" s="56"/>
      <c r="E660" s="104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79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79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</row>
    <row r="661" spans="1:73" ht="15" x14ac:dyDescent="0.15">
      <c r="A661" s="56"/>
      <c r="B661" s="56"/>
      <c r="C661" s="56"/>
      <c r="D661" s="56"/>
      <c r="E661" s="104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79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79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</row>
    <row r="662" spans="1:73" ht="15" x14ac:dyDescent="0.15">
      <c r="A662" s="56"/>
      <c r="B662" s="56"/>
      <c r="C662" s="56"/>
      <c r="D662" s="56"/>
      <c r="E662" s="104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79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79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</row>
    <row r="663" spans="1:73" ht="15" x14ac:dyDescent="0.15">
      <c r="A663" s="56"/>
      <c r="B663" s="56"/>
      <c r="C663" s="56"/>
      <c r="D663" s="56"/>
      <c r="E663" s="104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79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79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</row>
    <row r="664" spans="1:73" ht="15" x14ac:dyDescent="0.15">
      <c r="A664" s="56"/>
      <c r="B664" s="56"/>
      <c r="C664" s="56"/>
      <c r="D664" s="56"/>
      <c r="E664" s="104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79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79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</row>
    <row r="665" spans="1:73" ht="15" x14ac:dyDescent="0.15">
      <c r="A665" s="56"/>
      <c r="B665" s="56"/>
      <c r="C665" s="56"/>
      <c r="D665" s="56"/>
      <c r="E665" s="104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79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79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</row>
    <row r="666" spans="1:73" ht="15" x14ac:dyDescent="0.15">
      <c r="A666" s="56"/>
      <c r="B666" s="56"/>
      <c r="C666" s="56"/>
      <c r="D666" s="56"/>
      <c r="E666" s="104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79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79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</row>
    <row r="667" spans="1:73" ht="15" x14ac:dyDescent="0.15">
      <c r="A667" s="56"/>
      <c r="B667" s="56"/>
      <c r="C667" s="56"/>
      <c r="D667" s="56"/>
      <c r="E667" s="104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79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79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</row>
    <row r="668" spans="1:73" ht="15" x14ac:dyDescent="0.15">
      <c r="A668" s="56"/>
      <c r="B668" s="56"/>
      <c r="C668" s="56"/>
      <c r="D668" s="56"/>
      <c r="E668" s="104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79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79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</row>
    <row r="669" spans="1:73" ht="15" x14ac:dyDescent="0.15">
      <c r="A669" s="56"/>
      <c r="B669" s="56"/>
      <c r="C669" s="56"/>
      <c r="D669" s="56"/>
      <c r="E669" s="104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79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79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</row>
    <row r="670" spans="1:73" ht="15" x14ac:dyDescent="0.15">
      <c r="A670" s="56"/>
      <c r="B670" s="56"/>
      <c r="C670" s="56"/>
      <c r="D670" s="56"/>
      <c r="E670" s="104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79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79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</row>
    <row r="671" spans="1:73" ht="15" x14ac:dyDescent="0.15">
      <c r="A671" s="56"/>
      <c r="B671" s="56"/>
      <c r="C671" s="56"/>
      <c r="D671" s="56"/>
      <c r="E671" s="104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79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79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</row>
    <row r="672" spans="1:73" ht="15" x14ac:dyDescent="0.15">
      <c r="A672" s="56"/>
      <c r="B672" s="56"/>
      <c r="C672" s="56"/>
      <c r="D672" s="56"/>
      <c r="E672" s="104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79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79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</row>
    <row r="673" spans="1:73" ht="15" x14ac:dyDescent="0.15">
      <c r="A673" s="56"/>
      <c r="B673" s="56"/>
      <c r="C673" s="56"/>
      <c r="D673" s="56"/>
      <c r="E673" s="104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79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79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</row>
    <row r="674" spans="1:73" ht="15" x14ac:dyDescent="0.15">
      <c r="A674" s="56"/>
      <c r="B674" s="56"/>
      <c r="C674" s="56"/>
      <c r="D674" s="56"/>
      <c r="E674" s="104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79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79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</row>
    <row r="675" spans="1:73" ht="15" x14ac:dyDescent="0.15">
      <c r="A675" s="56"/>
      <c r="B675" s="56"/>
      <c r="C675" s="56"/>
      <c r="D675" s="56"/>
      <c r="E675" s="104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79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79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</row>
    <row r="676" spans="1:73" ht="15" x14ac:dyDescent="0.15">
      <c r="A676" s="56"/>
      <c r="B676" s="56"/>
      <c r="C676" s="56"/>
      <c r="D676" s="56"/>
      <c r="E676" s="104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79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79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</row>
    <row r="677" spans="1:73" ht="15" x14ac:dyDescent="0.15">
      <c r="A677" s="56"/>
      <c r="B677" s="56"/>
      <c r="C677" s="56"/>
      <c r="D677" s="56"/>
      <c r="E677" s="104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79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79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</row>
    <row r="678" spans="1:73" ht="15" x14ac:dyDescent="0.15">
      <c r="A678" s="56"/>
      <c r="B678" s="56"/>
      <c r="C678" s="56"/>
      <c r="D678" s="56"/>
      <c r="E678" s="104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79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79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</row>
    <row r="679" spans="1:73" ht="15" x14ac:dyDescent="0.15">
      <c r="A679" s="56"/>
      <c r="B679" s="56"/>
      <c r="C679" s="56"/>
      <c r="D679" s="56"/>
      <c r="E679" s="104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79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79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</row>
    <row r="680" spans="1:73" ht="15" x14ac:dyDescent="0.15">
      <c r="A680" s="56"/>
      <c r="B680" s="56"/>
      <c r="C680" s="56"/>
      <c r="D680" s="56"/>
      <c r="E680" s="104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79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79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</row>
    <row r="681" spans="1:73" ht="15" x14ac:dyDescent="0.15">
      <c r="A681" s="56"/>
      <c r="B681" s="56"/>
      <c r="C681" s="56"/>
      <c r="D681" s="56"/>
      <c r="E681" s="104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79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79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</row>
    <row r="682" spans="1:73" ht="15" x14ac:dyDescent="0.15">
      <c r="A682" s="56"/>
      <c r="B682" s="56"/>
      <c r="C682" s="56"/>
      <c r="D682" s="56"/>
      <c r="E682" s="104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79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79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</row>
    <row r="683" spans="1:73" ht="15" x14ac:dyDescent="0.15">
      <c r="A683" s="56"/>
      <c r="B683" s="56"/>
      <c r="C683" s="56"/>
      <c r="D683" s="56"/>
      <c r="E683" s="104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79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79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</row>
    <row r="684" spans="1:73" ht="15" x14ac:dyDescent="0.15">
      <c r="A684" s="56"/>
      <c r="B684" s="56"/>
      <c r="C684" s="56"/>
      <c r="D684" s="56"/>
      <c r="E684" s="104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79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79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</row>
    <row r="685" spans="1:73" ht="15" x14ac:dyDescent="0.15">
      <c r="A685" s="56"/>
      <c r="B685" s="56"/>
      <c r="C685" s="56"/>
      <c r="D685" s="56"/>
      <c r="E685" s="104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79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79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</row>
    <row r="686" spans="1:73" ht="15" x14ac:dyDescent="0.15">
      <c r="A686" s="56"/>
      <c r="B686" s="56"/>
      <c r="C686" s="56"/>
      <c r="D686" s="56"/>
      <c r="E686" s="104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79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79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</row>
    <row r="687" spans="1:73" ht="15" x14ac:dyDescent="0.15">
      <c r="A687" s="56"/>
      <c r="B687" s="56"/>
      <c r="C687" s="56"/>
      <c r="D687" s="56"/>
      <c r="E687" s="104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79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79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</row>
    <row r="688" spans="1:73" ht="15" x14ac:dyDescent="0.15">
      <c r="A688" s="56"/>
      <c r="B688" s="56"/>
      <c r="C688" s="56"/>
      <c r="D688" s="56"/>
      <c r="E688" s="104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79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79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</row>
    <row r="689" spans="1:73" ht="15" x14ac:dyDescent="0.15">
      <c r="A689" s="56"/>
      <c r="B689" s="56"/>
      <c r="C689" s="56"/>
      <c r="D689" s="56"/>
      <c r="E689" s="104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79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79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</row>
    <row r="690" spans="1:73" ht="15" x14ac:dyDescent="0.15">
      <c r="A690" s="56"/>
      <c r="B690" s="56"/>
      <c r="C690" s="56"/>
      <c r="D690" s="56"/>
      <c r="E690" s="104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79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79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</row>
    <row r="691" spans="1:73" ht="15" x14ac:dyDescent="0.15">
      <c r="A691" s="56"/>
      <c r="B691" s="56"/>
      <c r="C691" s="56"/>
      <c r="D691" s="56"/>
      <c r="E691" s="104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79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79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</row>
    <row r="692" spans="1:73" ht="15" x14ac:dyDescent="0.15">
      <c r="A692" s="56"/>
      <c r="B692" s="56"/>
      <c r="C692" s="56"/>
      <c r="D692" s="56"/>
      <c r="E692" s="104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79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79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</row>
    <row r="693" spans="1:73" ht="15" x14ac:dyDescent="0.15">
      <c r="A693" s="56"/>
      <c r="B693" s="56"/>
      <c r="C693" s="56"/>
      <c r="D693" s="56"/>
      <c r="E693" s="104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79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79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</row>
    <row r="694" spans="1:73" ht="15" x14ac:dyDescent="0.15">
      <c r="A694" s="56"/>
      <c r="B694" s="56"/>
      <c r="C694" s="56"/>
      <c r="D694" s="56"/>
      <c r="E694" s="104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79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79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</row>
    <row r="695" spans="1:73" ht="15" x14ac:dyDescent="0.15">
      <c r="A695" s="56"/>
      <c r="B695" s="56"/>
      <c r="C695" s="56"/>
      <c r="D695" s="56"/>
      <c r="E695" s="104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79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79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</row>
    <row r="696" spans="1:73" ht="15" x14ac:dyDescent="0.15">
      <c r="A696" s="56"/>
      <c r="B696" s="56"/>
      <c r="C696" s="56"/>
      <c r="D696" s="56"/>
      <c r="E696" s="104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79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79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</row>
    <row r="697" spans="1:73" ht="15" x14ac:dyDescent="0.15">
      <c r="A697" s="56"/>
      <c r="B697" s="56"/>
      <c r="C697" s="56"/>
      <c r="D697" s="56"/>
      <c r="E697" s="104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79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79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</row>
    <row r="698" spans="1:73" ht="15" x14ac:dyDescent="0.15">
      <c r="A698" s="56"/>
      <c r="B698" s="56"/>
      <c r="C698" s="56"/>
      <c r="D698" s="56"/>
      <c r="E698" s="104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79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79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</row>
    <row r="699" spans="1:73" ht="15" x14ac:dyDescent="0.15">
      <c r="A699" s="56"/>
      <c r="B699" s="56"/>
      <c r="C699" s="56"/>
      <c r="D699" s="56"/>
      <c r="E699" s="104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79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79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</row>
    <row r="700" spans="1:73" ht="15" x14ac:dyDescent="0.15">
      <c r="A700" s="56"/>
      <c r="B700" s="56"/>
      <c r="C700" s="56"/>
      <c r="D700" s="56"/>
      <c r="E700" s="104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79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79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</row>
    <row r="701" spans="1:73" ht="15" x14ac:dyDescent="0.15">
      <c r="A701" s="56"/>
      <c r="B701" s="56"/>
      <c r="C701" s="56"/>
      <c r="D701" s="56"/>
      <c r="E701" s="104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79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79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</row>
    <row r="702" spans="1:73" ht="15" x14ac:dyDescent="0.15">
      <c r="A702" s="56"/>
      <c r="B702" s="56"/>
      <c r="C702" s="56"/>
      <c r="D702" s="56"/>
      <c r="E702" s="104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79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79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</row>
    <row r="703" spans="1:73" ht="15" x14ac:dyDescent="0.15">
      <c r="A703" s="56"/>
      <c r="B703" s="56"/>
      <c r="C703" s="56"/>
      <c r="D703" s="56"/>
      <c r="E703" s="104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79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79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</row>
    <row r="704" spans="1:73" ht="15" x14ac:dyDescent="0.15">
      <c r="A704" s="56"/>
      <c r="B704" s="56"/>
      <c r="C704" s="56"/>
      <c r="D704" s="56"/>
      <c r="E704" s="104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79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79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</row>
    <row r="705" spans="1:73" ht="15" x14ac:dyDescent="0.15">
      <c r="A705" s="56"/>
      <c r="B705" s="56"/>
      <c r="C705" s="56"/>
      <c r="D705" s="56"/>
      <c r="E705" s="104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79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79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</row>
    <row r="706" spans="1:73" ht="15" x14ac:dyDescent="0.15">
      <c r="A706" s="56"/>
      <c r="B706" s="56"/>
      <c r="C706" s="56"/>
      <c r="D706" s="56"/>
      <c r="E706" s="104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79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79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</row>
    <row r="707" spans="1:73" ht="15" x14ac:dyDescent="0.15">
      <c r="A707" s="56"/>
      <c r="B707" s="56"/>
      <c r="C707" s="56"/>
      <c r="D707" s="56"/>
      <c r="E707" s="104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79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79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</row>
    <row r="708" spans="1:73" ht="15" x14ac:dyDescent="0.15">
      <c r="A708" s="56"/>
      <c r="B708" s="56"/>
      <c r="C708" s="56"/>
      <c r="D708" s="56"/>
      <c r="E708" s="104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79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79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</row>
    <row r="709" spans="1:73" ht="15" x14ac:dyDescent="0.15">
      <c r="A709" s="56"/>
      <c r="B709" s="56"/>
      <c r="C709" s="56"/>
      <c r="D709" s="56"/>
      <c r="E709" s="104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79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79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</row>
    <row r="710" spans="1:73" ht="15" x14ac:dyDescent="0.15">
      <c r="A710" s="56"/>
      <c r="B710" s="56"/>
      <c r="C710" s="56"/>
      <c r="D710" s="56"/>
      <c r="E710" s="104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79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79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</row>
    <row r="711" spans="1:73" ht="15" x14ac:dyDescent="0.15">
      <c r="A711" s="56"/>
      <c r="B711" s="56"/>
      <c r="C711" s="56"/>
      <c r="D711" s="56"/>
      <c r="E711" s="104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79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79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</row>
    <row r="712" spans="1:73" ht="15" x14ac:dyDescent="0.15">
      <c r="A712" s="56"/>
      <c r="B712" s="56"/>
      <c r="C712" s="56"/>
      <c r="D712" s="56"/>
      <c r="E712" s="104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79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79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</row>
    <row r="713" spans="1:73" ht="15" x14ac:dyDescent="0.15">
      <c r="A713" s="56"/>
      <c r="B713" s="56"/>
      <c r="C713" s="56"/>
      <c r="D713" s="56"/>
      <c r="E713" s="104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79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79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</row>
    <row r="714" spans="1:73" ht="15" x14ac:dyDescent="0.15">
      <c r="A714" s="56"/>
      <c r="B714" s="56"/>
      <c r="C714" s="56"/>
      <c r="D714" s="56"/>
      <c r="E714" s="104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79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79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</row>
    <row r="715" spans="1:73" ht="15" x14ac:dyDescent="0.15">
      <c r="A715" s="56"/>
      <c r="B715" s="56"/>
      <c r="C715" s="56"/>
      <c r="D715" s="56"/>
      <c r="E715" s="104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79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79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</row>
    <row r="716" spans="1:73" ht="15" x14ac:dyDescent="0.15">
      <c r="A716" s="56"/>
      <c r="B716" s="56"/>
      <c r="C716" s="56"/>
      <c r="D716" s="56"/>
      <c r="E716" s="104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79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79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</row>
    <row r="717" spans="1:73" ht="15" x14ac:dyDescent="0.15">
      <c r="A717" s="56"/>
      <c r="B717" s="56"/>
      <c r="C717" s="56"/>
      <c r="D717" s="56"/>
      <c r="E717" s="104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79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79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</row>
    <row r="718" spans="1:73" ht="15" x14ac:dyDescent="0.15">
      <c r="A718" s="56"/>
      <c r="B718" s="56"/>
      <c r="C718" s="56"/>
      <c r="D718" s="56"/>
      <c r="E718" s="104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79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79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</row>
    <row r="719" spans="1:73" ht="15" x14ac:dyDescent="0.15">
      <c r="A719" s="56"/>
      <c r="B719" s="56"/>
      <c r="C719" s="56"/>
      <c r="D719" s="56"/>
      <c r="E719" s="104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79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79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</row>
    <row r="720" spans="1:73" ht="15" x14ac:dyDescent="0.15">
      <c r="A720" s="56"/>
      <c r="B720" s="56"/>
      <c r="C720" s="56"/>
      <c r="D720" s="56"/>
      <c r="E720" s="104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79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79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</row>
    <row r="721" spans="1:73" ht="15" x14ac:dyDescent="0.15">
      <c r="A721" s="56"/>
      <c r="B721" s="56"/>
      <c r="C721" s="56"/>
      <c r="D721" s="56"/>
      <c r="E721" s="104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79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79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</row>
    <row r="722" spans="1:73" ht="15" x14ac:dyDescent="0.15">
      <c r="A722" s="56"/>
      <c r="B722" s="56"/>
      <c r="C722" s="56"/>
      <c r="D722" s="56"/>
      <c r="E722" s="104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79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79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</row>
    <row r="723" spans="1:73" ht="15" x14ac:dyDescent="0.15">
      <c r="A723" s="56"/>
      <c r="B723" s="56"/>
      <c r="C723" s="56"/>
      <c r="D723" s="56"/>
      <c r="E723" s="104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79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79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</row>
    <row r="724" spans="1:73" ht="15" x14ac:dyDescent="0.15">
      <c r="A724" s="56"/>
      <c r="B724" s="56"/>
      <c r="C724" s="56"/>
      <c r="D724" s="56"/>
      <c r="E724" s="104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79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79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</row>
    <row r="725" spans="1:73" ht="15" x14ac:dyDescent="0.15">
      <c r="A725" s="56"/>
      <c r="B725" s="56"/>
      <c r="C725" s="56"/>
      <c r="D725" s="56"/>
      <c r="E725" s="104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79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79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</row>
    <row r="726" spans="1:73" ht="15" x14ac:dyDescent="0.15">
      <c r="A726" s="56"/>
      <c r="B726" s="56"/>
      <c r="C726" s="56"/>
      <c r="D726" s="56"/>
      <c r="E726" s="104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79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79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</row>
    <row r="727" spans="1:73" ht="15" x14ac:dyDescent="0.15">
      <c r="A727" s="56"/>
      <c r="B727" s="56"/>
      <c r="C727" s="56"/>
      <c r="D727" s="56"/>
      <c r="E727" s="104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79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79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</row>
    <row r="728" spans="1:73" ht="15" x14ac:dyDescent="0.15">
      <c r="A728" s="56"/>
      <c r="B728" s="56"/>
      <c r="C728" s="56"/>
      <c r="D728" s="56"/>
      <c r="E728" s="104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79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79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</row>
    <row r="729" spans="1:73" ht="15" x14ac:dyDescent="0.15">
      <c r="A729" s="56"/>
      <c r="B729" s="56"/>
      <c r="C729" s="56"/>
      <c r="D729" s="56"/>
      <c r="E729" s="104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79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79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</row>
    <row r="730" spans="1:73" ht="15" x14ac:dyDescent="0.15">
      <c r="A730" s="56"/>
      <c r="B730" s="56"/>
      <c r="C730" s="56"/>
      <c r="D730" s="56"/>
      <c r="E730" s="104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79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79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</row>
    <row r="731" spans="1:73" ht="15" x14ac:dyDescent="0.15">
      <c r="A731" s="56"/>
      <c r="B731" s="56"/>
      <c r="C731" s="56"/>
      <c r="D731" s="56"/>
      <c r="E731" s="104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79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79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</row>
    <row r="732" spans="1:73" ht="15" x14ac:dyDescent="0.15">
      <c r="A732" s="56"/>
      <c r="B732" s="56"/>
      <c r="C732" s="56"/>
      <c r="D732" s="56"/>
      <c r="E732" s="104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79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79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</row>
    <row r="733" spans="1:73" ht="15" x14ac:dyDescent="0.15">
      <c r="A733" s="56"/>
      <c r="B733" s="56"/>
      <c r="C733" s="56"/>
      <c r="D733" s="56"/>
      <c r="E733" s="104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79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79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</row>
    <row r="734" spans="1:73" ht="15" x14ac:dyDescent="0.15">
      <c r="A734" s="56"/>
      <c r="B734" s="56"/>
      <c r="C734" s="56"/>
      <c r="D734" s="56"/>
      <c r="E734" s="104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79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79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</row>
    <row r="735" spans="1:73" ht="15" x14ac:dyDescent="0.15">
      <c r="A735" s="56"/>
      <c r="B735" s="56"/>
      <c r="C735" s="56"/>
      <c r="D735" s="56"/>
      <c r="E735" s="104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79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79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</row>
    <row r="736" spans="1:73" ht="15" x14ac:dyDescent="0.15">
      <c r="A736" s="56"/>
      <c r="B736" s="56"/>
      <c r="C736" s="56"/>
      <c r="D736" s="56"/>
      <c r="E736" s="104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79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79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</row>
    <row r="737" spans="1:73" ht="15" x14ac:dyDescent="0.15">
      <c r="A737" s="56"/>
      <c r="B737" s="56"/>
      <c r="C737" s="56"/>
      <c r="D737" s="56"/>
      <c r="E737" s="104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79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79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</row>
    <row r="738" spans="1:73" ht="15" x14ac:dyDescent="0.15">
      <c r="A738" s="56"/>
      <c r="B738" s="56"/>
      <c r="C738" s="56"/>
      <c r="D738" s="56"/>
      <c r="E738" s="104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79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79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</row>
    <row r="739" spans="1:73" ht="15" x14ac:dyDescent="0.15">
      <c r="A739" s="56"/>
      <c r="B739" s="56"/>
      <c r="C739" s="56"/>
      <c r="D739" s="56"/>
      <c r="E739" s="104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79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79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</row>
    <row r="740" spans="1:73" ht="15" x14ac:dyDescent="0.15">
      <c r="A740" s="56"/>
      <c r="B740" s="56"/>
      <c r="C740" s="56"/>
      <c r="D740" s="56"/>
      <c r="E740" s="104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79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79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</row>
    <row r="741" spans="1:73" ht="15" x14ac:dyDescent="0.15">
      <c r="A741" s="56"/>
      <c r="B741" s="56"/>
      <c r="C741" s="56"/>
      <c r="D741" s="56"/>
      <c r="E741" s="104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79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79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</row>
    <row r="742" spans="1:73" ht="15" x14ac:dyDescent="0.15">
      <c r="A742" s="56"/>
      <c r="B742" s="56"/>
      <c r="C742" s="56"/>
      <c r="D742" s="56"/>
      <c r="E742" s="104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79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79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</row>
    <row r="743" spans="1:73" ht="15" x14ac:dyDescent="0.15">
      <c r="A743" s="56"/>
      <c r="B743" s="56"/>
      <c r="C743" s="56"/>
      <c r="D743" s="56"/>
      <c r="E743" s="104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79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79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</row>
    <row r="744" spans="1:73" ht="15" x14ac:dyDescent="0.15">
      <c r="A744" s="56"/>
      <c r="B744" s="56"/>
      <c r="C744" s="56"/>
      <c r="D744" s="56"/>
      <c r="E744" s="104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79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79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</row>
    <row r="745" spans="1:73" ht="15" x14ac:dyDescent="0.15">
      <c r="A745" s="56"/>
      <c r="B745" s="56"/>
      <c r="C745" s="56"/>
      <c r="D745" s="56"/>
      <c r="E745" s="104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79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79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</row>
    <row r="746" spans="1:73" ht="15" x14ac:dyDescent="0.15">
      <c r="A746" s="56"/>
      <c r="B746" s="56"/>
      <c r="C746" s="56"/>
      <c r="D746" s="56"/>
      <c r="E746" s="104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79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79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</row>
    <row r="747" spans="1:73" ht="15" x14ac:dyDescent="0.15">
      <c r="A747" s="56"/>
      <c r="B747" s="56"/>
      <c r="C747" s="56"/>
      <c r="D747" s="56"/>
      <c r="E747" s="104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79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79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</row>
    <row r="748" spans="1:73" ht="15" x14ac:dyDescent="0.15">
      <c r="A748" s="56"/>
      <c r="B748" s="56"/>
      <c r="C748" s="56"/>
      <c r="D748" s="56"/>
      <c r="E748" s="104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79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79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</row>
    <row r="749" spans="1:73" ht="15" x14ac:dyDescent="0.15">
      <c r="A749" s="56"/>
      <c r="B749" s="56"/>
      <c r="C749" s="56"/>
      <c r="D749" s="56"/>
      <c r="E749" s="104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79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79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</row>
    <row r="750" spans="1:73" ht="15" x14ac:dyDescent="0.15">
      <c r="A750" s="56"/>
      <c r="B750" s="56"/>
      <c r="C750" s="56"/>
      <c r="D750" s="56"/>
      <c r="E750" s="104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79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79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</row>
    <row r="751" spans="1:73" ht="15" x14ac:dyDescent="0.15">
      <c r="A751" s="56"/>
      <c r="B751" s="56"/>
      <c r="C751" s="56"/>
      <c r="D751" s="56"/>
      <c r="E751" s="104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79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79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</row>
    <row r="752" spans="1:73" ht="15" x14ac:dyDescent="0.15">
      <c r="A752" s="56"/>
      <c r="B752" s="56"/>
      <c r="C752" s="56"/>
      <c r="D752" s="56"/>
      <c r="E752" s="104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79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79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</row>
    <row r="753" spans="1:73" ht="15" x14ac:dyDescent="0.15">
      <c r="A753" s="56"/>
      <c r="B753" s="56"/>
      <c r="C753" s="56"/>
      <c r="D753" s="56"/>
      <c r="E753" s="104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79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79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</row>
    <row r="754" spans="1:73" ht="15" x14ac:dyDescent="0.15">
      <c r="A754" s="56"/>
      <c r="B754" s="56"/>
      <c r="C754" s="56"/>
      <c r="D754" s="56"/>
      <c r="E754" s="104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79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79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</row>
    <row r="755" spans="1:73" ht="15" x14ac:dyDescent="0.15">
      <c r="A755" s="56"/>
      <c r="B755" s="56"/>
      <c r="C755" s="56"/>
      <c r="D755" s="56"/>
      <c r="E755" s="104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79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79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</row>
    <row r="756" spans="1:73" ht="15" x14ac:dyDescent="0.15">
      <c r="A756" s="56"/>
      <c r="B756" s="56"/>
      <c r="C756" s="56"/>
      <c r="D756" s="56"/>
      <c r="E756" s="104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79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79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</row>
    <row r="757" spans="1:73" ht="15" x14ac:dyDescent="0.15">
      <c r="A757" s="56"/>
      <c r="B757" s="56"/>
      <c r="C757" s="56"/>
      <c r="D757" s="56"/>
      <c r="E757" s="104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79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79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</row>
    <row r="758" spans="1:73" ht="15" x14ac:dyDescent="0.15">
      <c r="A758" s="56"/>
      <c r="B758" s="56"/>
      <c r="C758" s="56"/>
      <c r="D758" s="56"/>
      <c r="E758" s="104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79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79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</row>
    <row r="759" spans="1:73" ht="15" x14ac:dyDescent="0.15">
      <c r="A759" s="56"/>
      <c r="B759" s="56"/>
      <c r="C759" s="56"/>
      <c r="D759" s="56"/>
      <c r="E759" s="104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79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79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</row>
    <row r="760" spans="1:73" ht="15" x14ac:dyDescent="0.15">
      <c r="A760" s="56"/>
      <c r="B760" s="56"/>
      <c r="C760" s="56"/>
      <c r="D760" s="56"/>
      <c r="E760" s="104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79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79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</row>
    <row r="761" spans="1:73" ht="15" x14ac:dyDescent="0.15">
      <c r="A761" s="56"/>
      <c r="B761" s="56"/>
      <c r="C761" s="56"/>
      <c r="D761" s="56"/>
      <c r="E761" s="104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79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79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</row>
    <row r="762" spans="1:73" ht="15" x14ac:dyDescent="0.15">
      <c r="A762" s="56"/>
      <c r="B762" s="56"/>
      <c r="C762" s="56"/>
      <c r="D762" s="56"/>
      <c r="E762" s="104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79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79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</row>
    <row r="763" spans="1:73" ht="15" x14ac:dyDescent="0.15">
      <c r="A763" s="56"/>
      <c r="B763" s="56"/>
      <c r="C763" s="56"/>
      <c r="D763" s="56"/>
      <c r="E763" s="104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79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79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</row>
    <row r="764" spans="1:73" ht="15" x14ac:dyDescent="0.15">
      <c r="A764" s="56"/>
      <c r="B764" s="56"/>
      <c r="C764" s="56"/>
      <c r="D764" s="56"/>
      <c r="E764" s="104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79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79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</row>
    <row r="765" spans="1:73" ht="15" x14ac:dyDescent="0.15">
      <c r="A765" s="56"/>
      <c r="B765" s="56"/>
      <c r="C765" s="56"/>
      <c r="D765" s="56"/>
      <c r="E765" s="104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79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79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</row>
    <row r="766" spans="1:73" ht="15" x14ac:dyDescent="0.15">
      <c r="A766" s="56"/>
      <c r="B766" s="56"/>
      <c r="C766" s="56"/>
      <c r="D766" s="56"/>
      <c r="E766" s="104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79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79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</row>
    <row r="767" spans="1:73" ht="15" x14ac:dyDescent="0.15">
      <c r="A767" s="56"/>
      <c r="B767" s="56"/>
      <c r="C767" s="56"/>
      <c r="D767" s="56"/>
      <c r="E767" s="104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79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79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</row>
    <row r="768" spans="1:73" ht="15" x14ac:dyDescent="0.15">
      <c r="A768" s="56"/>
      <c r="B768" s="56"/>
      <c r="C768" s="56"/>
      <c r="D768" s="56"/>
      <c r="E768" s="104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79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79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</row>
    <row r="769" spans="1:73" ht="15" x14ac:dyDescent="0.15">
      <c r="A769" s="56"/>
      <c r="B769" s="56"/>
      <c r="C769" s="56"/>
      <c r="D769" s="56"/>
      <c r="E769" s="104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79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79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</row>
    <row r="770" spans="1:73" ht="15" x14ac:dyDescent="0.15">
      <c r="A770" s="56"/>
      <c r="B770" s="56"/>
      <c r="C770" s="56"/>
      <c r="D770" s="56"/>
      <c r="E770" s="104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79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79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</row>
    <row r="771" spans="1:73" ht="15" x14ac:dyDescent="0.15">
      <c r="A771" s="56"/>
      <c r="B771" s="56"/>
      <c r="C771" s="56"/>
      <c r="D771" s="56"/>
      <c r="E771" s="104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79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79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</row>
    <row r="772" spans="1:73" ht="15" x14ac:dyDescent="0.15">
      <c r="A772" s="56"/>
      <c r="B772" s="56"/>
      <c r="C772" s="56"/>
      <c r="D772" s="56"/>
      <c r="E772" s="104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79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79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</row>
    <row r="773" spans="1:73" ht="15" x14ac:dyDescent="0.15">
      <c r="A773" s="56"/>
      <c r="B773" s="56"/>
      <c r="C773" s="56"/>
      <c r="D773" s="56"/>
      <c r="E773" s="104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79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79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</row>
    <row r="774" spans="1:73" ht="15" x14ac:dyDescent="0.15">
      <c r="A774" s="56"/>
      <c r="B774" s="56"/>
      <c r="C774" s="56"/>
      <c r="D774" s="56"/>
      <c r="E774" s="104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79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79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</row>
    <row r="775" spans="1:73" ht="15" x14ac:dyDescent="0.15">
      <c r="A775" s="56"/>
      <c r="B775" s="56"/>
      <c r="C775" s="56"/>
      <c r="D775" s="56"/>
      <c r="E775" s="104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79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79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</row>
    <row r="776" spans="1:73" ht="15" x14ac:dyDescent="0.15">
      <c r="A776" s="56"/>
      <c r="B776" s="56"/>
      <c r="C776" s="56"/>
      <c r="D776" s="56"/>
      <c r="E776" s="104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79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79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</row>
    <row r="777" spans="1:73" ht="15" x14ac:dyDescent="0.15">
      <c r="A777" s="56"/>
      <c r="B777" s="56"/>
      <c r="C777" s="56"/>
      <c r="D777" s="56"/>
      <c r="E777" s="104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79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79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</row>
    <row r="778" spans="1:73" ht="15" x14ac:dyDescent="0.15">
      <c r="A778" s="56"/>
      <c r="B778" s="56"/>
      <c r="C778" s="56"/>
      <c r="D778" s="56"/>
      <c r="E778" s="104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79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79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</row>
    <row r="779" spans="1:73" ht="15" x14ac:dyDescent="0.15">
      <c r="A779" s="56"/>
      <c r="B779" s="56"/>
      <c r="C779" s="56"/>
      <c r="D779" s="56"/>
      <c r="E779" s="104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79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79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</row>
    <row r="780" spans="1:73" ht="15" x14ac:dyDescent="0.15">
      <c r="A780" s="56"/>
      <c r="B780" s="56"/>
      <c r="C780" s="56"/>
      <c r="D780" s="56"/>
      <c r="E780" s="104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79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79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</row>
    <row r="781" spans="1:73" ht="15" x14ac:dyDescent="0.15">
      <c r="A781" s="56"/>
      <c r="B781" s="56"/>
      <c r="C781" s="56"/>
      <c r="D781" s="56"/>
      <c r="E781" s="104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79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79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</row>
    <row r="782" spans="1:73" ht="15" x14ac:dyDescent="0.15">
      <c r="A782" s="56"/>
      <c r="B782" s="56"/>
      <c r="C782" s="56"/>
      <c r="D782" s="56"/>
      <c r="E782" s="104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79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79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</row>
    <row r="783" spans="1:73" ht="15" x14ac:dyDescent="0.15">
      <c r="A783" s="56"/>
      <c r="B783" s="56"/>
      <c r="C783" s="56"/>
      <c r="D783" s="56"/>
      <c r="E783" s="104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79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79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</row>
    <row r="784" spans="1:73" ht="15" x14ac:dyDescent="0.15">
      <c r="A784" s="56"/>
      <c r="B784" s="56"/>
      <c r="C784" s="56"/>
      <c r="D784" s="56"/>
      <c r="E784" s="104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79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79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</row>
    <row r="785" spans="1:73" ht="15" x14ac:dyDescent="0.15">
      <c r="A785" s="56"/>
      <c r="B785" s="56"/>
      <c r="C785" s="56"/>
      <c r="D785" s="56"/>
      <c r="E785" s="104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79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79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</row>
    <row r="786" spans="1:73" ht="15" x14ac:dyDescent="0.15">
      <c r="A786" s="56"/>
      <c r="B786" s="56"/>
      <c r="C786" s="56"/>
      <c r="D786" s="56"/>
      <c r="E786" s="104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79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79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</row>
    <row r="787" spans="1:73" ht="15" x14ac:dyDescent="0.15">
      <c r="A787" s="56"/>
      <c r="B787" s="56"/>
      <c r="C787" s="56"/>
      <c r="D787" s="56"/>
      <c r="E787" s="104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79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79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</row>
    <row r="788" spans="1:73" ht="15" x14ac:dyDescent="0.15">
      <c r="A788" s="56"/>
      <c r="B788" s="56"/>
      <c r="C788" s="56"/>
      <c r="D788" s="56"/>
      <c r="E788" s="104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79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79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</row>
    <row r="789" spans="1:73" ht="15" x14ac:dyDescent="0.15">
      <c r="A789" s="56"/>
      <c r="B789" s="56"/>
      <c r="C789" s="56"/>
      <c r="D789" s="56"/>
      <c r="E789" s="104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79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79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</row>
    <row r="790" spans="1:73" ht="15" x14ac:dyDescent="0.15">
      <c r="A790" s="56"/>
      <c r="B790" s="56"/>
      <c r="C790" s="56"/>
      <c r="D790" s="56"/>
      <c r="E790" s="104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79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79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</row>
    <row r="791" spans="1:73" ht="15" x14ac:dyDescent="0.15">
      <c r="A791" s="56"/>
      <c r="B791" s="56"/>
      <c r="C791" s="56"/>
      <c r="D791" s="56"/>
      <c r="E791" s="104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79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79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</row>
    <row r="792" spans="1:73" ht="15" x14ac:dyDescent="0.15">
      <c r="A792" s="56"/>
      <c r="B792" s="56"/>
      <c r="C792" s="56"/>
      <c r="D792" s="56"/>
      <c r="E792" s="104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79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79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</row>
    <row r="793" spans="1:73" ht="15" x14ac:dyDescent="0.15">
      <c r="A793" s="56"/>
      <c r="B793" s="56"/>
      <c r="C793" s="56"/>
      <c r="D793" s="56"/>
      <c r="E793" s="104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79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79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</row>
    <row r="794" spans="1:73" ht="15" x14ac:dyDescent="0.15">
      <c r="A794" s="56"/>
      <c r="B794" s="56"/>
      <c r="C794" s="56"/>
      <c r="D794" s="56"/>
      <c r="E794" s="104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79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79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</row>
    <row r="795" spans="1:73" ht="15" x14ac:dyDescent="0.15">
      <c r="A795" s="56"/>
      <c r="B795" s="56"/>
      <c r="C795" s="56"/>
      <c r="D795" s="56"/>
      <c r="E795" s="104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79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79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</row>
    <row r="796" spans="1:73" ht="15" x14ac:dyDescent="0.15">
      <c r="A796" s="56"/>
      <c r="B796" s="56"/>
      <c r="C796" s="56"/>
      <c r="D796" s="56"/>
      <c r="E796" s="104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79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79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</row>
    <row r="797" spans="1:73" ht="15" x14ac:dyDescent="0.15">
      <c r="A797" s="56"/>
      <c r="B797" s="56"/>
      <c r="C797" s="56"/>
      <c r="D797" s="56"/>
      <c r="E797" s="104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79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79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</row>
    <row r="798" spans="1:73" ht="15" x14ac:dyDescent="0.15">
      <c r="A798" s="56"/>
      <c r="B798" s="56"/>
      <c r="C798" s="56"/>
      <c r="D798" s="56"/>
      <c r="E798" s="104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79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79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</row>
    <row r="799" spans="1:73" ht="15" x14ac:dyDescent="0.15">
      <c r="A799" s="56"/>
      <c r="B799" s="56"/>
      <c r="C799" s="56"/>
      <c r="D799" s="56"/>
      <c r="E799" s="104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79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79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</row>
    <row r="800" spans="1:73" ht="15" x14ac:dyDescent="0.15">
      <c r="A800" s="56"/>
      <c r="B800" s="56"/>
      <c r="C800" s="56"/>
      <c r="D800" s="56"/>
      <c r="E800" s="104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79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79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</row>
    <row r="801" spans="1:73" ht="15" x14ac:dyDescent="0.15">
      <c r="A801" s="56"/>
      <c r="B801" s="56"/>
      <c r="C801" s="56"/>
      <c r="D801" s="56"/>
      <c r="E801" s="104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79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79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</row>
    <row r="802" spans="1:73" ht="15" x14ac:dyDescent="0.15">
      <c r="A802" s="56"/>
      <c r="B802" s="56"/>
      <c r="C802" s="56"/>
      <c r="D802" s="56"/>
      <c r="E802" s="104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79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79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</row>
    <row r="803" spans="1:73" ht="15" x14ac:dyDescent="0.15">
      <c r="A803" s="56"/>
      <c r="B803" s="56"/>
      <c r="C803" s="56"/>
      <c r="D803" s="56"/>
      <c r="E803" s="104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79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79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</row>
    <row r="804" spans="1:73" ht="15" x14ac:dyDescent="0.15">
      <c r="A804" s="56"/>
      <c r="B804" s="56"/>
      <c r="C804" s="56"/>
      <c r="D804" s="56"/>
      <c r="E804" s="104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79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79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</row>
    <row r="805" spans="1:73" ht="15" x14ac:dyDescent="0.15">
      <c r="A805" s="56"/>
      <c r="B805" s="56"/>
      <c r="C805" s="56"/>
      <c r="D805" s="56"/>
      <c r="E805" s="104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79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79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</row>
    <row r="806" spans="1:73" ht="15" x14ac:dyDescent="0.15">
      <c r="A806" s="56"/>
      <c r="B806" s="56"/>
      <c r="C806" s="56"/>
      <c r="D806" s="56"/>
      <c r="E806" s="104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79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79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</row>
    <row r="807" spans="1:73" ht="15" x14ac:dyDescent="0.15">
      <c r="A807" s="56"/>
      <c r="B807" s="56"/>
      <c r="C807" s="56"/>
      <c r="D807" s="56"/>
      <c r="E807" s="104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79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79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</row>
    <row r="808" spans="1:73" ht="15" x14ac:dyDescent="0.15">
      <c r="A808" s="56"/>
      <c r="B808" s="56"/>
      <c r="C808" s="56"/>
      <c r="D808" s="56"/>
      <c r="E808" s="104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79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79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</row>
    <row r="809" spans="1:73" ht="15" x14ac:dyDescent="0.15">
      <c r="A809" s="56"/>
      <c r="B809" s="56"/>
      <c r="C809" s="56"/>
      <c r="D809" s="56"/>
      <c r="E809" s="104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79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79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</row>
    <row r="810" spans="1:73" ht="15" x14ac:dyDescent="0.15">
      <c r="A810" s="56"/>
      <c r="B810" s="56"/>
      <c r="C810" s="56"/>
      <c r="D810" s="56"/>
      <c r="E810" s="104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79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79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</row>
    <row r="811" spans="1:73" ht="15" x14ac:dyDescent="0.15">
      <c r="A811" s="56"/>
      <c r="B811" s="56"/>
      <c r="C811" s="56"/>
      <c r="D811" s="56"/>
      <c r="E811" s="104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79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79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</row>
    <row r="812" spans="1:73" ht="15" x14ac:dyDescent="0.15">
      <c r="A812" s="56"/>
      <c r="B812" s="56"/>
      <c r="C812" s="56"/>
      <c r="D812" s="56"/>
      <c r="E812" s="104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79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79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</row>
    <row r="813" spans="1:73" ht="15" x14ac:dyDescent="0.15">
      <c r="A813" s="56"/>
      <c r="B813" s="56"/>
      <c r="C813" s="56"/>
      <c r="D813" s="56"/>
      <c r="E813" s="104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79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79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</row>
    <row r="814" spans="1:73" ht="15" x14ac:dyDescent="0.15">
      <c r="A814" s="56"/>
      <c r="B814" s="56"/>
      <c r="C814" s="56"/>
      <c r="D814" s="56"/>
      <c r="E814" s="104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79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79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</row>
    <row r="815" spans="1:73" ht="15" x14ac:dyDescent="0.15">
      <c r="A815" s="56"/>
      <c r="B815" s="56"/>
      <c r="C815" s="56"/>
      <c r="D815" s="56"/>
      <c r="E815" s="104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79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79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</row>
    <row r="816" spans="1:73" ht="15" x14ac:dyDescent="0.15">
      <c r="A816" s="56"/>
      <c r="B816" s="56"/>
      <c r="C816" s="56"/>
      <c r="D816" s="56"/>
      <c r="E816" s="104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79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79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</row>
    <row r="817" spans="1:73" ht="15" x14ac:dyDescent="0.15">
      <c r="A817" s="56"/>
      <c r="B817" s="56"/>
      <c r="C817" s="56"/>
      <c r="D817" s="56"/>
      <c r="E817" s="104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79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79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</row>
    <row r="818" spans="1:73" ht="15" x14ac:dyDescent="0.15">
      <c r="A818" s="56"/>
      <c r="B818" s="56"/>
      <c r="C818" s="56"/>
      <c r="D818" s="56"/>
      <c r="E818" s="104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79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79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</row>
    <row r="819" spans="1:73" ht="15" x14ac:dyDescent="0.15">
      <c r="A819" s="56"/>
      <c r="B819" s="56"/>
      <c r="C819" s="56"/>
      <c r="D819" s="56"/>
      <c r="E819" s="104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79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79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</row>
    <row r="820" spans="1:73" ht="15" x14ac:dyDescent="0.15">
      <c r="A820" s="56"/>
      <c r="B820" s="56"/>
      <c r="C820" s="56"/>
      <c r="D820" s="56"/>
      <c r="E820" s="104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79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79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</row>
    <row r="821" spans="1:73" ht="15" x14ac:dyDescent="0.15">
      <c r="A821" s="56"/>
      <c r="B821" s="56"/>
      <c r="C821" s="56"/>
      <c r="D821" s="56"/>
      <c r="E821" s="104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79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79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</row>
    <row r="822" spans="1:73" ht="15" x14ac:dyDescent="0.15">
      <c r="A822" s="56"/>
      <c r="B822" s="56"/>
      <c r="C822" s="56"/>
      <c r="D822" s="56"/>
      <c r="E822" s="104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79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79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</row>
    <row r="823" spans="1:73" ht="15" x14ac:dyDescent="0.15">
      <c r="A823" s="56"/>
      <c r="B823" s="56"/>
      <c r="C823" s="56"/>
      <c r="D823" s="56"/>
      <c r="E823" s="104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79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79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</row>
    <row r="824" spans="1:73" ht="15" x14ac:dyDescent="0.15">
      <c r="A824" s="56"/>
      <c r="B824" s="56"/>
      <c r="C824" s="56"/>
      <c r="D824" s="56"/>
      <c r="E824" s="104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79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79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</row>
    <row r="825" spans="1:73" ht="15" x14ac:dyDescent="0.15">
      <c r="A825" s="56"/>
      <c r="B825" s="56"/>
      <c r="C825" s="56"/>
      <c r="D825" s="56"/>
      <c r="E825" s="104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79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79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</row>
    <row r="826" spans="1:73" ht="15" x14ac:dyDescent="0.15">
      <c r="A826" s="56"/>
      <c r="B826" s="56"/>
      <c r="C826" s="56"/>
      <c r="D826" s="56"/>
      <c r="E826" s="104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79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79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</row>
    <row r="827" spans="1:73" ht="15" x14ac:dyDescent="0.15">
      <c r="A827" s="56"/>
      <c r="B827" s="56"/>
      <c r="C827" s="56"/>
      <c r="D827" s="56"/>
      <c r="E827" s="104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79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79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</row>
    <row r="828" spans="1:73" ht="15" x14ac:dyDescent="0.15">
      <c r="A828" s="56"/>
      <c r="B828" s="56"/>
      <c r="C828" s="56"/>
      <c r="D828" s="56"/>
      <c r="E828" s="104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79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79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</row>
    <row r="829" spans="1:73" ht="15" x14ac:dyDescent="0.15">
      <c r="A829" s="56"/>
      <c r="B829" s="56"/>
      <c r="C829" s="56"/>
      <c r="D829" s="56"/>
      <c r="E829" s="104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79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79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</row>
    <row r="830" spans="1:73" ht="15" x14ac:dyDescent="0.15">
      <c r="A830" s="56"/>
      <c r="B830" s="56"/>
      <c r="C830" s="56"/>
      <c r="D830" s="56"/>
      <c r="E830" s="104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79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79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</row>
    <row r="831" spans="1:73" ht="15" x14ac:dyDescent="0.15">
      <c r="A831" s="56"/>
      <c r="B831" s="56"/>
      <c r="C831" s="56"/>
      <c r="D831" s="56"/>
      <c r="E831" s="104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79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79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</row>
    <row r="832" spans="1:73" ht="15" x14ac:dyDescent="0.15">
      <c r="A832" s="56"/>
      <c r="B832" s="56"/>
      <c r="C832" s="56"/>
      <c r="D832" s="56"/>
      <c r="E832" s="104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79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79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</row>
    <row r="833" spans="1:73" ht="15" x14ac:dyDescent="0.15">
      <c r="A833" s="56"/>
      <c r="B833" s="56"/>
      <c r="C833" s="56"/>
      <c r="D833" s="56"/>
      <c r="E833" s="104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79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79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</row>
    <row r="834" spans="1:73" ht="15" x14ac:dyDescent="0.15">
      <c r="A834" s="56"/>
      <c r="B834" s="56"/>
      <c r="C834" s="56"/>
      <c r="D834" s="56"/>
      <c r="E834" s="104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79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79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</row>
    <row r="835" spans="1:73" ht="15" x14ac:dyDescent="0.15">
      <c r="A835" s="56"/>
      <c r="B835" s="56"/>
      <c r="C835" s="56"/>
      <c r="D835" s="56"/>
      <c r="E835" s="104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79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79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</row>
    <row r="836" spans="1:73" ht="15" x14ac:dyDescent="0.15">
      <c r="A836" s="56"/>
      <c r="B836" s="56"/>
      <c r="C836" s="56"/>
      <c r="D836" s="56"/>
      <c r="E836" s="104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79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79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</row>
    <row r="837" spans="1:73" ht="15" x14ac:dyDescent="0.15">
      <c r="A837" s="56"/>
      <c r="B837" s="56"/>
      <c r="C837" s="56"/>
      <c r="D837" s="56"/>
      <c r="E837" s="104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79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79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</row>
    <row r="838" spans="1:73" ht="15" x14ac:dyDescent="0.15">
      <c r="A838" s="56"/>
      <c r="B838" s="56"/>
      <c r="C838" s="56"/>
      <c r="D838" s="56"/>
      <c r="E838" s="104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79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79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</row>
    <row r="839" spans="1:73" ht="15" x14ac:dyDescent="0.15">
      <c r="A839" s="56"/>
      <c r="B839" s="56"/>
      <c r="C839" s="56"/>
      <c r="D839" s="56"/>
      <c r="E839" s="104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79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79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</row>
    <row r="840" spans="1:73" ht="15" x14ac:dyDescent="0.15">
      <c r="A840" s="56"/>
      <c r="B840" s="56"/>
      <c r="C840" s="56"/>
      <c r="D840" s="56"/>
      <c r="E840" s="104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79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79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</row>
    <row r="841" spans="1:73" ht="15" x14ac:dyDescent="0.15">
      <c r="A841" s="56"/>
      <c r="B841" s="56"/>
      <c r="C841" s="56"/>
      <c r="D841" s="56"/>
      <c r="E841" s="104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79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79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</row>
    <row r="842" spans="1:73" ht="15" x14ac:dyDescent="0.15">
      <c r="A842" s="56"/>
      <c r="B842" s="56"/>
      <c r="C842" s="56"/>
      <c r="D842" s="56"/>
      <c r="E842" s="104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79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79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</row>
    <row r="843" spans="1:73" ht="15" x14ac:dyDescent="0.15">
      <c r="A843" s="56"/>
      <c r="B843" s="56"/>
      <c r="C843" s="56"/>
      <c r="D843" s="56"/>
      <c r="E843" s="104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79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79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</row>
    <row r="844" spans="1:73" ht="15" x14ac:dyDescent="0.15">
      <c r="A844" s="56"/>
      <c r="B844" s="56"/>
      <c r="C844" s="56"/>
      <c r="D844" s="56"/>
      <c r="E844" s="104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79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79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</row>
    <row r="845" spans="1:73" ht="15" x14ac:dyDescent="0.15">
      <c r="A845" s="56"/>
      <c r="B845" s="56"/>
      <c r="C845" s="56"/>
      <c r="D845" s="56"/>
      <c r="E845" s="104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79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79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</row>
    <row r="846" spans="1:73" ht="15" x14ac:dyDescent="0.15">
      <c r="A846" s="56"/>
      <c r="B846" s="56"/>
      <c r="C846" s="56"/>
      <c r="D846" s="56"/>
      <c r="E846" s="104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79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79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</row>
    <row r="847" spans="1:73" ht="15" x14ac:dyDescent="0.15">
      <c r="A847" s="56"/>
      <c r="B847" s="56"/>
      <c r="C847" s="56"/>
      <c r="D847" s="56"/>
      <c r="E847" s="104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79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79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</row>
    <row r="848" spans="1:73" ht="15" x14ac:dyDescent="0.15">
      <c r="A848" s="56"/>
      <c r="B848" s="56"/>
      <c r="C848" s="56"/>
      <c r="D848" s="56"/>
      <c r="E848" s="104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79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79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</row>
    <row r="849" spans="1:73" ht="15" x14ac:dyDescent="0.15">
      <c r="A849" s="56"/>
      <c r="B849" s="56"/>
      <c r="C849" s="56"/>
      <c r="D849" s="56"/>
      <c r="E849" s="104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79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79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</row>
    <row r="850" spans="1:73" ht="15" x14ac:dyDescent="0.15">
      <c r="A850" s="56"/>
      <c r="B850" s="56"/>
      <c r="C850" s="56"/>
      <c r="D850" s="56"/>
      <c r="E850" s="104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79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79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</row>
    <row r="851" spans="1:73" ht="15" x14ac:dyDescent="0.15">
      <c r="A851" s="56"/>
      <c r="B851" s="56"/>
      <c r="C851" s="56"/>
      <c r="D851" s="56"/>
      <c r="E851" s="104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79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79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</row>
    <row r="852" spans="1:73" ht="15" x14ac:dyDescent="0.15">
      <c r="A852" s="56"/>
      <c r="B852" s="56"/>
      <c r="C852" s="56"/>
      <c r="D852" s="56"/>
      <c r="E852" s="104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79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79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</row>
    <row r="853" spans="1:73" ht="15" x14ac:dyDescent="0.15">
      <c r="A853" s="56"/>
      <c r="B853" s="56"/>
      <c r="C853" s="56"/>
      <c r="D853" s="56"/>
      <c r="E853" s="104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79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79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</row>
    <row r="854" spans="1:73" ht="15" x14ac:dyDescent="0.15">
      <c r="A854" s="56"/>
      <c r="B854" s="56"/>
      <c r="C854" s="56"/>
      <c r="D854" s="56"/>
      <c r="E854" s="104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79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79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</row>
    <row r="855" spans="1:73" ht="15" x14ac:dyDescent="0.15">
      <c r="A855" s="56"/>
      <c r="B855" s="56"/>
      <c r="C855" s="56"/>
      <c r="D855" s="56"/>
      <c r="E855" s="104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79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79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</row>
    <row r="856" spans="1:73" ht="15" x14ac:dyDescent="0.15">
      <c r="A856" s="56"/>
      <c r="B856" s="56"/>
      <c r="C856" s="56"/>
      <c r="D856" s="56"/>
      <c r="E856" s="104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79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79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</row>
    <row r="857" spans="1:73" ht="15" x14ac:dyDescent="0.15">
      <c r="A857" s="56"/>
      <c r="B857" s="56"/>
      <c r="C857" s="56"/>
      <c r="D857" s="56"/>
      <c r="E857" s="104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79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79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</row>
    <row r="858" spans="1:73" ht="15" x14ac:dyDescent="0.15">
      <c r="A858" s="56"/>
      <c r="B858" s="56"/>
      <c r="C858" s="56"/>
      <c r="D858" s="56"/>
      <c r="E858" s="104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79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79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</row>
    <row r="859" spans="1:73" ht="15" x14ac:dyDescent="0.15">
      <c r="A859" s="56"/>
      <c r="B859" s="56"/>
      <c r="C859" s="56"/>
      <c r="D859" s="56"/>
      <c r="E859" s="104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79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79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</row>
    <row r="860" spans="1:73" ht="15" x14ac:dyDescent="0.15">
      <c r="A860" s="56"/>
      <c r="B860" s="56"/>
      <c r="C860" s="56"/>
      <c r="D860" s="56"/>
      <c r="E860" s="104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79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79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</row>
    <row r="861" spans="1:73" ht="15" x14ac:dyDescent="0.15">
      <c r="A861" s="56"/>
      <c r="B861" s="56"/>
      <c r="C861" s="56"/>
      <c r="D861" s="56"/>
      <c r="E861" s="104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79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79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</row>
    <row r="862" spans="1:73" ht="15" x14ac:dyDescent="0.15">
      <c r="A862" s="56"/>
      <c r="B862" s="56"/>
      <c r="C862" s="56"/>
      <c r="D862" s="56"/>
      <c r="E862" s="104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79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79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</row>
    <row r="863" spans="1:73" ht="15" x14ac:dyDescent="0.15">
      <c r="A863" s="56"/>
      <c r="B863" s="56"/>
      <c r="C863" s="56"/>
      <c r="D863" s="56"/>
      <c r="E863" s="104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79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79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</row>
    <row r="864" spans="1:73" ht="15" x14ac:dyDescent="0.15">
      <c r="A864" s="56"/>
      <c r="B864" s="56"/>
      <c r="C864" s="56"/>
      <c r="D864" s="56"/>
      <c r="E864" s="104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79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79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</row>
    <row r="865" spans="1:73" ht="15" x14ac:dyDescent="0.15">
      <c r="A865" s="56"/>
      <c r="B865" s="56"/>
      <c r="C865" s="56"/>
      <c r="D865" s="56"/>
      <c r="E865" s="104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79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79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</row>
    <row r="866" spans="1:73" ht="15" x14ac:dyDescent="0.15">
      <c r="A866" s="56"/>
      <c r="B866" s="56"/>
      <c r="C866" s="56"/>
      <c r="D866" s="56"/>
      <c r="E866" s="104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79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79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</row>
    <row r="867" spans="1:73" ht="15" x14ac:dyDescent="0.15">
      <c r="A867" s="56"/>
      <c r="B867" s="56"/>
      <c r="C867" s="56"/>
      <c r="D867" s="56"/>
      <c r="E867" s="104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79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79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</row>
    <row r="868" spans="1:73" ht="15" x14ac:dyDescent="0.15">
      <c r="A868" s="56"/>
      <c r="B868" s="56"/>
      <c r="C868" s="56"/>
      <c r="D868" s="56"/>
      <c r="E868" s="104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79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79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</row>
    <row r="869" spans="1:73" ht="15" x14ac:dyDescent="0.15">
      <c r="A869" s="56"/>
      <c r="B869" s="56"/>
      <c r="C869" s="56"/>
      <c r="D869" s="56"/>
      <c r="E869" s="104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79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79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</row>
    <row r="870" spans="1:73" ht="15" x14ac:dyDescent="0.15">
      <c r="A870" s="56"/>
      <c r="B870" s="56"/>
      <c r="C870" s="56"/>
      <c r="D870" s="56"/>
      <c r="E870" s="104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79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79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</row>
    <row r="871" spans="1:73" ht="15" x14ac:dyDescent="0.15">
      <c r="A871" s="56"/>
      <c r="B871" s="56"/>
      <c r="C871" s="56"/>
      <c r="D871" s="56"/>
      <c r="E871" s="104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79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79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</row>
    <row r="872" spans="1:73" ht="15" x14ac:dyDescent="0.15">
      <c r="A872" s="56"/>
      <c r="B872" s="56"/>
      <c r="C872" s="56"/>
      <c r="D872" s="56"/>
      <c r="E872" s="104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79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79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</row>
    <row r="873" spans="1:73" ht="15" x14ac:dyDescent="0.15">
      <c r="A873" s="56"/>
      <c r="B873" s="56"/>
      <c r="C873" s="56"/>
      <c r="D873" s="56"/>
      <c r="E873" s="104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79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79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</row>
    <row r="874" spans="1:73" ht="15" x14ac:dyDescent="0.15">
      <c r="A874" s="56"/>
      <c r="B874" s="56"/>
      <c r="C874" s="56"/>
      <c r="D874" s="56"/>
      <c r="E874" s="104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79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79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</row>
    <row r="875" spans="1:73" ht="15" x14ac:dyDescent="0.15">
      <c r="A875" s="56"/>
      <c r="B875" s="56"/>
      <c r="C875" s="56"/>
      <c r="D875" s="56"/>
      <c r="E875" s="104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79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79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</row>
    <row r="876" spans="1:73" ht="15" x14ac:dyDescent="0.15">
      <c r="A876" s="56"/>
      <c r="B876" s="56"/>
      <c r="C876" s="56"/>
      <c r="D876" s="56"/>
      <c r="E876" s="104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79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79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</row>
    <row r="877" spans="1:73" ht="15" x14ac:dyDescent="0.15">
      <c r="A877" s="56"/>
      <c r="B877" s="56"/>
      <c r="C877" s="56"/>
      <c r="D877" s="56"/>
      <c r="E877" s="104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79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79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</row>
    <row r="878" spans="1:73" ht="15" x14ac:dyDescent="0.15">
      <c r="A878" s="56"/>
      <c r="B878" s="56"/>
      <c r="C878" s="56"/>
      <c r="D878" s="56"/>
      <c r="E878" s="104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79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79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</row>
    <row r="879" spans="1:73" ht="15" x14ac:dyDescent="0.15">
      <c r="A879" s="56"/>
      <c r="B879" s="56"/>
      <c r="C879" s="56"/>
      <c r="D879" s="56"/>
      <c r="E879" s="104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79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79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</row>
    <row r="880" spans="1:73" ht="15" x14ac:dyDescent="0.15">
      <c r="A880" s="56"/>
      <c r="B880" s="56"/>
      <c r="C880" s="56"/>
      <c r="D880" s="56"/>
      <c r="E880" s="104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79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79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</row>
    <row r="881" spans="1:73" ht="15" x14ac:dyDescent="0.15">
      <c r="A881" s="56"/>
      <c r="B881" s="56"/>
      <c r="C881" s="56"/>
      <c r="D881" s="56"/>
      <c r="E881" s="104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79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79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</row>
    <row r="882" spans="1:73" ht="15" x14ac:dyDescent="0.15">
      <c r="A882" s="56"/>
      <c r="B882" s="56"/>
      <c r="C882" s="56"/>
      <c r="D882" s="56"/>
      <c r="E882" s="104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79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79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</row>
    <row r="883" spans="1:73" ht="15" x14ac:dyDescent="0.15">
      <c r="A883" s="56"/>
      <c r="B883" s="56"/>
      <c r="C883" s="56"/>
      <c r="D883" s="56"/>
      <c r="E883" s="104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79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79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</row>
    <row r="884" spans="1:73" ht="15" x14ac:dyDescent="0.15">
      <c r="A884" s="56"/>
      <c r="B884" s="56"/>
      <c r="C884" s="56"/>
      <c r="D884" s="56"/>
      <c r="E884" s="104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79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79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</row>
    <row r="885" spans="1:73" ht="15" x14ac:dyDescent="0.15">
      <c r="A885" s="56"/>
      <c r="B885" s="56"/>
      <c r="C885" s="56"/>
      <c r="D885" s="56"/>
      <c r="E885" s="104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79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79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</row>
    <row r="886" spans="1:73" ht="15" x14ac:dyDescent="0.15">
      <c r="A886" s="56"/>
      <c r="B886" s="56"/>
      <c r="C886" s="56"/>
      <c r="D886" s="56"/>
      <c r="E886" s="104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79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79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</row>
    <row r="887" spans="1:73" ht="15" x14ac:dyDescent="0.15">
      <c r="A887" s="56"/>
      <c r="B887" s="56"/>
      <c r="C887" s="56"/>
      <c r="D887" s="56"/>
      <c r="E887" s="104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79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79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</row>
    <row r="888" spans="1:73" ht="15" x14ac:dyDescent="0.15">
      <c r="A888" s="56"/>
      <c r="B888" s="56"/>
      <c r="C888" s="56"/>
      <c r="D888" s="56"/>
      <c r="E888" s="104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79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79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</row>
    <row r="889" spans="1:73" ht="15" x14ac:dyDescent="0.15">
      <c r="A889" s="56"/>
      <c r="B889" s="56"/>
      <c r="C889" s="56"/>
      <c r="D889" s="56"/>
      <c r="E889" s="104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79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79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</row>
    <row r="890" spans="1:73" ht="15" x14ac:dyDescent="0.15">
      <c r="A890" s="56"/>
      <c r="B890" s="56"/>
      <c r="C890" s="56"/>
      <c r="D890" s="56"/>
      <c r="E890" s="104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79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79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</row>
    <row r="891" spans="1:73" ht="15" x14ac:dyDescent="0.15">
      <c r="A891" s="56"/>
      <c r="B891" s="56"/>
      <c r="C891" s="56"/>
      <c r="D891" s="56"/>
      <c r="E891" s="104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79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79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</row>
    <row r="892" spans="1:73" ht="15" x14ac:dyDescent="0.15">
      <c r="A892" s="56"/>
      <c r="B892" s="56"/>
      <c r="C892" s="56"/>
      <c r="D892" s="56"/>
      <c r="E892" s="104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79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79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</row>
    <row r="893" spans="1:73" ht="15" x14ac:dyDescent="0.15">
      <c r="A893" s="56"/>
      <c r="B893" s="56"/>
      <c r="C893" s="56"/>
      <c r="D893" s="56"/>
      <c r="E893" s="104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79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79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</row>
    <row r="894" spans="1:73" ht="15" x14ac:dyDescent="0.15">
      <c r="A894" s="56"/>
      <c r="B894" s="56"/>
      <c r="C894" s="56"/>
      <c r="D894" s="56"/>
      <c r="E894" s="104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79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79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</row>
    <row r="895" spans="1:73" ht="15" x14ac:dyDescent="0.15">
      <c r="A895" s="56"/>
      <c r="B895" s="56"/>
      <c r="C895" s="56"/>
      <c r="D895" s="56"/>
      <c r="E895" s="104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79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79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</row>
    <row r="896" spans="1:73" ht="15" x14ac:dyDescent="0.15">
      <c r="A896" s="56"/>
      <c r="B896" s="56"/>
      <c r="C896" s="56"/>
      <c r="D896" s="56"/>
      <c r="E896" s="104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79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79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</row>
    <row r="897" spans="1:73" ht="15" x14ac:dyDescent="0.15">
      <c r="A897" s="56"/>
      <c r="B897" s="56"/>
      <c r="C897" s="56"/>
      <c r="D897" s="56"/>
      <c r="E897" s="104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79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79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</row>
    <row r="898" spans="1:73" ht="15" x14ac:dyDescent="0.15">
      <c r="A898" s="56"/>
      <c r="B898" s="56"/>
      <c r="C898" s="56"/>
      <c r="D898" s="56"/>
      <c r="E898" s="104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79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79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</row>
    <row r="899" spans="1:73" ht="15" x14ac:dyDescent="0.15">
      <c r="A899" s="56"/>
      <c r="B899" s="56"/>
      <c r="C899" s="56"/>
      <c r="D899" s="56"/>
      <c r="E899" s="104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79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79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</row>
    <row r="900" spans="1:73" ht="15" x14ac:dyDescent="0.15">
      <c r="A900" s="56"/>
      <c r="B900" s="56"/>
      <c r="C900" s="56"/>
      <c r="D900" s="56"/>
      <c r="E900" s="104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79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79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</row>
    <row r="901" spans="1:73" ht="15" x14ac:dyDescent="0.15">
      <c r="A901" s="56"/>
      <c r="B901" s="56"/>
      <c r="C901" s="56"/>
      <c r="D901" s="56"/>
      <c r="E901" s="104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79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79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</row>
    <row r="902" spans="1:73" ht="15" x14ac:dyDescent="0.15">
      <c r="A902" s="56"/>
      <c r="B902" s="56"/>
      <c r="C902" s="56"/>
      <c r="D902" s="56"/>
      <c r="E902" s="104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79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79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</row>
    <row r="903" spans="1:73" ht="15" x14ac:dyDescent="0.15">
      <c r="A903" s="56"/>
      <c r="B903" s="56"/>
      <c r="C903" s="56"/>
      <c r="D903" s="56"/>
      <c r="E903" s="104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79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79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</row>
    <row r="904" spans="1:73" ht="15" x14ac:dyDescent="0.15">
      <c r="A904" s="56"/>
      <c r="B904" s="56"/>
      <c r="C904" s="56"/>
      <c r="D904" s="56"/>
      <c r="E904" s="104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79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79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</row>
    <row r="905" spans="1:73" ht="15" x14ac:dyDescent="0.15">
      <c r="A905" s="56"/>
      <c r="B905" s="56"/>
      <c r="C905" s="56"/>
      <c r="D905" s="56"/>
      <c r="E905" s="104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79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79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</row>
    <row r="906" spans="1:73" ht="15" x14ac:dyDescent="0.15">
      <c r="A906" s="56"/>
      <c r="B906" s="56"/>
      <c r="C906" s="56"/>
      <c r="D906" s="56"/>
      <c r="E906" s="104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79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79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</row>
    <row r="907" spans="1:73" ht="15" x14ac:dyDescent="0.15">
      <c r="A907" s="56"/>
      <c r="B907" s="56"/>
      <c r="C907" s="56"/>
      <c r="D907" s="56"/>
      <c r="E907" s="104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79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79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</row>
    <row r="908" spans="1:73" ht="15" x14ac:dyDescent="0.15">
      <c r="A908" s="56"/>
      <c r="B908" s="56"/>
      <c r="C908" s="56"/>
      <c r="D908" s="56"/>
      <c r="E908" s="104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79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79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</row>
    <row r="909" spans="1:73" ht="15" x14ac:dyDescent="0.15">
      <c r="A909" s="56"/>
      <c r="B909" s="56"/>
      <c r="C909" s="56"/>
      <c r="D909" s="56"/>
      <c r="E909" s="104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79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79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</row>
    <row r="910" spans="1:73" ht="15" x14ac:dyDescent="0.15">
      <c r="A910" s="56"/>
      <c r="B910" s="56"/>
      <c r="C910" s="56"/>
      <c r="D910" s="56"/>
      <c r="E910" s="104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79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79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</row>
    <row r="911" spans="1:73" ht="15" x14ac:dyDescent="0.15">
      <c r="A911" s="56"/>
      <c r="B911" s="56"/>
      <c r="C911" s="56"/>
      <c r="D911" s="56"/>
      <c r="E911" s="104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79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79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</row>
    <row r="912" spans="1:73" ht="15" x14ac:dyDescent="0.15">
      <c r="A912" s="56"/>
      <c r="B912" s="56"/>
      <c r="C912" s="56"/>
      <c r="D912" s="56"/>
      <c r="E912" s="104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79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79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</row>
    <row r="913" spans="1:73" ht="15" x14ac:dyDescent="0.15">
      <c r="A913" s="56"/>
      <c r="B913" s="56"/>
      <c r="C913" s="56"/>
      <c r="D913" s="56"/>
      <c r="E913" s="104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79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79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</row>
    <row r="914" spans="1:73" ht="15" x14ac:dyDescent="0.15">
      <c r="A914" s="56"/>
      <c r="B914" s="56"/>
      <c r="C914" s="56"/>
      <c r="D914" s="56"/>
      <c r="E914" s="104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79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79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</row>
    <row r="915" spans="1:73" ht="15" x14ac:dyDescent="0.15">
      <c r="A915" s="56"/>
      <c r="B915" s="56"/>
      <c r="C915" s="56"/>
      <c r="D915" s="56"/>
      <c r="E915" s="104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79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79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</row>
    <row r="916" spans="1:73" ht="15" x14ac:dyDescent="0.15">
      <c r="A916" s="56"/>
      <c r="B916" s="56"/>
      <c r="C916" s="56"/>
      <c r="D916" s="56"/>
      <c r="E916" s="104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79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79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</row>
    <row r="917" spans="1:73" ht="15" x14ac:dyDescent="0.15">
      <c r="A917" s="56"/>
      <c r="B917" s="56"/>
      <c r="C917" s="56"/>
      <c r="D917" s="56"/>
      <c r="E917" s="104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79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79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</row>
    <row r="918" spans="1:73" ht="15" x14ac:dyDescent="0.15">
      <c r="A918" s="56"/>
      <c r="B918" s="56"/>
      <c r="C918" s="56"/>
      <c r="D918" s="56"/>
      <c r="E918" s="104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79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79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</row>
    <row r="919" spans="1:73" ht="15" x14ac:dyDescent="0.15">
      <c r="A919" s="56"/>
      <c r="B919" s="56"/>
      <c r="C919" s="56"/>
      <c r="D919" s="56"/>
      <c r="E919" s="104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79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79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</row>
    <row r="920" spans="1:73" ht="15" x14ac:dyDescent="0.15">
      <c r="A920" s="56"/>
      <c r="B920" s="56"/>
      <c r="C920" s="56"/>
      <c r="D920" s="56"/>
      <c r="E920" s="104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79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79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</row>
    <row r="921" spans="1:73" ht="15" x14ac:dyDescent="0.15">
      <c r="A921" s="56"/>
      <c r="B921" s="56"/>
      <c r="C921" s="56"/>
      <c r="D921" s="56"/>
      <c r="E921" s="104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79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79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</row>
    <row r="922" spans="1:73" ht="15" x14ac:dyDescent="0.15">
      <c r="A922" s="56"/>
      <c r="B922" s="56"/>
      <c r="C922" s="56"/>
      <c r="D922" s="56"/>
      <c r="E922" s="104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79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79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</row>
    <row r="923" spans="1:73" ht="15" x14ac:dyDescent="0.15">
      <c r="A923" s="56"/>
      <c r="B923" s="56"/>
      <c r="C923" s="56"/>
      <c r="D923" s="56"/>
      <c r="E923" s="104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79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79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</row>
    <row r="924" spans="1:73" ht="15" x14ac:dyDescent="0.15">
      <c r="A924" s="56"/>
      <c r="B924" s="56"/>
      <c r="C924" s="56"/>
      <c r="D924" s="56"/>
      <c r="E924" s="104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79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79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</row>
    <row r="925" spans="1:73" ht="15" x14ac:dyDescent="0.15">
      <c r="A925" s="56"/>
      <c r="B925" s="56"/>
      <c r="C925" s="56"/>
      <c r="D925" s="56"/>
      <c r="E925" s="104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79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79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</row>
    <row r="926" spans="1:73" ht="15" x14ac:dyDescent="0.15">
      <c r="A926" s="56"/>
      <c r="B926" s="56"/>
      <c r="C926" s="56"/>
      <c r="D926" s="56"/>
      <c r="E926" s="104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79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79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</row>
    <row r="927" spans="1:73" ht="15" x14ac:dyDescent="0.15">
      <c r="A927" s="56"/>
      <c r="B927" s="56"/>
      <c r="C927" s="56"/>
      <c r="D927" s="56"/>
      <c r="E927" s="104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79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79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</row>
    <row r="928" spans="1:73" ht="15" x14ac:dyDescent="0.15">
      <c r="A928" s="56"/>
      <c r="B928" s="56"/>
      <c r="C928" s="56"/>
      <c r="D928" s="56"/>
      <c r="E928" s="104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79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79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</row>
    <row r="929" spans="1:73" ht="15" x14ac:dyDescent="0.15">
      <c r="A929" s="56"/>
      <c r="B929" s="56"/>
      <c r="C929" s="56"/>
      <c r="D929" s="56"/>
      <c r="E929" s="104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79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79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</row>
    <row r="930" spans="1:73" ht="15" x14ac:dyDescent="0.15">
      <c r="A930" s="56"/>
      <c r="B930" s="56"/>
      <c r="C930" s="56"/>
      <c r="D930" s="56"/>
      <c r="E930" s="104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79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79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</row>
    <row r="931" spans="1:73" ht="15" x14ac:dyDescent="0.15">
      <c r="A931" s="56"/>
      <c r="B931" s="56"/>
      <c r="C931" s="56"/>
      <c r="D931" s="56"/>
      <c r="E931" s="104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79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79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</row>
    <row r="932" spans="1:73" ht="15" x14ac:dyDescent="0.15">
      <c r="A932" s="56"/>
      <c r="B932" s="56"/>
      <c r="C932" s="56"/>
      <c r="D932" s="56"/>
      <c r="E932" s="104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79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79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</row>
    <row r="933" spans="1:73" ht="15" x14ac:dyDescent="0.15">
      <c r="A933" s="56"/>
      <c r="B933" s="56"/>
      <c r="C933" s="56"/>
      <c r="D933" s="56"/>
      <c r="E933" s="104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79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79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</row>
    <row r="934" spans="1:73" ht="15" x14ac:dyDescent="0.15">
      <c r="A934" s="56"/>
      <c r="B934" s="56"/>
      <c r="C934" s="56"/>
      <c r="D934" s="56"/>
      <c r="E934" s="104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79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79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</row>
    <row r="935" spans="1:73" ht="15" x14ac:dyDescent="0.15">
      <c r="A935" s="56"/>
      <c r="B935" s="56"/>
      <c r="C935" s="56"/>
      <c r="D935" s="56"/>
      <c r="E935" s="104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79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79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</row>
    <row r="936" spans="1:73" ht="15" x14ac:dyDescent="0.15">
      <c r="A936" s="56"/>
      <c r="B936" s="56"/>
      <c r="C936" s="56"/>
      <c r="D936" s="56"/>
      <c r="E936" s="104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79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79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</row>
    <row r="937" spans="1:73" ht="15" x14ac:dyDescent="0.15">
      <c r="A937" s="56"/>
      <c r="B937" s="56"/>
      <c r="C937" s="56"/>
      <c r="D937" s="56"/>
      <c r="E937" s="104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79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79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</row>
    <row r="938" spans="1:73" ht="15" x14ac:dyDescent="0.15">
      <c r="A938" s="56"/>
      <c r="B938" s="56"/>
      <c r="C938" s="56"/>
      <c r="D938" s="56"/>
      <c r="E938" s="104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79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79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</row>
    <row r="939" spans="1:73" ht="15" x14ac:dyDescent="0.15">
      <c r="A939" s="56"/>
      <c r="B939" s="56"/>
      <c r="C939" s="56"/>
      <c r="D939" s="56"/>
      <c r="E939" s="104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79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79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</row>
    <row r="940" spans="1:73" ht="15" x14ac:dyDescent="0.15">
      <c r="A940" s="56"/>
      <c r="B940" s="56"/>
      <c r="C940" s="56"/>
      <c r="D940" s="56"/>
      <c r="E940" s="104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79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79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</row>
    <row r="941" spans="1:73" ht="15" x14ac:dyDescent="0.15">
      <c r="A941" s="56"/>
      <c r="B941" s="56"/>
      <c r="C941" s="56"/>
      <c r="D941" s="56"/>
      <c r="E941" s="104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79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79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</row>
    <row r="942" spans="1:73" ht="15" x14ac:dyDescent="0.15">
      <c r="A942" s="56"/>
      <c r="B942" s="56"/>
      <c r="C942" s="56"/>
      <c r="D942" s="56"/>
      <c r="E942" s="104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79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79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</row>
    <row r="943" spans="1:73" ht="15" x14ac:dyDescent="0.15">
      <c r="A943" s="56"/>
      <c r="B943" s="56"/>
      <c r="C943" s="56"/>
      <c r="D943" s="56"/>
      <c r="E943" s="104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79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79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</row>
    <row r="944" spans="1:73" ht="15" x14ac:dyDescent="0.15">
      <c r="A944" s="56"/>
      <c r="B944" s="56"/>
      <c r="C944" s="56"/>
      <c r="D944" s="56"/>
      <c r="E944" s="104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79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79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</row>
    <row r="945" spans="1:73" ht="15" x14ac:dyDescent="0.15">
      <c r="A945" s="56"/>
      <c r="B945" s="56"/>
      <c r="C945" s="56"/>
      <c r="D945" s="56"/>
      <c r="E945" s="104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79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79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</row>
    <row r="946" spans="1:73" ht="15" x14ac:dyDescent="0.15">
      <c r="A946" s="56"/>
      <c r="B946" s="56"/>
      <c r="C946" s="56"/>
      <c r="D946" s="56"/>
      <c r="E946" s="104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79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79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</row>
    <row r="947" spans="1:73" ht="15" x14ac:dyDescent="0.15">
      <c r="A947" s="56"/>
      <c r="B947" s="56"/>
      <c r="C947" s="56"/>
      <c r="D947" s="56"/>
      <c r="E947" s="104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79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79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</row>
    <row r="948" spans="1:73" ht="15.75" customHeight="1" x14ac:dyDescent="0.15">
      <c r="A948" s="56"/>
    </row>
  </sheetData>
  <mergeCells count="40">
    <mergeCell ref="BV1:BV3"/>
    <mergeCell ref="A1:A3"/>
    <mergeCell ref="B1:B3"/>
    <mergeCell ref="C1:C3"/>
    <mergeCell ref="D1:D3"/>
    <mergeCell ref="E1:E3"/>
    <mergeCell ref="AU1:AU3"/>
    <mergeCell ref="F1:R1"/>
    <mergeCell ref="F2:F3"/>
    <mergeCell ref="G2:G3"/>
    <mergeCell ref="H2:H3"/>
    <mergeCell ref="I2:I3"/>
    <mergeCell ref="J2:R2"/>
    <mergeCell ref="AG1:AG3"/>
    <mergeCell ref="AH2:AH3"/>
    <mergeCell ref="AI2:AI3"/>
    <mergeCell ref="AH1:AT1"/>
    <mergeCell ref="AJ2:AJ3"/>
    <mergeCell ref="AK2:AK3"/>
    <mergeCell ref="AL2:AT2"/>
    <mergeCell ref="S1:S3"/>
    <mergeCell ref="T1:AF1"/>
    <mergeCell ref="T2:T3"/>
    <mergeCell ref="U2:U3"/>
    <mergeCell ref="V2:V3"/>
    <mergeCell ref="W2:W3"/>
    <mergeCell ref="X2:AF2"/>
    <mergeCell ref="AV1:BH1"/>
    <mergeCell ref="AV2:AV3"/>
    <mergeCell ref="AW2:AW3"/>
    <mergeCell ref="AX2:AX3"/>
    <mergeCell ref="AY2:AY3"/>
    <mergeCell ref="AZ2:BH2"/>
    <mergeCell ref="BI1:BI3"/>
    <mergeCell ref="BJ1:BU1"/>
    <mergeCell ref="BJ2:BJ3"/>
    <mergeCell ref="BK2:BK3"/>
    <mergeCell ref="BL2:BL3"/>
    <mergeCell ref="BM2:BM3"/>
    <mergeCell ref="BN2:BU2"/>
  </mergeCells>
  <phoneticPr fontId="49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B869-8B33-4717-9498-00B9AA3458A6}">
  <sheetPr codeName="Sheet5"/>
  <dimension ref="A1:AN42"/>
  <sheetViews>
    <sheetView zoomScaleNormal="100" workbookViewId="0">
      <selection activeCell="E15" sqref="E15"/>
    </sheetView>
  </sheetViews>
  <sheetFormatPr baseColWidth="10" defaultColWidth="9.1640625" defaultRowHeight="16" x14ac:dyDescent="0.2"/>
  <cols>
    <col min="1" max="1" width="4" style="12" customWidth="1"/>
    <col min="2" max="2" width="5.6640625" style="12" customWidth="1"/>
    <col min="3" max="3" width="13" style="12" customWidth="1"/>
    <col min="4" max="6" width="9.6640625" style="12" customWidth="1"/>
    <col min="7" max="7" width="10.5" style="11" customWidth="1"/>
    <col min="8" max="9" width="9.6640625" style="11" customWidth="1"/>
    <col min="10" max="10" width="9.1640625" style="11" customWidth="1"/>
    <col min="11" max="11" width="10.1640625" style="11" bestFit="1" customWidth="1"/>
    <col min="12" max="12" width="10" style="13" customWidth="1"/>
    <col min="13" max="13" width="10.1640625" style="13" bestFit="1" customWidth="1"/>
    <col min="14" max="14" width="10" style="11" customWidth="1"/>
    <col min="15" max="18" width="11.5" style="11" bestFit="1" customWidth="1"/>
    <col min="19" max="21" width="10" style="11" customWidth="1"/>
    <col min="22" max="22" width="8.6640625" style="11" customWidth="1"/>
    <col min="23" max="23" width="9.1640625" style="11"/>
    <col min="24" max="24" width="14.1640625" style="11" customWidth="1"/>
    <col min="25" max="25" width="9" style="14" bestFit="1" customWidth="1"/>
    <col min="26" max="27" width="12.6640625" style="11" bestFit="1" customWidth="1"/>
    <col min="28" max="28" width="9.1640625" style="11"/>
    <col min="29" max="30" width="9.5" style="11" customWidth="1"/>
    <col min="31" max="31" width="6.33203125" style="15" customWidth="1"/>
    <col min="32" max="32" width="7.5" style="11" bestFit="1" customWidth="1"/>
    <col min="33" max="39" width="9.1640625" style="11"/>
    <col min="40" max="40" width="6.5" style="15" customWidth="1"/>
    <col min="41" max="16384" width="9.1640625" style="11"/>
  </cols>
  <sheetData>
    <row r="1" spans="1:40" ht="23.25" customHeight="1" x14ac:dyDescent="0.2"/>
    <row r="2" spans="1:40" s="17" customFormat="1" ht="20.25" customHeight="1" x14ac:dyDescent="0.2">
      <c r="A2" s="16"/>
      <c r="K2" s="175" t="s">
        <v>66</v>
      </c>
      <c r="L2" s="170" t="s">
        <v>66</v>
      </c>
      <c r="M2" s="170"/>
      <c r="N2" s="170"/>
      <c r="O2" s="170"/>
      <c r="P2" s="170"/>
      <c r="Q2" s="170"/>
      <c r="R2" s="170"/>
      <c r="S2" s="175" t="s">
        <v>66</v>
      </c>
      <c r="U2" s="11"/>
      <c r="W2" s="177" t="s">
        <v>67</v>
      </c>
      <c r="X2" s="177"/>
      <c r="Y2" s="177"/>
      <c r="Z2" s="177"/>
      <c r="AA2" s="177"/>
      <c r="AB2" s="177"/>
      <c r="AE2" s="18"/>
      <c r="AN2" s="18"/>
    </row>
    <row r="3" spans="1:40" ht="20.25" customHeight="1" x14ac:dyDescent="0.2">
      <c r="K3" s="175"/>
      <c r="L3" s="19"/>
      <c r="M3" s="19"/>
      <c r="N3" s="19"/>
      <c r="O3" s="19"/>
      <c r="P3" s="19"/>
      <c r="Q3" s="19"/>
      <c r="R3" s="19"/>
      <c r="S3" s="175"/>
      <c r="W3" s="177"/>
      <c r="X3" s="177"/>
      <c r="Y3" s="177"/>
      <c r="Z3" s="177"/>
      <c r="AA3" s="177"/>
      <c r="AB3" s="177"/>
    </row>
    <row r="4" spans="1:40" ht="19" x14ac:dyDescent="0.2">
      <c r="B4" s="172" t="s">
        <v>68</v>
      </c>
      <c r="C4" s="172"/>
      <c r="D4" s="172"/>
      <c r="E4" s="172"/>
      <c r="F4" s="172"/>
      <c r="G4" s="172"/>
      <c r="H4" s="172"/>
      <c r="I4" s="172"/>
      <c r="K4" s="175"/>
      <c r="L4" s="173" t="s">
        <v>69</v>
      </c>
      <c r="M4" s="173"/>
      <c r="N4" s="173"/>
      <c r="O4" s="173"/>
      <c r="P4" s="173"/>
      <c r="Q4" s="173"/>
      <c r="R4" s="173"/>
      <c r="S4" s="175"/>
      <c r="W4" s="20"/>
      <c r="X4" s="169" t="s">
        <v>70</v>
      </c>
      <c r="Y4" s="169"/>
      <c r="Z4" s="169"/>
      <c r="AA4" s="169"/>
      <c r="AB4" s="20"/>
    </row>
    <row r="5" spans="1:40" ht="18" customHeight="1" x14ac:dyDescent="0.2">
      <c r="B5" s="172"/>
      <c r="C5" s="172"/>
      <c r="D5" s="172"/>
      <c r="E5" s="172"/>
      <c r="F5" s="172"/>
      <c r="G5" s="172"/>
      <c r="H5" s="172"/>
      <c r="I5" s="172"/>
      <c r="K5" s="175"/>
      <c r="L5" s="173"/>
      <c r="M5" s="173"/>
      <c r="N5" s="173"/>
      <c r="O5" s="173"/>
      <c r="P5" s="173"/>
      <c r="Q5" s="173"/>
      <c r="R5" s="173"/>
      <c r="S5" s="175"/>
      <c r="W5" s="20"/>
      <c r="X5" s="21" t="s">
        <v>71</v>
      </c>
      <c r="Y5" s="22" t="s">
        <v>72</v>
      </c>
      <c r="Z5" s="21" t="s">
        <v>73</v>
      </c>
      <c r="AA5" s="21" t="s">
        <v>74</v>
      </c>
      <c r="AB5" s="20"/>
    </row>
    <row r="6" spans="1:40" ht="18" customHeight="1" x14ac:dyDescent="0.2">
      <c r="B6" s="172"/>
      <c r="C6" s="172"/>
      <c r="D6" s="172"/>
      <c r="E6" s="172"/>
      <c r="F6" s="172"/>
      <c r="G6" s="172"/>
      <c r="H6" s="172"/>
      <c r="I6" s="172"/>
      <c r="K6" s="175"/>
      <c r="L6" s="173"/>
      <c r="M6" s="173"/>
      <c r="N6" s="173"/>
      <c r="O6" s="173"/>
      <c r="P6" s="173"/>
      <c r="Q6" s="173"/>
      <c r="R6" s="173"/>
      <c r="S6" s="175"/>
      <c r="W6" s="20"/>
      <c r="X6" s="23"/>
      <c r="Y6" s="24">
        <v>29</v>
      </c>
      <c r="Z6" s="23">
        <v>14</v>
      </c>
      <c r="AA6" s="23">
        <v>48</v>
      </c>
      <c r="AB6" s="20"/>
      <c r="AE6" s="171" t="s">
        <v>75</v>
      </c>
      <c r="AF6" s="19"/>
      <c r="AG6" s="19"/>
      <c r="AH6" s="19"/>
      <c r="AI6" s="19"/>
      <c r="AJ6" s="19"/>
      <c r="AK6" s="19"/>
      <c r="AL6" s="19"/>
      <c r="AM6" s="19"/>
      <c r="AN6" s="171" t="s">
        <v>75</v>
      </c>
    </row>
    <row r="7" spans="1:40" ht="18" customHeight="1" x14ac:dyDescent="0.2">
      <c r="K7" s="175"/>
      <c r="L7" s="176" t="s">
        <v>76</v>
      </c>
      <c r="M7" s="176"/>
      <c r="N7" s="176"/>
      <c r="O7" s="176"/>
      <c r="P7" s="176"/>
      <c r="Q7" s="176"/>
      <c r="R7" s="176"/>
      <c r="S7" s="175"/>
      <c r="W7" s="20"/>
      <c r="X7" s="25"/>
      <c r="Y7" s="26"/>
      <c r="Z7" s="25"/>
      <c r="AA7" s="25"/>
      <c r="AB7" s="20"/>
      <c r="AE7" s="171"/>
      <c r="AF7" s="170" t="s">
        <v>75</v>
      </c>
      <c r="AG7" s="170"/>
      <c r="AH7" s="170"/>
      <c r="AI7" s="170"/>
      <c r="AJ7" s="170"/>
      <c r="AK7" s="170"/>
      <c r="AL7" s="170"/>
      <c r="AM7" s="170"/>
      <c r="AN7" s="171"/>
    </row>
    <row r="8" spans="1:40" ht="18" x14ac:dyDescent="0.2">
      <c r="K8" s="175"/>
      <c r="L8" s="170" t="s">
        <v>66</v>
      </c>
      <c r="M8" s="170"/>
      <c r="N8" s="170"/>
      <c r="O8" s="170"/>
      <c r="P8" s="170"/>
      <c r="Q8" s="170"/>
      <c r="R8" s="170"/>
      <c r="S8" s="175"/>
      <c r="W8" s="20"/>
      <c r="X8" s="25"/>
      <c r="Y8" s="27" t="s">
        <v>77</v>
      </c>
      <c r="Z8" s="28" t="s">
        <v>78</v>
      </c>
      <c r="AA8" s="25"/>
      <c r="AB8" s="20"/>
      <c r="AE8" s="171"/>
      <c r="AF8" s="19"/>
      <c r="AG8" s="19"/>
      <c r="AH8" s="19"/>
      <c r="AI8" s="29"/>
      <c r="AJ8" s="29"/>
      <c r="AK8" s="29"/>
      <c r="AL8" s="29"/>
      <c r="AM8" s="19"/>
      <c r="AN8" s="171"/>
    </row>
    <row r="9" spans="1:40" ht="18" x14ac:dyDescent="0.2">
      <c r="W9" s="20"/>
      <c r="X9" s="25"/>
      <c r="Y9" s="30" t="e">
        <f>AF18</f>
        <v>#DIV/0!</v>
      </c>
      <c r="Z9" s="30">
        <f>AG18</f>
        <v>9.8327676876859051</v>
      </c>
      <c r="AA9" s="25"/>
      <c r="AB9" s="20"/>
      <c r="AE9" s="171"/>
      <c r="AF9" s="19"/>
      <c r="AG9" s="31" t="s">
        <v>79</v>
      </c>
      <c r="AH9" s="32"/>
      <c r="AI9" s="33">
        <f>+O27^2*(O25-1)</f>
        <v>45.723199999999991</v>
      </c>
      <c r="AJ9" s="33">
        <f>+P27^2*(P25-1)</f>
        <v>72.619199999999992</v>
      </c>
      <c r="AK9" s="33">
        <f>+Q27^2*(Q25-1)</f>
        <v>0</v>
      </c>
      <c r="AL9" s="33">
        <f>+R27^2*(R25-1)</f>
        <v>0</v>
      </c>
      <c r="AM9" s="32"/>
      <c r="AN9" s="171"/>
    </row>
    <row r="10" spans="1:40" ht="18" x14ac:dyDescent="0.2">
      <c r="W10" s="20"/>
      <c r="X10" s="25"/>
      <c r="Y10" s="26"/>
      <c r="Z10" s="25"/>
      <c r="AA10" s="25"/>
      <c r="AB10" s="20"/>
      <c r="AE10" s="171"/>
      <c r="AF10" s="19"/>
      <c r="AG10" s="32"/>
      <c r="AH10" s="32"/>
      <c r="AI10" s="33"/>
      <c r="AJ10" s="33"/>
      <c r="AK10" s="33"/>
      <c r="AL10" s="33"/>
      <c r="AM10" s="32"/>
      <c r="AN10" s="171"/>
    </row>
    <row r="11" spans="1:40" ht="21" customHeight="1" x14ac:dyDescent="0.2">
      <c r="B11" s="167" t="s">
        <v>80</v>
      </c>
      <c r="C11" s="167"/>
      <c r="D11" s="167"/>
      <c r="E11" s="167"/>
      <c r="F11" s="167"/>
      <c r="G11" s="167"/>
      <c r="H11" s="167"/>
      <c r="I11" s="167"/>
      <c r="K11" s="167" t="s">
        <v>81</v>
      </c>
      <c r="L11" s="167"/>
      <c r="M11" s="167"/>
      <c r="N11" s="167"/>
      <c r="O11" s="167"/>
      <c r="P11" s="167"/>
      <c r="Q11" s="167"/>
      <c r="R11" s="167"/>
      <c r="S11" s="167"/>
      <c r="T11" s="167"/>
      <c r="W11" s="20"/>
      <c r="X11" s="169" t="s">
        <v>82</v>
      </c>
      <c r="Y11" s="169"/>
      <c r="Z11" s="169"/>
      <c r="AA11" s="169"/>
      <c r="AB11" s="20"/>
      <c r="AE11" s="171"/>
      <c r="AF11" s="19"/>
      <c r="AG11" s="31" t="s">
        <v>83</v>
      </c>
      <c r="AH11" s="32"/>
      <c r="AI11" s="33">
        <f>+O25</f>
        <v>18</v>
      </c>
      <c r="AJ11" s="33">
        <f>+P25</f>
        <v>13</v>
      </c>
      <c r="AK11" s="33">
        <f>+Q25</f>
        <v>0</v>
      </c>
      <c r="AL11" s="33">
        <f>+R25</f>
        <v>0</v>
      </c>
      <c r="AM11" s="32"/>
      <c r="AN11" s="171"/>
    </row>
    <row r="12" spans="1:40" ht="21" customHeight="1" x14ac:dyDescent="0.2">
      <c r="B12" s="167"/>
      <c r="C12" s="167"/>
      <c r="D12" s="167"/>
      <c r="E12" s="167"/>
      <c r="F12" s="167"/>
      <c r="G12" s="167"/>
      <c r="H12" s="167"/>
      <c r="I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W12" s="20"/>
      <c r="X12" s="21" t="s">
        <v>71</v>
      </c>
      <c r="Y12" s="22" t="s">
        <v>72</v>
      </c>
      <c r="Z12" s="21" t="s">
        <v>73</v>
      </c>
      <c r="AA12" s="21" t="s">
        <v>74</v>
      </c>
      <c r="AB12" s="20"/>
      <c r="AE12" s="171"/>
      <c r="AF12" s="19"/>
      <c r="AG12" s="32"/>
      <c r="AH12" s="32"/>
      <c r="AI12" s="32"/>
      <c r="AJ12" s="32"/>
      <c r="AK12" s="32"/>
      <c r="AL12" s="32"/>
      <c r="AM12" s="32"/>
      <c r="AN12" s="171"/>
    </row>
    <row r="13" spans="1:40" ht="18" x14ac:dyDescent="0.2">
      <c r="W13" s="20"/>
      <c r="X13" s="23">
        <v>24</v>
      </c>
      <c r="Y13" s="24">
        <v>1.3</v>
      </c>
      <c r="Z13" s="23">
        <v>0.1</v>
      </c>
      <c r="AA13" s="23">
        <v>16</v>
      </c>
      <c r="AB13" s="20"/>
      <c r="AE13" s="171"/>
      <c r="AF13" s="19"/>
      <c r="AG13" s="32"/>
      <c r="AH13" s="31" t="s">
        <v>84</v>
      </c>
      <c r="AI13" s="31"/>
      <c r="AJ13" s="31"/>
      <c r="AK13" s="31">
        <f>+SUM(AI9:AL9)/SUM(AI11:AL11)</f>
        <v>3.8174967741935477</v>
      </c>
      <c r="AL13" s="32"/>
      <c r="AM13" s="32"/>
      <c r="AN13" s="171"/>
    </row>
    <row r="14" spans="1:40" ht="19" x14ac:dyDescent="0.2">
      <c r="C14" s="34" t="s">
        <v>85</v>
      </c>
      <c r="D14" s="34" t="s">
        <v>86</v>
      </c>
      <c r="E14" s="34" t="s">
        <v>71</v>
      </c>
      <c r="F14" s="11"/>
      <c r="I14" s="34" t="s">
        <v>78</v>
      </c>
      <c r="L14" s="35" t="s">
        <v>87</v>
      </c>
      <c r="M14" s="35" t="s">
        <v>71</v>
      </c>
      <c r="N14" s="35" t="s">
        <v>77</v>
      </c>
      <c r="O14" s="35" t="s">
        <v>78</v>
      </c>
      <c r="P14" s="12"/>
      <c r="Q14" s="174" t="s">
        <v>88</v>
      </c>
      <c r="R14" s="174" t="s">
        <v>89</v>
      </c>
      <c r="S14" s="174" t="s">
        <v>90</v>
      </c>
      <c r="W14" s="20"/>
      <c r="X14" s="25"/>
      <c r="Y14" s="26"/>
      <c r="Z14" s="25"/>
      <c r="AA14" s="25"/>
      <c r="AB14" s="20"/>
      <c r="AE14" s="171"/>
      <c r="AF14" s="19"/>
      <c r="AG14" s="36" t="s">
        <v>91</v>
      </c>
      <c r="AH14" s="36" t="s">
        <v>92</v>
      </c>
      <c r="AI14" s="36" t="s">
        <v>93</v>
      </c>
      <c r="AJ14" s="36" t="s">
        <v>94</v>
      </c>
      <c r="AK14" s="36" t="s">
        <v>95</v>
      </c>
      <c r="AL14" s="36" t="s">
        <v>96</v>
      </c>
      <c r="AM14" s="32"/>
      <c r="AN14" s="171"/>
    </row>
    <row r="15" spans="1:40" ht="18" x14ac:dyDescent="0.2">
      <c r="C15" s="23">
        <v>2</v>
      </c>
      <c r="D15" s="23">
        <v>2.6</v>
      </c>
      <c r="E15" s="23">
        <v>11</v>
      </c>
      <c r="F15" s="11"/>
      <c r="I15" s="30">
        <f>AH26</f>
        <v>0.50764665158501021</v>
      </c>
      <c r="L15" s="37" t="s">
        <v>97</v>
      </c>
      <c r="M15" s="23">
        <v>9</v>
      </c>
      <c r="N15" s="23">
        <v>57.1</v>
      </c>
      <c r="O15" s="23"/>
      <c r="P15" s="12"/>
      <c r="Q15" s="174"/>
      <c r="R15" s="174"/>
      <c r="S15" s="174"/>
      <c r="W15" s="20"/>
      <c r="X15" s="25"/>
      <c r="Y15" s="27" t="s">
        <v>77</v>
      </c>
      <c r="Z15" s="28" t="s">
        <v>78</v>
      </c>
      <c r="AA15" s="25"/>
      <c r="AB15" s="20"/>
      <c r="AE15" s="171"/>
      <c r="AF15" s="19"/>
      <c r="AG15" s="36">
        <v>1.55</v>
      </c>
      <c r="AH15" s="36">
        <f>AG15*(SQRT(M15))</f>
        <v>4.6500000000000004</v>
      </c>
      <c r="AI15" s="36">
        <v>3.56</v>
      </c>
      <c r="AJ15" s="36">
        <f>AI15*(SQRT(M16))</f>
        <v>10.069200564096437</v>
      </c>
      <c r="AK15" s="36">
        <f>M15+M16</f>
        <v>17</v>
      </c>
      <c r="AL15" s="36">
        <f>(((M15-1)*(O15^2))+((M16-1)*(O16^2))+(((M15*M16)/(M15+M16))*((N15^2)+(N16^2)-(2*N15*N16))))/(AK15-1)</f>
        <v>2.8826470588236162</v>
      </c>
      <c r="AM15" s="36">
        <f>M15+M16</f>
        <v>17</v>
      </c>
      <c r="AN15" s="171"/>
    </row>
    <row r="16" spans="1:40" ht="18" x14ac:dyDescent="0.2">
      <c r="L16" s="37" t="s">
        <v>98</v>
      </c>
      <c r="M16" s="23">
        <v>8</v>
      </c>
      <c r="N16" s="23">
        <v>53.8</v>
      </c>
      <c r="O16" s="23"/>
      <c r="P16" s="12"/>
      <c r="Q16" s="38">
        <f>((N15*M15)+(N16*M16))/AK15</f>
        <v>55.547058823529412</v>
      </c>
      <c r="R16" s="30">
        <f>SQRT(AL15)</f>
        <v>1.6978359929108631</v>
      </c>
      <c r="S16" s="39">
        <f>AM15</f>
        <v>17</v>
      </c>
      <c r="W16" s="20"/>
      <c r="X16" s="25"/>
      <c r="Y16" s="30">
        <f>AH18</f>
        <v>4.8156249999999998</v>
      </c>
      <c r="Z16" s="30">
        <f>AI18</f>
        <v>3.9750000000000001</v>
      </c>
      <c r="AA16" s="25"/>
      <c r="AB16" s="20"/>
      <c r="AE16" s="171"/>
      <c r="AF16" s="19"/>
      <c r="AG16" s="32"/>
      <c r="AH16" s="32"/>
      <c r="AI16" s="32"/>
      <c r="AJ16" s="32"/>
      <c r="AK16" s="32"/>
      <c r="AL16" s="32"/>
      <c r="AM16" s="32"/>
      <c r="AN16" s="171"/>
    </row>
    <row r="17" spans="2:40" ht="18" x14ac:dyDescent="0.2">
      <c r="W17" s="20"/>
      <c r="X17" s="25"/>
      <c r="Y17" s="26"/>
      <c r="Z17" s="25"/>
      <c r="AA17" s="25"/>
      <c r="AB17" s="20"/>
      <c r="AE17" s="171"/>
      <c r="AF17" s="168" t="s">
        <v>99</v>
      </c>
      <c r="AG17" s="168"/>
      <c r="AH17" s="168" t="s">
        <v>100</v>
      </c>
      <c r="AI17" s="168"/>
      <c r="AJ17" s="168" t="s">
        <v>101</v>
      </c>
      <c r="AK17" s="168"/>
      <c r="AL17" s="168" t="s">
        <v>102</v>
      </c>
      <c r="AM17" s="168"/>
      <c r="AN17" s="171"/>
    </row>
    <row r="18" spans="2:40" ht="18.75" customHeight="1" x14ac:dyDescent="0.2">
      <c r="B18" s="167" t="s">
        <v>103</v>
      </c>
      <c r="C18" s="167"/>
      <c r="D18" s="167"/>
      <c r="E18" s="167"/>
      <c r="F18" s="167"/>
      <c r="G18" s="167"/>
      <c r="H18" s="167"/>
      <c r="I18" s="167"/>
      <c r="K18" s="167" t="s">
        <v>104</v>
      </c>
      <c r="L18" s="167"/>
      <c r="M18" s="167"/>
      <c r="N18" s="167"/>
      <c r="O18" s="167"/>
      <c r="P18" s="167"/>
      <c r="Q18" s="167"/>
      <c r="R18" s="167"/>
      <c r="S18" s="167"/>
      <c r="T18" s="167"/>
      <c r="W18" s="20"/>
      <c r="X18" s="169" t="s">
        <v>105</v>
      </c>
      <c r="Y18" s="169"/>
      <c r="Z18" s="169"/>
      <c r="AA18" s="169"/>
      <c r="AB18" s="20"/>
      <c r="AE18" s="171"/>
      <c r="AF18" s="36" t="e">
        <f>((Z6+(2*Y6)+AA6)/4)+((Z6-(2*Y6)+AA6)/(4*X6))</f>
        <v>#DIV/0!</v>
      </c>
      <c r="AG18" s="36">
        <f>0.2887*(SQRT(((AA6-Z6)^2)+(((Z6-(2*Y6)+AA6)^2)/4)))</f>
        <v>9.8327676876859051</v>
      </c>
      <c r="AH18" s="36">
        <f>((Z13+(2*Y13)+AA13)/4)+((Z13-(2*Y13)+AA13)/(4*X13))</f>
        <v>4.8156249999999998</v>
      </c>
      <c r="AI18" s="36">
        <f>(AA13-Z13)/4</f>
        <v>3.9750000000000001</v>
      </c>
      <c r="AJ18" s="36">
        <f>Y20</f>
        <v>11</v>
      </c>
      <c r="AK18" s="36">
        <f>(AA20-Z20)/4</f>
        <v>10.75</v>
      </c>
      <c r="AL18" s="36">
        <f>Y27</f>
        <v>38</v>
      </c>
      <c r="AM18" s="36">
        <f>(AA27-Z27)/6</f>
        <v>28.333333333333332</v>
      </c>
      <c r="AN18" s="171"/>
    </row>
    <row r="19" spans="2:40" ht="18" x14ac:dyDescent="0.2">
      <c r="B19" s="167"/>
      <c r="C19" s="167"/>
      <c r="D19" s="167"/>
      <c r="E19" s="167"/>
      <c r="F19" s="167"/>
      <c r="G19" s="167"/>
      <c r="H19" s="167"/>
      <c r="I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W19" s="20"/>
      <c r="X19" s="21" t="s">
        <v>71</v>
      </c>
      <c r="Y19" s="22" t="s">
        <v>72</v>
      </c>
      <c r="Z19" s="21" t="s">
        <v>73</v>
      </c>
      <c r="AA19" s="21" t="s">
        <v>74</v>
      </c>
      <c r="AB19" s="20"/>
      <c r="AE19" s="171"/>
      <c r="AF19" s="19"/>
      <c r="AG19" s="32"/>
      <c r="AH19" s="32"/>
      <c r="AI19" s="32"/>
      <c r="AJ19" s="32"/>
      <c r="AK19" s="32"/>
      <c r="AL19" s="32"/>
      <c r="AM19" s="32"/>
      <c r="AN19" s="171"/>
    </row>
    <row r="20" spans="2:40" ht="18" x14ac:dyDescent="0.2">
      <c r="K20" s="20"/>
      <c r="L20" s="20"/>
      <c r="M20" s="20"/>
      <c r="N20" s="20"/>
      <c r="O20" s="20"/>
      <c r="P20" s="20"/>
      <c r="Q20" s="20"/>
      <c r="R20" s="20"/>
      <c r="S20" s="20"/>
      <c r="T20" s="20"/>
      <c r="W20" s="20"/>
      <c r="X20" s="23">
        <v>58</v>
      </c>
      <c r="Y20" s="24">
        <v>11</v>
      </c>
      <c r="Z20" s="23">
        <v>7</v>
      </c>
      <c r="AA20" s="23">
        <v>50</v>
      </c>
      <c r="AB20" s="20"/>
      <c r="AE20" s="171"/>
      <c r="AF20" s="19"/>
      <c r="AG20" s="33" t="s">
        <v>83</v>
      </c>
      <c r="AH20" s="33" t="s">
        <v>106</v>
      </c>
      <c r="AI20" s="33" t="s">
        <v>107</v>
      </c>
      <c r="AJ20" s="33" t="s">
        <v>108</v>
      </c>
      <c r="AK20" s="33" t="s">
        <v>109</v>
      </c>
      <c r="AL20" s="33" t="s">
        <v>110</v>
      </c>
      <c r="AM20" s="33" t="s">
        <v>111</v>
      </c>
      <c r="AN20" s="171"/>
    </row>
    <row r="21" spans="2:40" ht="19" x14ac:dyDescent="0.2">
      <c r="C21" s="34" t="s">
        <v>85</v>
      </c>
      <c r="D21" s="34" t="s">
        <v>86</v>
      </c>
      <c r="E21" s="34" t="s">
        <v>112</v>
      </c>
      <c r="F21" s="34" t="s">
        <v>113</v>
      </c>
      <c r="I21" s="34" t="s">
        <v>78</v>
      </c>
      <c r="K21" s="20"/>
      <c r="L21" s="20" t="s">
        <v>114</v>
      </c>
      <c r="M21" s="20"/>
      <c r="N21" s="20"/>
      <c r="O21" s="40" t="s">
        <v>115</v>
      </c>
      <c r="P21" s="40" t="s">
        <v>116</v>
      </c>
      <c r="Q21" s="40" t="s">
        <v>117</v>
      </c>
      <c r="R21" s="40" t="s">
        <v>118</v>
      </c>
      <c r="S21" s="20"/>
      <c r="T21" s="20"/>
      <c r="W21" s="20"/>
      <c r="X21" s="41"/>
      <c r="Y21" s="42"/>
      <c r="Z21" s="41"/>
      <c r="AA21" s="41"/>
      <c r="AB21" s="20"/>
      <c r="AE21" s="171"/>
      <c r="AF21" s="19"/>
      <c r="AG21" s="33">
        <f>O36+P36-2</f>
        <v>211</v>
      </c>
      <c r="AH21" s="33">
        <f>_xlfn.T.INV.2T(T36,AG21)</f>
        <v>3.3372318811165127</v>
      </c>
      <c r="AI21" s="33">
        <f>ABS(IF(M35=0,S36,M35))</f>
        <v>3.1099999999999994</v>
      </c>
      <c r="AJ21" s="33">
        <f>SQRT(AK21)</f>
        <v>0.13707551401322601</v>
      </c>
      <c r="AK21" s="33">
        <f>(1/O36)+(1/P36)</f>
        <v>1.8789696541990121E-2</v>
      </c>
      <c r="AL21" s="33">
        <f>AI21/AH21</f>
        <v>0.93191007121731984</v>
      </c>
      <c r="AM21" s="33">
        <f>AL21/AJ21</f>
        <v>6.7985159707473546</v>
      </c>
      <c r="AN21" s="171"/>
    </row>
    <row r="22" spans="2:40" ht="20.25" customHeight="1" x14ac:dyDescent="0.2">
      <c r="C22" s="23">
        <v>14</v>
      </c>
      <c r="D22" s="23">
        <v>20</v>
      </c>
      <c r="E22" s="23">
        <v>258</v>
      </c>
      <c r="F22" s="23">
        <v>258</v>
      </c>
      <c r="I22" s="30">
        <f>AJ24</f>
        <v>17.384413303470225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W22" s="20"/>
      <c r="X22" s="41"/>
      <c r="Y22" s="27" t="s">
        <v>77</v>
      </c>
      <c r="Z22" s="28" t="s">
        <v>78</v>
      </c>
      <c r="AA22" s="41"/>
      <c r="AB22" s="20"/>
      <c r="AE22" s="171"/>
      <c r="AF22" s="19"/>
      <c r="AG22" s="19"/>
      <c r="AH22" s="19"/>
      <c r="AI22" s="19"/>
      <c r="AJ22" s="19"/>
      <c r="AK22" s="19"/>
      <c r="AL22" s="19"/>
      <c r="AM22" s="19"/>
      <c r="AN22" s="171"/>
    </row>
    <row r="23" spans="2:40" ht="18" x14ac:dyDescent="0.2">
      <c r="K23" s="20" t="s">
        <v>119</v>
      </c>
      <c r="L23" s="43">
        <f>SUMPRODUCT(O23:R23,O25:R25)/L25</f>
        <v>3.7283870967741937</v>
      </c>
      <c r="M23" s="20"/>
      <c r="N23" s="20" t="s">
        <v>119</v>
      </c>
      <c r="O23" s="23">
        <v>1.77</v>
      </c>
      <c r="P23" s="23">
        <v>6.44</v>
      </c>
      <c r="Q23" s="23"/>
      <c r="R23" s="23"/>
      <c r="S23" s="20"/>
      <c r="T23" s="20"/>
      <c r="W23" s="20"/>
      <c r="X23" s="41"/>
      <c r="Y23" s="30">
        <f>AJ18</f>
        <v>11</v>
      </c>
      <c r="Z23" s="30">
        <f>AK18</f>
        <v>10.75</v>
      </c>
      <c r="AA23" s="41"/>
      <c r="AB23" s="20"/>
      <c r="AE23" s="171"/>
      <c r="AF23" s="19"/>
      <c r="AG23" s="33"/>
      <c r="AH23" s="33" t="s">
        <v>109</v>
      </c>
      <c r="AI23" s="33" t="s">
        <v>110</v>
      </c>
      <c r="AJ23" s="33" t="s">
        <v>111</v>
      </c>
      <c r="AK23" s="44" t="s">
        <v>120</v>
      </c>
      <c r="AL23" s="33" t="s">
        <v>111</v>
      </c>
      <c r="AM23" s="19"/>
      <c r="AN23" s="171"/>
    </row>
    <row r="24" spans="2:40" ht="18" x14ac:dyDescent="0.2">
      <c r="K24" s="20"/>
      <c r="L24" s="45"/>
      <c r="M24" s="20"/>
      <c r="N24" s="20"/>
      <c r="O24" s="46"/>
      <c r="P24" s="46"/>
      <c r="Q24" s="46"/>
      <c r="R24" s="46"/>
      <c r="S24" s="20"/>
      <c r="T24" s="20"/>
      <c r="W24" s="20"/>
      <c r="X24" s="41"/>
      <c r="Y24" s="42"/>
      <c r="Z24" s="41"/>
      <c r="AA24" s="41"/>
      <c r="AB24" s="20"/>
      <c r="AE24" s="171"/>
      <c r="AF24" s="19"/>
      <c r="AG24" s="33">
        <f>SQRT(AH24)</f>
        <v>8.8045090632562384E-2</v>
      </c>
      <c r="AH24" s="33">
        <f>(1/F22)+(1/E22)</f>
        <v>7.7519379844961239E-3</v>
      </c>
      <c r="AI24" s="33">
        <f>(D22-C22)/3.92</f>
        <v>1.5306122448979591</v>
      </c>
      <c r="AJ24" s="33">
        <f>AI24/AG24</f>
        <v>17.384413303470225</v>
      </c>
      <c r="AK24" s="44">
        <f>D29-C29</f>
        <v>19.39</v>
      </c>
      <c r="AL24" s="33">
        <f>AK24/1.35</f>
        <v>14.362962962962962</v>
      </c>
      <c r="AM24" s="19"/>
      <c r="AN24" s="171"/>
    </row>
    <row r="25" spans="2:40" ht="22.5" customHeight="1" x14ac:dyDescent="0.2">
      <c r="B25" s="167" t="s">
        <v>121</v>
      </c>
      <c r="C25" s="167"/>
      <c r="D25" s="167"/>
      <c r="E25" s="167"/>
      <c r="F25" s="167"/>
      <c r="G25" s="167"/>
      <c r="H25" s="167"/>
      <c r="I25" s="167"/>
      <c r="K25" s="20" t="s">
        <v>71</v>
      </c>
      <c r="L25" s="47">
        <f>+SUM(O25:R25)</f>
        <v>31</v>
      </c>
      <c r="M25" s="20"/>
      <c r="N25" s="20" t="s">
        <v>71</v>
      </c>
      <c r="O25" s="23">
        <v>18</v>
      </c>
      <c r="P25" s="23">
        <v>13</v>
      </c>
      <c r="Q25" s="23"/>
      <c r="R25" s="23"/>
      <c r="S25" s="20"/>
      <c r="T25" s="20"/>
      <c r="W25" s="20"/>
      <c r="X25" s="169" t="s">
        <v>122</v>
      </c>
      <c r="Y25" s="169"/>
      <c r="Z25" s="169"/>
      <c r="AA25" s="169"/>
      <c r="AB25" s="20"/>
      <c r="AE25" s="171"/>
      <c r="AF25" s="19"/>
      <c r="AG25" s="33"/>
      <c r="AH25" s="33"/>
      <c r="AI25" s="33"/>
      <c r="AJ25" s="48"/>
      <c r="AK25" s="19"/>
      <c r="AL25" s="19"/>
      <c r="AM25" s="19"/>
      <c r="AN25" s="171"/>
    </row>
    <row r="26" spans="2:40" ht="21" customHeight="1" x14ac:dyDescent="0.2">
      <c r="B26" s="167"/>
      <c r="C26" s="167"/>
      <c r="D26" s="167"/>
      <c r="E26" s="167"/>
      <c r="F26" s="167"/>
      <c r="G26" s="167"/>
      <c r="H26" s="167"/>
      <c r="I26" s="167"/>
      <c r="K26" s="20"/>
      <c r="L26" s="45"/>
      <c r="M26" s="20"/>
      <c r="N26" s="20"/>
      <c r="O26" s="46"/>
      <c r="P26" s="46"/>
      <c r="Q26" s="46"/>
      <c r="R26" s="46"/>
      <c r="S26" s="20"/>
      <c r="T26" s="20"/>
      <c r="W26" s="20"/>
      <c r="X26" s="21" t="s">
        <v>71</v>
      </c>
      <c r="Y26" s="22" t="s">
        <v>72</v>
      </c>
      <c r="Z26" s="21" t="s">
        <v>73</v>
      </c>
      <c r="AA26" s="21" t="s">
        <v>74</v>
      </c>
      <c r="AB26" s="20"/>
      <c r="AE26" s="171"/>
      <c r="AF26" s="19"/>
      <c r="AG26" s="36">
        <f>(SQRT($E$15))*($D$15-$C$15)</f>
        <v>1.9899748742132402</v>
      </c>
      <c r="AH26" s="36">
        <f>$AG$26/3.92</f>
        <v>0.50764665158501021</v>
      </c>
      <c r="AI26" s="19"/>
      <c r="AJ26" s="19"/>
      <c r="AK26" s="19"/>
      <c r="AL26" s="19"/>
      <c r="AM26" s="19"/>
      <c r="AN26" s="171"/>
    </row>
    <row r="27" spans="2:40" ht="18.75" customHeight="1" x14ac:dyDescent="0.2">
      <c r="K27" s="20" t="s">
        <v>78</v>
      </c>
      <c r="L27" s="43">
        <f>+SQRT(AK13)</f>
        <v>1.9538415427545672</v>
      </c>
      <c r="M27" s="20"/>
      <c r="N27" s="20" t="s">
        <v>78</v>
      </c>
      <c r="O27" s="23">
        <v>1.64</v>
      </c>
      <c r="P27" s="23">
        <v>2.46</v>
      </c>
      <c r="Q27" s="23"/>
      <c r="R27" s="23"/>
      <c r="S27" s="20"/>
      <c r="T27" s="20"/>
      <c r="W27" s="20"/>
      <c r="X27" s="23">
        <v>200</v>
      </c>
      <c r="Y27" s="24">
        <v>38</v>
      </c>
      <c r="Z27" s="23">
        <v>10</v>
      </c>
      <c r="AA27" s="23">
        <v>180</v>
      </c>
      <c r="AB27" s="20"/>
      <c r="AE27" s="171"/>
      <c r="AF27" s="19"/>
      <c r="AG27" s="19"/>
      <c r="AH27" s="19"/>
      <c r="AI27" s="19"/>
      <c r="AJ27" s="19"/>
      <c r="AK27" s="19"/>
      <c r="AL27" s="19"/>
      <c r="AM27" s="19"/>
      <c r="AN27" s="171"/>
    </row>
    <row r="28" spans="2:40" ht="18" customHeight="1" x14ac:dyDescent="0.2">
      <c r="C28" s="34" t="s">
        <v>85</v>
      </c>
      <c r="D28" s="34" t="s">
        <v>86</v>
      </c>
      <c r="E28" s="34" t="s">
        <v>112</v>
      </c>
      <c r="F28" s="34" t="s">
        <v>113</v>
      </c>
      <c r="I28" s="34" t="s">
        <v>78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W28" s="20"/>
      <c r="X28" s="41"/>
      <c r="Y28" s="42"/>
      <c r="Z28" s="41"/>
      <c r="AA28" s="41"/>
      <c r="AB28" s="20"/>
      <c r="AE28" s="171"/>
      <c r="AF28" s="170" t="s">
        <v>75</v>
      </c>
      <c r="AG28" s="170"/>
      <c r="AH28" s="170"/>
      <c r="AI28" s="170"/>
      <c r="AJ28" s="170"/>
      <c r="AK28" s="170"/>
      <c r="AL28" s="170"/>
      <c r="AM28" s="170"/>
      <c r="AN28" s="171"/>
    </row>
    <row r="29" spans="2:40" ht="18" customHeight="1" x14ac:dyDescent="0.2">
      <c r="C29" s="23">
        <v>51.97</v>
      </c>
      <c r="D29" s="23">
        <v>71.36</v>
      </c>
      <c r="E29" s="23">
        <v>18</v>
      </c>
      <c r="F29" s="23">
        <v>18</v>
      </c>
      <c r="I29" s="30">
        <f>AL24</f>
        <v>14.362962962962962</v>
      </c>
      <c r="W29" s="20"/>
      <c r="X29" s="41"/>
      <c r="Y29" s="27" t="s">
        <v>77</v>
      </c>
      <c r="Z29" s="28" t="s">
        <v>78</v>
      </c>
      <c r="AA29" s="41"/>
      <c r="AB29" s="20"/>
      <c r="AE29" s="171"/>
      <c r="AF29" s="19"/>
      <c r="AG29" s="168"/>
      <c r="AH29" s="168"/>
      <c r="AI29" s="168"/>
      <c r="AJ29" s="168"/>
      <c r="AK29" s="168"/>
      <c r="AL29" s="168"/>
      <c r="AM29" s="19"/>
      <c r="AN29" s="171"/>
    </row>
    <row r="30" spans="2:40" ht="18" customHeight="1" x14ac:dyDescent="0.2">
      <c r="W30" s="20"/>
      <c r="X30" s="41"/>
      <c r="Y30" s="30">
        <f>AL18</f>
        <v>38</v>
      </c>
      <c r="Z30" s="30">
        <f>AM18</f>
        <v>28.333333333333332</v>
      </c>
      <c r="AA30" s="41"/>
      <c r="AB30" s="20"/>
      <c r="AE30" s="171"/>
      <c r="AN30" s="171"/>
    </row>
    <row r="31" spans="2:40" ht="18" customHeight="1" x14ac:dyDescent="0.2">
      <c r="K31" s="167" t="s">
        <v>123</v>
      </c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W31" s="20"/>
      <c r="X31" s="41"/>
      <c r="Y31" s="42"/>
      <c r="Z31" s="41"/>
      <c r="AA31" s="41"/>
      <c r="AB31" s="20"/>
    </row>
    <row r="32" spans="2:40" ht="18" customHeight="1" x14ac:dyDescent="0.2">
      <c r="B32" s="167" t="s">
        <v>124</v>
      </c>
      <c r="C32" s="167"/>
      <c r="D32" s="167"/>
      <c r="E32" s="167"/>
      <c r="F32" s="167"/>
      <c r="G32" s="167"/>
      <c r="H32" s="167"/>
      <c r="I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W32" s="20"/>
      <c r="X32" s="20"/>
      <c r="Y32" s="49"/>
      <c r="Z32" s="20"/>
      <c r="AA32" s="20"/>
      <c r="AB32" s="20"/>
    </row>
    <row r="33" spans="2:29" ht="18" x14ac:dyDescent="0.2">
      <c r="B33" s="167"/>
      <c r="C33" s="167"/>
      <c r="D33" s="167"/>
      <c r="E33" s="167"/>
      <c r="F33" s="167"/>
      <c r="G33" s="167"/>
      <c r="H33" s="167"/>
      <c r="I33" s="167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W33" s="20"/>
      <c r="X33" s="20"/>
      <c r="Y33" s="49"/>
      <c r="Z33" s="20"/>
      <c r="AA33" s="20"/>
      <c r="AB33" s="20"/>
    </row>
    <row r="34" spans="2:29" ht="18" x14ac:dyDescent="0.2">
      <c r="K34" s="20"/>
      <c r="L34" s="20"/>
      <c r="M34" s="20"/>
      <c r="N34" s="20"/>
      <c r="O34" s="46" t="s">
        <v>112</v>
      </c>
      <c r="P34" s="46" t="s">
        <v>113</v>
      </c>
      <c r="Q34" s="46" t="s">
        <v>125</v>
      </c>
      <c r="R34" s="46" t="s">
        <v>126</v>
      </c>
      <c r="S34" s="46" t="s">
        <v>127</v>
      </c>
      <c r="T34" s="46" t="s">
        <v>128</v>
      </c>
      <c r="U34" s="20"/>
    </row>
    <row r="35" spans="2:29" ht="18" customHeight="1" x14ac:dyDescent="0.2">
      <c r="C35" s="34" t="s">
        <v>87</v>
      </c>
      <c r="D35" s="34" t="s">
        <v>129</v>
      </c>
      <c r="E35" s="34" t="s">
        <v>71</v>
      </c>
      <c r="I35" s="34" t="s">
        <v>78</v>
      </c>
      <c r="K35" s="20" t="s">
        <v>130</v>
      </c>
      <c r="L35" s="20"/>
      <c r="M35" s="43">
        <f>Q36-R36</f>
        <v>3.1099999999999994</v>
      </c>
      <c r="N35" s="20"/>
      <c r="O35" s="46"/>
      <c r="P35" s="46"/>
      <c r="Q35" s="46"/>
      <c r="R35" s="46"/>
      <c r="S35" s="46"/>
      <c r="T35" s="46"/>
      <c r="U35" s="20"/>
    </row>
    <row r="36" spans="2:29" ht="18" customHeight="1" x14ac:dyDescent="0.2">
      <c r="C36" s="50" t="s">
        <v>97</v>
      </c>
      <c r="D36" s="93">
        <v>0.52</v>
      </c>
      <c r="E36" s="51">
        <v>18</v>
      </c>
      <c r="I36" s="30">
        <f>D36*SQRT(E36)</f>
        <v>2.206173157302028</v>
      </c>
      <c r="K36" s="20"/>
      <c r="L36" s="20"/>
      <c r="M36" s="20"/>
      <c r="N36" s="20"/>
      <c r="O36" s="23">
        <v>104</v>
      </c>
      <c r="P36" s="23">
        <v>109</v>
      </c>
      <c r="Q36" s="23">
        <v>15.510000000000005</v>
      </c>
      <c r="R36" s="23">
        <v>12.400000000000006</v>
      </c>
      <c r="S36" s="23">
        <v>3.11</v>
      </c>
      <c r="T36" s="23">
        <v>1E-3</v>
      </c>
      <c r="U36" s="20"/>
    </row>
    <row r="37" spans="2:29" ht="19" x14ac:dyDescent="0.2">
      <c r="C37" s="50" t="s">
        <v>98</v>
      </c>
      <c r="D37" s="98">
        <v>0.59</v>
      </c>
      <c r="E37" s="51">
        <v>18</v>
      </c>
      <c r="I37" s="30">
        <f>D37*SQRT(E37)</f>
        <v>2.5031580054003779</v>
      </c>
      <c r="K37" s="20" t="s">
        <v>131</v>
      </c>
      <c r="L37" s="20"/>
      <c r="M37" s="43">
        <f>AM21</f>
        <v>6.7985159707473546</v>
      </c>
      <c r="N37" s="20"/>
      <c r="O37" s="46"/>
      <c r="P37" s="46"/>
      <c r="Q37" s="46"/>
      <c r="R37" s="46"/>
      <c r="S37" s="46"/>
      <c r="T37" s="46"/>
      <c r="U37" s="20"/>
    </row>
    <row r="38" spans="2:29" ht="18.75" customHeight="1" x14ac:dyDescent="0.2">
      <c r="C38" s="11"/>
      <c r="D38" s="11"/>
      <c r="E38" s="11"/>
      <c r="F38" s="13"/>
      <c r="G38" s="13"/>
      <c r="K38" s="20"/>
      <c r="L38" s="20"/>
      <c r="M38" s="20"/>
      <c r="N38" s="20"/>
      <c r="O38" s="46"/>
      <c r="P38" s="20"/>
      <c r="Q38" s="20"/>
      <c r="R38" s="20"/>
      <c r="S38" s="20"/>
      <c r="T38" s="20"/>
      <c r="U38" s="20"/>
    </row>
    <row r="39" spans="2:29" ht="18" x14ac:dyDescent="0.2">
      <c r="C39" s="11"/>
      <c r="D39" s="11"/>
      <c r="E39" s="11"/>
      <c r="F39" s="13"/>
      <c r="G39" s="13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</row>
    <row r="40" spans="2:29" x14ac:dyDescent="0.2">
      <c r="Y40" s="14" t="s">
        <v>132</v>
      </c>
      <c r="Z40" s="11">
        <v>3.5419008830826302</v>
      </c>
      <c r="AA40" s="11">
        <v>1.3211592976873405</v>
      </c>
      <c r="AB40" s="11">
        <v>0.30259464139954845</v>
      </c>
      <c r="AC40" s="11">
        <v>0.86584772347999073</v>
      </c>
    </row>
    <row r="41" spans="2:29" x14ac:dyDescent="0.2">
      <c r="Y41" s="14" t="s">
        <v>133</v>
      </c>
      <c r="Z41" s="11">
        <v>3.9503596740054436</v>
      </c>
      <c r="AA41" s="11">
        <v>2.9095960133560403</v>
      </c>
      <c r="AB41" s="11">
        <v>1.9162532539875148</v>
      </c>
      <c r="AC41" s="11">
        <v>2.2327236769540377</v>
      </c>
    </row>
    <row r="42" spans="2:29" x14ac:dyDescent="0.2">
      <c r="Y42" s="14" t="s">
        <v>134</v>
      </c>
      <c r="Z42" s="11">
        <v>4.4344589817658147</v>
      </c>
      <c r="AA42" s="11">
        <v>4.0776368938239473</v>
      </c>
      <c r="AB42" s="11">
        <v>3.4833626100289026</v>
      </c>
      <c r="AC42" s="11">
        <v>3.5002554236110619</v>
      </c>
    </row>
  </sheetData>
  <mergeCells count="33">
    <mergeCell ref="AN6:AN30"/>
    <mergeCell ref="AF17:AG17"/>
    <mergeCell ref="AF7:AM7"/>
    <mergeCell ref="X11:AA11"/>
    <mergeCell ref="W2:AB3"/>
    <mergeCell ref="X4:AA4"/>
    <mergeCell ref="X18:AA18"/>
    <mergeCell ref="AH17:AI17"/>
    <mergeCell ref="Q14:Q15"/>
    <mergeCell ref="R14:R15"/>
    <mergeCell ref="K2:K8"/>
    <mergeCell ref="L2:R2"/>
    <mergeCell ref="S2:S8"/>
    <mergeCell ref="S14:S15"/>
    <mergeCell ref="L7:R7"/>
    <mergeCell ref="L8:R8"/>
    <mergeCell ref="K11:T12"/>
    <mergeCell ref="B18:I19"/>
    <mergeCell ref="AL17:AM17"/>
    <mergeCell ref="B11:I12"/>
    <mergeCell ref="K31:U32"/>
    <mergeCell ref="AJ17:AK17"/>
    <mergeCell ref="K18:T19"/>
    <mergeCell ref="B32:I33"/>
    <mergeCell ref="B25:I26"/>
    <mergeCell ref="X25:AA25"/>
    <mergeCell ref="AF28:AM28"/>
    <mergeCell ref="AG29:AH29"/>
    <mergeCell ref="AI29:AJ29"/>
    <mergeCell ref="AK29:AL29"/>
    <mergeCell ref="AE6:AE30"/>
    <mergeCell ref="B4:I6"/>
    <mergeCell ref="L4:R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0B3D2-1CCE-4761-86DB-A008A09DBDCC}">
  <dimension ref="A1:CT942"/>
  <sheetViews>
    <sheetView zoomScale="110" zoomScaleNormal="110" workbookViewId="0">
      <pane xSplit="1" topLeftCell="AL1" activePane="topRight" state="frozen"/>
      <selection pane="topRight" activeCell="AV8" sqref="AV8"/>
    </sheetView>
  </sheetViews>
  <sheetFormatPr baseColWidth="10" defaultColWidth="8.83203125" defaultRowHeight="13" x14ac:dyDescent="0.15"/>
  <cols>
    <col min="1" max="1" width="9.1640625" style="5"/>
    <col min="2" max="2" width="12.5" style="5" customWidth="1"/>
    <col min="3" max="3" width="5.5" style="5" bestFit="1" customWidth="1"/>
    <col min="4" max="4" width="17.6640625" style="5" customWidth="1"/>
    <col min="5" max="5" width="24.6640625" style="67" customWidth="1"/>
    <col min="6" max="6" width="24.6640625" style="5" customWidth="1"/>
    <col min="7" max="7" width="18.5" style="5" bestFit="1" customWidth="1"/>
    <col min="8" max="10" width="14.5" style="5"/>
    <col min="11" max="11" width="13.6640625" style="5" bestFit="1" customWidth="1"/>
    <col min="12" max="12" width="11.33203125" style="5" bestFit="1" customWidth="1"/>
    <col min="13" max="15" width="14.5" style="5"/>
    <col min="16" max="16" width="12.5" style="5" bestFit="1" customWidth="1"/>
    <col min="17" max="17" width="12.5" style="5" customWidth="1"/>
    <col min="18" max="18" width="14.5" style="5"/>
    <col min="19" max="19" width="14.5" style="75"/>
    <col min="20" max="20" width="40.6640625" style="5" bestFit="1" customWidth="1"/>
    <col min="21" max="21" width="24" style="5" customWidth="1"/>
    <col min="22" max="24" width="14.5" style="5"/>
    <col min="25" max="25" width="20.33203125" style="5" customWidth="1"/>
    <col min="26" max="26" width="16" style="5" customWidth="1"/>
    <col min="27" max="30" width="14.5" style="5"/>
    <col min="31" max="31" width="14.1640625" style="5" customWidth="1"/>
    <col min="32" max="32" width="14.5" style="5"/>
    <col min="33" max="33" width="14.5" style="75"/>
    <col min="34" max="34" width="25.6640625" style="5" customWidth="1"/>
    <col min="35" max="35" width="20.33203125" style="5" customWidth="1"/>
    <col min="36" max="36" width="15.6640625" style="5" customWidth="1"/>
    <col min="37" max="37" width="14.5" style="5" customWidth="1"/>
    <col min="38" max="38" width="16.33203125" style="5" customWidth="1"/>
    <col min="39" max="39" width="15.5" style="5" customWidth="1"/>
    <col min="40" max="40" width="11.33203125" style="5" bestFit="1" customWidth="1"/>
    <col min="41" max="41" width="14.6640625" style="5" customWidth="1"/>
    <col min="42" max="43" width="10.6640625" style="5" customWidth="1"/>
    <col min="44" max="44" width="12.5" style="5" bestFit="1" customWidth="1"/>
    <col min="45" max="45" width="12.5" style="5" customWidth="1"/>
    <col min="46" max="46" width="13.1640625" style="5" customWidth="1"/>
    <col min="47" max="47" width="35.5" style="75" bestFit="1" customWidth="1"/>
    <col min="48" max="48" width="41.1640625" style="5" customWidth="1"/>
    <col min="49" max="49" width="18.5" style="5" bestFit="1" customWidth="1"/>
    <col min="50" max="52" width="9.1640625" style="5"/>
    <col min="53" max="53" width="9.1640625" style="75"/>
    <col min="54" max="57" width="9.1640625" style="5"/>
    <col min="58" max="58" width="9.1640625" style="75"/>
    <col min="59" max="62" width="9.1640625" style="5"/>
    <col min="63" max="63" width="9.1640625" style="75"/>
    <col min="64" max="67" width="9.1640625" style="5"/>
    <col min="68" max="68" width="9.1640625" style="75"/>
    <col min="69" max="72" width="9.1640625" style="5"/>
    <col min="73" max="73" width="9.1640625" style="75"/>
    <col min="74" max="77" width="9.1640625" style="5"/>
    <col min="78" max="78" width="9.1640625" style="75"/>
    <col min="79" max="82" width="9.1640625" style="5"/>
    <col min="83" max="83" width="9.1640625" style="75"/>
    <col min="84" max="87" width="9.1640625" style="5"/>
    <col min="88" max="88" width="9.1640625" style="75"/>
    <col min="89" max="92" width="9.1640625" style="5"/>
    <col min="93" max="93" width="9.1640625" style="75"/>
    <col min="94" max="97" width="9.1640625" style="5"/>
    <col min="98" max="98" width="9.1640625" style="75"/>
  </cols>
  <sheetData>
    <row r="1" spans="1:98" ht="16" x14ac:dyDescent="0.15">
      <c r="A1" s="187" t="s">
        <v>0</v>
      </c>
      <c r="B1" s="187" t="s">
        <v>1</v>
      </c>
      <c r="C1" s="187" t="s">
        <v>135</v>
      </c>
      <c r="D1" s="188" t="s">
        <v>3</v>
      </c>
      <c r="E1" s="189" t="s">
        <v>136</v>
      </c>
      <c r="F1" s="202" t="s">
        <v>178</v>
      </c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4"/>
      <c r="S1" s="192" t="s">
        <v>14</v>
      </c>
      <c r="T1" s="193" t="s">
        <v>179</v>
      </c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2" t="s">
        <v>14</v>
      </c>
      <c r="AH1" s="197" t="s">
        <v>180</v>
      </c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2" t="s">
        <v>14</v>
      </c>
      <c r="AV1" s="190" t="s">
        <v>181</v>
      </c>
      <c r="AW1" s="196" t="s">
        <v>182</v>
      </c>
      <c r="AX1" s="196"/>
      <c r="AY1" s="196"/>
      <c r="AZ1" s="196"/>
      <c r="BA1" s="192" t="s">
        <v>14</v>
      </c>
      <c r="BB1" s="191" t="s">
        <v>183</v>
      </c>
      <c r="BC1" s="191"/>
      <c r="BD1" s="191"/>
      <c r="BE1" s="191"/>
      <c r="BF1" s="192" t="s">
        <v>14</v>
      </c>
      <c r="BG1" s="201" t="s">
        <v>184</v>
      </c>
      <c r="BH1" s="201"/>
      <c r="BI1" s="201"/>
      <c r="BJ1" s="201"/>
      <c r="BK1" s="192" t="s">
        <v>14</v>
      </c>
      <c r="BL1" s="200" t="s">
        <v>185</v>
      </c>
      <c r="BM1" s="200"/>
      <c r="BN1" s="200"/>
      <c r="BO1" s="200"/>
      <c r="BP1" s="192" t="s">
        <v>14</v>
      </c>
      <c r="BQ1" s="200" t="s">
        <v>186</v>
      </c>
      <c r="BR1" s="200"/>
      <c r="BS1" s="200"/>
      <c r="BT1" s="200"/>
      <c r="BU1" s="192" t="s">
        <v>14</v>
      </c>
      <c r="BV1" s="200" t="s">
        <v>187</v>
      </c>
      <c r="BW1" s="200"/>
      <c r="BX1" s="200"/>
      <c r="BY1" s="200"/>
      <c r="BZ1" s="192" t="s">
        <v>14</v>
      </c>
      <c r="CA1" s="200" t="s">
        <v>188</v>
      </c>
      <c r="CB1" s="200"/>
      <c r="CC1" s="200"/>
      <c r="CD1" s="200"/>
      <c r="CE1" s="192" t="s">
        <v>14</v>
      </c>
      <c r="CF1" s="200" t="s">
        <v>189</v>
      </c>
      <c r="CG1" s="212"/>
      <c r="CH1" s="212"/>
      <c r="CI1" s="213"/>
      <c r="CJ1" s="209" t="s">
        <v>14</v>
      </c>
      <c r="CK1" s="200" t="s">
        <v>190</v>
      </c>
      <c r="CL1" s="212"/>
      <c r="CM1" s="212"/>
      <c r="CN1" s="213"/>
      <c r="CO1" s="192" t="s">
        <v>14</v>
      </c>
      <c r="CP1" s="200" t="s">
        <v>191</v>
      </c>
      <c r="CQ1" s="212"/>
      <c r="CR1" s="212"/>
      <c r="CS1" s="213"/>
      <c r="CT1" s="192" t="s">
        <v>14</v>
      </c>
    </row>
    <row r="2" spans="1:98" ht="14" x14ac:dyDescent="0.15">
      <c r="A2" s="187"/>
      <c r="B2" s="187"/>
      <c r="C2" s="187"/>
      <c r="D2" s="188"/>
      <c r="E2" s="189"/>
      <c r="F2" s="207" t="s">
        <v>141</v>
      </c>
      <c r="G2" s="198" t="s">
        <v>142</v>
      </c>
      <c r="H2" s="198" t="s">
        <v>192</v>
      </c>
      <c r="I2" s="198" t="s">
        <v>193</v>
      </c>
      <c r="J2" s="205" t="s">
        <v>145</v>
      </c>
      <c r="K2" s="185"/>
      <c r="L2" s="185"/>
      <c r="M2" s="185"/>
      <c r="N2" s="185"/>
      <c r="O2" s="185"/>
      <c r="P2" s="185"/>
      <c r="Q2" s="185"/>
      <c r="R2" s="206"/>
      <c r="S2" s="194"/>
      <c r="T2" s="207" t="s">
        <v>194</v>
      </c>
      <c r="U2" s="198" t="s">
        <v>195</v>
      </c>
      <c r="V2" s="198" t="s">
        <v>196</v>
      </c>
      <c r="W2" s="198" t="s">
        <v>197</v>
      </c>
      <c r="X2" s="185" t="s">
        <v>145</v>
      </c>
      <c r="Y2" s="185"/>
      <c r="Z2" s="185"/>
      <c r="AA2" s="185"/>
      <c r="AB2" s="185"/>
      <c r="AC2" s="185"/>
      <c r="AD2" s="185"/>
      <c r="AE2" s="185"/>
      <c r="AF2" s="185"/>
      <c r="AG2" s="192"/>
      <c r="AH2" s="183" t="s">
        <v>198</v>
      </c>
      <c r="AI2" s="183" t="s">
        <v>195</v>
      </c>
      <c r="AJ2" s="183" t="s">
        <v>196</v>
      </c>
      <c r="AK2" s="183" t="s">
        <v>197</v>
      </c>
      <c r="AL2" s="185" t="s">
        <v>145</v>
      </c>
      <c r="AM2" s="185"/>
      <c r="AN2" s="185"/>
      <c r="AO2" s="185"/>
      <c r="AP2" s="185"/>
      <c r="AQ2" s="185"/>
      <c r="AR2" s="185"/>
      <c r="AS2" s="185"/>
      <c r="AT2" s="185"/>
      <c r="AU2" s="192"/>
      <c r="AV2" s="190"/>
      <c r="AW2" s="196"/>
      <c r="AX2" s="196"/>
      <c r="AY2" s="196"/>
      <c r="AZ2" s="196"/>
      <c r="BA2" s="192"/>
      <c r="BB2" s="191"/>
      <c r="BC2" s="191"/>
      <c r="BD2" s="191"/>
      <c r="BE2" s="191"/>
      <c r="BF2" s="192"/>
      <c r="BG2" s="201"/>
      <c r="BH2" s="201"/>
      <c r="BI2" s="201"/>
      <c r="BJ2" s="201"/>
      <c r="BK2" s="192"/>
      <c r="BL2" s="200"/>
      <c r="BM2" s="200"/>
      <c r="BN2" s="200"/>
      <c r="BO2" s="200"/>
      <c r="BP2" s="192"/>
      <c r="BQ2" s="200"/>
      <c r="BR2" s="200"/>
      <c r="BS2" s="200"/>
      <c r="BT2" s="200"/>
      <c r="BU2" s="192"/>
      <c r="BV2" s="200"/>
      <c r="BW2" s="200"/>
      <c r="BX2" s="200"/>
      <c r="BY2" s="200"/>
      <c r="BZ2" s="192"/>
      <c r="CA2" s="200"/>
      <c r="CB2" s="200"/>
      <c r="CC2" s="200"/>
      <c r="CD2" s="200"/>
      <c r="CE2" s="192"/>
      <c r="CF2" s="214"/>
      <c r="CG2" s="215"/>
      <c r="CH2" s="215"/>
      <c r="CI2" s="216"/>
      <c r="CJ2" s="210"/>
      <c r="CK2" s="214"/>
      <c r="CL2" s="215"/>
      <c r="CM2" s="215"/>
      <c r="CN2" s="216"/>
      <c r="CO2" s="194"/>
      <c r="CP2" s="214"/>
      <c r="CQ2" s="215"/>
      <c r="CR2" s="215"/>
      <c r="CS2" s="216"/>
      <c r="CT2" s="194"/>
    </row>
    <row r="3" spans="1:98" ht="48" x14ac:dyDescent="0.15">
      <c r="A3" s="187"/>
      <c r="B3" s="187"/>
      <c r="C3" s="187"/>
      <c r="D3" s="188"/>
      <c r="E3" s="189"/>
      <c r="F3" s="208"/>
      <c r="G3" s="199"/>
      <c r="H3" s="199"/>
      <c r="I3" s="199"/>
      <c r="J3" s="62" t="s">
        <v>146</v>
      </c>
      <c r="K3" s="63" t="s">
        <v>147</v>
      </c>
      <c r="L3" s="63" t="s">
        <v>148</v>
      </c>
      <c r="M3" s="63" t="s">
        <v>149</v>
      </c>
      <c r="N3" s="63" t="s">
        <v>150</v>
      </c>
      <c r="O3" s="63" t="s">
        <v>151</v>
      </c>
      <c r="P3" s="63" t="s">
        <v>152</v>
      </c>
      <c r="Q3" s="63" t="s">
        <v>307</v>
      </c>
      <c r="R3" s="63" t="s">
        <v>153</v>
      </c>
      <c r="S3" s="195"/>
      <c r="T3" s="208"/>
      <c r="U3" s="199"/>
      <c r="V3" s="199"/>
      <c r="W3" s="199"/>
      <c r="X3" s="62" t="s">
        <v>146</v>
      </c>
      <c r="Y3" s="63" t="s">
        <v>147</v>
      </c>
      <c r="Z3" s="63" t="s">
        <v>148</v>
      </c>
      <c r="AA3" s="63" t="s">
        <v>149</v>
      </c>
      <c r="AB3" s="63" t="s">
        <v>150</v>
      </c>
      <c r="AC3" s="63" t="s">
        <v>151</v>
      </c>
      <c r="AD3" s="63" t="s">
        <v>152</v>
      </c>
      <c r="AE3" s="63" t="s">
        <v>307</v>
      </c>
      <c r="AF3" s="63" t="s">
        <v>153</v>
      </c>
      <c r="AG3" s="192"/>
      <c r="AH3" s="183"/>
      <c r="AI3" s="183"/>
      <c r="AJ3" s="183"/>
      <c r="AK3" s="183"/>
      <c r="AL3" s="62" t="s">
        <v>146</v>
      </c>
      <c r="AM3" s="63" t="s">
        <v>147</v>
      </c>
      <c r="AN3" s="63" t="s">
        <v>148</v>
      </c>
      <c r="AO3" s="63" t="s">
        <v>149</v>
      </c>
      <c r="AP3" s="63" t="s">
        <v>150</v>
      </c>
      <c r="AQ3" s="63" t="s">
        <v>151</v>
      </c>
      <c r="AR3" s="63" t="s">
        <v>152</v>
      </c>
      <c r="AS3" s="63" t="s">
        <v>307</v>
      </c>
      <c r="AT3" s="63" t="s">
        <v>153</v>
      </c>
      <c r="AU3" s="192"/>
      <c r="AV3" s="58" t="s">
        <v>199</v>
      </c>
      <c r="AW3" s="6" t="s">
        <v>200</v>
      </c>
      <c r="AX3" s="6" t="s">
        <v>201</v>
      </c>
      <c r="AY3" s="6" t="s">
        <v>202</v>
      </c>
      <c r="AZ3" s="6" t="s">
        <v>203</v>
      </c>
      <c r="BA3" s="192"/>
      <c r="BB3" s="6" t="s">
        <v>200</v>
      </c>
      <c r="BC3" s="6" t="s">
        <v>201</v>
      </c>
      <c r="BD3" s="6" t="s">
        <v>202</v>
      </c>
      <c r="BE3" s="6" t="s">
        <v>203</v>
      </c>
      <c r="BF3" s="192"/>
      <c r="BG3" s="6" t="s">
        <v>200</v>
      </c>
      <c r="BH3" s="6" t="s">
        <v>201</v>
      </c>
      <c r="BI3" s="6" t="s">
        <v>202</v>
      </c>
      <c r="BJ3" s="6" t="s">
        <v>203</v>
      </c>
      <c r="BK3" s="192"/>
      <c r="BL3" s="6" t="s">
        <v>200</v>
      </c>
      <c r="BM3" s="6" t="s">
        <v>201</v>
      </c>
      <c r="BN3" s="6" t="s">
        <v>202</v>
      </c>
      <c r="BO3" s="6" t="s">
        <v>203</v>
      </c>
      <c r="BP3" s="192"/>
      <c r="BQ3" s="6" t="s">
        <v>200</v>
      </c>
      <c r="BR3" s="6" t="s">
        <v>201</v>
      </c>
      <c r="BS3" s="6" t="s">
        <v>202</v>
      </c>
      <c r="BT3" s="6" t="s">
        <v>203</v>
      </c>
      <c r="BU3" s="192"/>
      <c r="BV3" s="6" t="s">
        <v>200</v>
      </c>
      <c r="BW3" s="6" t="s">
        <v>201</v>
      </c>
      <c r="BX3" s="6" t="s">
        <v>202</v>
      </c>
      <c r="BY3" s="6" t="s">
        <v>203</v>
      </c>
      <c r="BZ3" s="192"/>
      <c r="CA3" s="6" t="s">
        <v>200</v>
      </c>
      <c r="CB3" s="6" t="s">
        <v>201</v>
      </c>
      <c r="CC3" s="6" t="s">
        <v>202</v>
      </c>
      <c r="CD3" s="6" t="s">
        <v>203</v>
      </c>
      <c r="CE3" s="192"/>
      <c r="CF3" s="6" t="s">
        <v>200</v>
      </c>
      <c r="CG3" s="83" t="s">
        <v>201</v>
      </c>
      <c r="CH3" s="83" t="s">
        <v>202</v>
      </c>
      <c r="CI3" s="83" t="s">
        <v>203</v>
      </c>
      <c r="CJ3" s="211"/>
      <c r="CK3" s="87" t="s">
        <v>200</v>
      </c>
      <c r="CL3" s="88" t="s">
        <v>201</v>
      </c>
      <c r="CM3" s="88" t="s">
        <v>202</v>
      </c>
      <c r="CN3" s="88" t="s">
        <v>203</v>
      </c>
      <c r="CO3" s="195"/>
      <c r="CP3" s="87" t="s">
        <v>200</v>
      </c>
      <c r="CQ3" s="88" t="s">
        <v>201</v>
      </c>
      <c r="CR3" s="88" t="s">
        <v>202</v>
      </c>
      <c r="CS3" s="88" t="s">
        <v>203</v>
      </c>
      <c r="CT3" s="195"/>
    </row>
    <row r="4" spans="1:98" ht="16" x14ac:dyDescent="0.15">
      <c r="A4" s="52">
        <v>5118</v>
      </c>
      <c r="B4" s="52" t="s">
        <v>31</v>
      </c>
      <c r="C4" s="52">
        <v>1995</v>
      </c>
      <c r="D4" s="55" t="s">
        <v>32</v>
      </c>
      <c r="E4" s="52" t="s">
        <v>34</v>
      </c>
      <c r="F4" s="56" t="s">
        <v>33</v>
      </c>
      <c r="G4" s="56" t="s">
        <v>33</v>
      </c>
      <c r="H4" s="56" t="s">
        <v>33</v>
      </c>
      <c r="I4" s="56" t="s">
        <v>33</v>
      </c>
      <c r="J4" s="56" t="s">
        <v>33</v>
      </c>
      <c r="K4" s="56" t="s">
        <v>33</v>
      </c>
      <c r="L4" s="56" t="s">
        <v>33</v>
      </c>
      <c r="M4" s="56" t="s">
        <v>33</v>
      </c>
      <c r="N4" s="56" t="s">
        <v>33</v>
      </c>
      <c r="O4" s="56" t="s">
        <v>33</v>
      </c>
      <c r="P4" s="56" t="s">
        <v>33</v>
      </c>
      <c r="Q4" s="56" t="e">
        <f>SQRT(L4^2 + O4^2 - (2*0.5*L4*O4))</f>
        <v>#VALUE!</v>
      </c>
      <c r="R4" s="56" t="s">
        <v>33</v>
      </c>
      <c r="S4" s="74"/>
      <c r="T4" s="64" t="s">
        <v>33</v>
      </c>
      <c r="U4" s="64" t="s">
        <v>33</v>
      </c>
      <c r="V4" s="64" t="s">
        <v>33</v>
      </c>
      <c r="W4" s="64" t="s">
        <v>33</v>
      </c>
      <c r="X4" s="64" t="s">
        <v>33</v>
      </c>
      <c r="Y4" s="64" t="s">
        <v>33</v>
      </c>
      <c r="Z4" s="64" t="s">
        <v>33</v>
      </c>
      <c r="AA4" s="64" t="s">
        <v>33</v>
      </c>
      <c r="AB4" s="64" t="s">
        <v>33</v>
      </c>
      <c r="AC4" s="64" t="s">
        <v>33</v>
      </c>
      <c r="AD4" s="64" t="s">
        <v>33</v>
      </c>
      <c r="AE4" s="64" t="e">
        <f>SQRT(Z4^2 + AC4^2 - (2*0.5*Z4*AC4))</f>
        <v>#VALUE!</v>
      </c>
      <c r="AF4" s="64" t="s">
        <v>33</v>
      </c>
      <c r="AG4" s="73"/>
      <c r="AH4" s="56" t="s">
        <v>33</v>
      </c>
      <c r="AI4" s="56" t="s">
        <v>33</v>
      </c>
      <c r="AJ4" s="56" t="s">
        <v>33</v>
      </c>
      <c r="AK4" s="56" t="s">
        <v>33</v>
      </c>
      <c r="AL4" s="56" t="s">
        <v>33</v>
      </c>
      <c r="AM4" s="56" t="s">
        <v>33</v>
      </c>
      <c r="AN4" s="56" t="s">
        <v>33</v>
      </c>
      <c r="AO4" s="56" t="s">
        <v>33</v>
      </c>
      <c r="AP4" s="56" t="s">
        <v>33</v>
      </c>
      <c r="AQ4" s="56" t="s">
        <v>33</v>
      </c>
      <c r="AR4" s="56" t="s">
        <v>33</v>
      </c>
      <c r="AS4" s="56" t="e">
        <f>SQRT(AN4^2 + AQ4^2 - (2*0.5*AN4*AQ4))</f>
        <v>#VALUE!</v>
      </c>
      <c r="AT4" s="56" t="s">
        <v>33</v>
      </c>
      <c r="AU4" s="73" t="s">
        <v>204</v>
      </c>
      <c r="AV4" s="77" t="s">
        <v>205</v>
      </c>
      <c r="AW4" s="66" t="s">
        <v>206</v>
      </c>
      <c r="AX4" s="64" t="s">
        <v>156</v>
      </c>
      <c r="AY4" s="66">
        <v>8</v>
      </c>
      <c r="AZ4" s="66">
        <v>3</v>
      </c>
      <c r="BA4" s="108"/>
      <c r="BB4" s="66" t="s">
        <v>207</v>
      </c>
      <c r="BC4" s="64" t="s">
        <v>156</v>
      </c>
      <c r="BD4" s="66">
        <v>8</v>
      </c>
      <c r="BE4" s="66">
        <v>2</v>
      </c>
      <c r="BF4" s="108"/>
      <c r="BG4" s="66" t="s">
        <v>208</v>
      </c>
      <c r="BH4" s="64" t="s">
        <v>156</v>
      </c>
      <c r="BI4" s="66">
        <v>8</v>
      </c>
      <c r="BJ4" s="66">
        <v>2</v>
      </c>
      <c r="BK4" s="108"/>
      <c r="BL4" s="66" t="s">
        <v>209</v>
      </c>
      <c r="BM4" s="64" t="s">
        <v>156</v>
      </c>
      <c r="BN4" s="66">
        <v>8</v>
      </c>
      <c r="BO4" s="66">
        <v>2</v>
      </c>
      <c r="BP4" s="76"/>
      <c r="BQ4" s="66" t="s">
        <v>210</v>
      </c>
      <c r="BR4" s="64" t="s">
        <v>156</v>
      </c>
      <c r="BS4" s="66">
        <v>8</v>
      </c>
      <c r="BT4" s="66">
        <v>2</v>
      </c>
      <c r="BU4" s="76"/>
      <c r="BV4" s="54"/>
      <c r="BW4" s="52"/>
      <c r="BX4" s="54"/>
      <c r="BY4" s="54"/>
      <c r="BZ4" s="76"/>
      <c r="CA4" s="54"/>
      <c r="CB4" s="52"/>
      <c r="CC4" s="54"/>
      <c r="CD4" s="54"/>
      <c r="CE4" s="76"/>
      <c r="CF4" s="81"/>
      <c r="CG4" s="84"/>
      <c r="CH4" s="82"/>
      <c r="CI4" s="82"/>
      <c r="CJ4" s="85"/>
      <c r="CK4" s="81"/>
      <c r="CL4" s="84"/>
      <c r="CM4" s="82"/>
      <c r="CN4" s="82"/>
      <c r="CO4" s="128"/>
      <c r="CP4" s="81"/>
      <c r="CQ4" s="84"/>
      <c r="CR4" s="82"/>
      <c r="CS4" s="82"/>
      <c r="CT4" s="128"/>
    </row>
    <row r="5" spans="1:98" ht="16" x14ac:dyDescent="0.15">
      <c r="A5" s="52">
        <v>5118</v>
      </c>
      <c r="B5" s="52" t="s">
        <v>31</v>
      </c>
      <c r="C5" s="52">
        <v>1995</v>
      </c>
      <c r="D5" s="55" t="s">
        <v>32</v>
      </c>
      <c r="E5" s="52" t="s">
        <v>35</v>
      </c>
      <c r="F5" s="56" t="s">
        <v>33</v>
      </c>
      <c r="G5" s="56" t="s">
        <v>33</v>
      </c>
      <c r="H5" s="56" t="s">
        <v>33</v>
      </c>
      <c r="I5" s="56" t="s">
        <v>33</v>
      </c>
      <c r="J5" s="56" t="s">
        <v>33</v>
      </c>
      <c r="K5" s="56" t="s">
        <v>33</v>
      </c>
      <c r="L5" s="56" t="s">
        <v>33</v>
      </c>
      <c r="M5" s="56" t="s">
        <v>33</v>
      </c>
      <c r="N5" s="56" t="s">
        <v>33</v>
      </c>
      <c r="O5" s="56" t="s">
        <v>33</v>
      </c>
      <c r="P5" s="56" t="s">
        <v>33</v>
      </c>
      <c r="Q5" s="56" t="e">
        <f t="shared" ref="Q5:Q45" si="0">SQRT(L5^2 + O5^2 - (2*0.5*L5*O5))</f>
        <v>#VALUE!</v>
      </c>
      <c r="R5" s="56" t="s">
        <v>33</v>
      </c>
      <c r="S5" s="74"/>
      <c r="T5" s="64" t="s">
        <v>33</v>
      </c>
      <c r="U5" s="64" t="s">
        <v>33</v>
      </c>
      <c r="V5" s="64" t="s">
        <v>33</v>
      </c>
      <c r="W5" s="64" t="s">
        <v>33</v>
      </c>
      <c r="X5" s="64" t="s">
        <v>33</v>
      </c>
      <c r="Y5" s="64" t="s">
        <v>33</v>
      </c>
      <c r="Z5" s="64" t="s">
        <v>33</v>
      </c>
      <c r="AA5" s="64" t="s">
        <v>33</v>
      </c>
      <c r="AB5" s="64" t="s">
        <v>33</v>
      </c>
      <c r="AC5" s="64" t="s">
        <v>33</v>
      </c>
      <c r="AD5" s="64" t="s">
        <v>33</v>
      </c>
      <c r="AE5" s="64" t="e">
        <f t="shared" ref="AE5:AE45" si="1">SQRT(Z5^2 + AC5^2 - (2*0.5*Z5*AC5))</f>
        <v>#VALUE!</v>
      </c>
      <c r="AF5" s="64" t="s">
        <v>33</v>
      </c>
      <c r="AG5" s="73"/>
      <c r="AH5" s="56" t="s">
        <v>33</v>
      </c>
      <c r="AI5" s="56" t="s">
        <v>33</v>
      </c>
      <c r="AJ5" s="56" t="s">
        <v>33</v>
      </c>
      <c r="AK5" s="56" t="s">
        <v>33</v>
      </c>
      <c r="AL5" s="56" t="s">
        <v>33</v>
      </c>
      <c r="AM5" s="56" t="s">
        <v>33</v>
      </c>
      <c r="AN5" s="56" t="s">
        <v>33</v>
      </c>
      <c r="AO5" s="56" t="s">
        <v>33</v>
      </c>
      <c r="AP5" s="56" t="s">
        <v>33</v>
      </c>
      <c r="AQ5" s="56" t="s">
        <v>33</v>
      </c>
      <c r="AR5" s="56" t="s">
        <v>33</v>
      </c>
      <c r="AS5" s="56" t="e">
        <f t="shared" ref="AS5:AS45" si="2">SQRT(AN5^2 + AQ5^2 - (2*0.5*AN5*AQ5))</f>
        <v>#VALUE!</v>
      </c>
      <c r="AT5" s="56" t="s">
        <v>33</v>
      </c>
      <c r="AU5" s="73" t="s">
        <v>204</v>
      </c>
      <c r="AV5" s="77" t="s">
        <v>205</v>
      </c>
      <c r="AW5" s="66" t="s">
        <v>206</v>
      </c>
      <c r="AX5" s="64" t="s">
        <v>156</v>
      </c>
      <c r="AY5" s="66">
        <v>8</v>
      </c>
      <c r="AZ5" s="66">
        <v>7</v>
      </c>
      <c r="BA5" s="108"/>
      <c r="BB5" s="66" t="s">
        <v>211</v>
      </c>
      <c r="BC5" s="64" t="s">
        <v>156</v>
      </c>
      <c r="BD5" s="66">
        <v>8</v>
      </c>
      <c r="BE5" s="66">
        <v>4</v>
      </c>
      <c r="BF5" s="108"/>
      <c r="BG5" s="66" t="s">
        <v>212</v>
      </c>
      <c r="BH5" s="64" t="s">
        <v>156</v>
      </c>
      <c r="BI5" s="66">
        <v>8</v>
      </c>
      <c r="BJ5" s="66">
        <v>2</v>
      </c>
      <c r="BK5" s="108"/>
      <c r="BL5" s="66" t="s">
        <v>213</v>
      </c>
      <c r="BM5" s="64" t="s">
        <v>156</v>
      </c>
      <c r="BN5" s="66">
        <v>8</v>
      </c>
      <c r="BO5" s="66">
        <v>1</v>
      </c>
      <c r="BP5" s="76"/>
      <c r="BQ5" s="66" t="s">
        <v>33</v>
      </c>
      <c r="BR5" s="66" t="s">
        <v>33</v>
      </c>
      <c r="BS5" s="66" t="s">
        <v>33</v>
      </c>
      <c r="BT5" s="66" t="s">
        <v>33</v>
      </c>
      <c r="BU5" s="76"/>
      <c r="BV5" s="54"/>
      <c r="BW5" s="52"/>
      <c r="BX5" s="54"/>
      <c r="BY5" s="54"/>
      <c r="BZ5" s="76"/>
      <c r="CA5" s="54"/>
      <c r="CB5" s="52"/>
      <c r="CC5" s="54"/>
      <c r="CD5" s="54"/>
      <c r="CE5" s="76"/>
      <c r="CF5" s="81"/>
      <c r="CG5" s="84"/>
      <c r="CH5" s="82"/>
      <c r="CI5" s="82"/>
      <c r="CJ5" s="86"/>
      <c r="CK5" s="81"/>
      <c r="CL5" s="84"/>
      <c r="CM5" s="82"/>
      <c r="CN5" s="82"/>
      <c r="CO5" s="128"/>
      <c r="CP5" s="81"/>
      <c r="CQ5" s="84"/>
      <c r="CR5" s="82"/>
      <c r="CS5" s="82"/>
      <c r="CT5" s="128"/>
    </row>
    <row r="6" spans="1:98" ht="16" x14ac:dyDescent="0.15">
      <c r="A6" s="52">
        <v>5118</v>
      </c>
      <c r="B6" s="52" t="s">
        <v>31</v>
      </c>
      <c r="C6" s="52">
        <v>1995</v>
      </c>
      <c r="D6" s="55" t="s">
        <v>32</v>
      </c>
      <c r="E6" s="52" t="s">
        <v>38</v>
      </c>
      <c r="F6" s="56" t="s">
        <v>33</v>
      </c>
      <c r="G6" s="56" t="s">
        <v>33</v>
      </c>
      <c r="H6" s="56" t="s">
        <v>33</v>
      </c>
      <c r="I6" s="56" t="s">
        <v>33</v>
      </c>
      <c r="J6" s="56" t="s">
        <v>33</v>
      </c>
      <c r="K6" s="56" t="s">
        <v>33</v>
      </c>
      <c r="L6" s="56" t="s">
        <v>33</v>
      </c>
      <c r="M6" s="56" t="s">
        <v>33</v>
      </c>
      <c r="N6" s="56" t="s">
        <v>33</v>
      </c>
      <c r="O6" s="56" t="s">
        <v>33</v>
      </c>
      <c r="P6" s="56" t="s">
        <v>33</v>
      </c>
      <c r="Q6" s="56" t="e">
        <f t="shared" si="0"/>
        <v>#VALUE!</v>
      </c>
      <c r="R6" s="56" t="s">
        <v>33</v>
      </c>
      <c r="S6" s="74"/>
      <c r="T6" s="64" t="s">
        <v>33</v>
      </c>
      <c r="U6" s="64" t="s">
        <v>33</v>
      </c>
      <c r="V6" s="64" t="s">
        <v>33</v>
      </c>
      <c r="W6" s="64" t="s">
        <v>33</v>
      </c>
      <c r="X6" s="64" t="s">
        <v>33</v>
      </c>
      <c r="Y6" s="64" t="s">
        <v>33</v>
      </c>
      <c r="Z6" s="64" t="s">
        <v>33</v>
      </c>
      <c r="AA6" s="64" t="s">
        <v>33</v>
      </c>
      <c r="AB6" s="64" t="s">
        <v>33</v>
      </c>
      <c r="AC6" s="64" t="s">
        <v>33</v>
      </c>
      <c r="AD6" s="64" t="s">
        <v>33</v>
      </c>
      <c r="AE6" s="64" t="e">
        <f t="shared" si="1"/>
        <v>#VALUE!</v>
      </c>
      <c r="AF6" s="64" t="s">
        <v>33</v>
      </c>
      <c r="AG6" s="73"/>
      <c r="AH6" s="56" t="s">
        <v>33</v>
      </c>
      <c r="AI6" s="56" t="s">
        <v>33</v>
      </c>
      <c r="AJ6" s="56" t="s">
        <v>33</v>
      </c>
      <c r="AK6" s="56" t="s">
        <v>33</v>
      </c>
      <c r="AL6" s="56" t="s">
        <v>33</v>
      </c>
      <c r="AM6" s="56" t="s">
        <v>33</v>
      </c>
      <c r="AN6" s="56" t="s">
        <v>33</v>
      </c>
      <c r="AO6" s="56" t="s">
        <v>33</v>
      </c>
      <c r="AP6" s="56" t="s">
        <v>33</v>
      </c>
      <c r="AQ6" s="56" t="s">
        <v>33</v>
      </c>
      <c r="AR6" s="56" t="s">
        <v>33</v>
      </c>
      <c r="AS6" s="56" t="e">
        <f t="shared" si="2"/>
        <v>#VALUE!</v>
      </c>
      <c r="AT6" s="56" t="s">
        <v>33</v>
      </c>
      <c r="AU6" s="73" t="s">
        <v>214</v>
      </c>
      <c r="AV6" s="77" t="s">
        <v>205</v>
      </c>
      <c r="AW6" s="66" t="s">
        <v>215</v>
      </c>
      <c r="AX6" s="64" t="s">
        <v>156</v>
      </c>
      <c r="AY6" s="66">
        <v>8</v>
      </c>
      <c r="AZ6" s="66">
        <v>5</v>
      </c>
      <c r="BA6" s="108" t="s">
        <v>216</v>
      </c>
      <c r="BB6" s="66" t="s">
        <v>33</v>
      </c>
      <c r="BC6" s="64" t="s">
        <v>156</v>
      </c>
      <c r="BD6" s="66" t="s">
        <v>33</v>
      </c>
      <c r="BE6" s="66" t="s">
        <v>33</v>
      </c>
      <c r="BF6" s="108"/>
      <c r="BG6" s="66" t="s">
        <v>33</v>
      </c>
      <c r="BH6" s="64" t="s">
        <v>156</v>
      </c>
      <c r="BI6" s="66" t="s">
        <v>33</v>
      </c>
      <c r="BJ6" s="66" t="s">
        <v>33</v>
      </c>
      <c r="BK6" s="108"/>
      <c r="BL6" s="66" t="s">
        <v>33</v>
      </c>
      <c r="BM6" s="64" t="s">
        <v>33</v>
      </c>
      <c r="BN6" s="66" t="s">
        <v>33</v>
      </c>
      <c r="BO6" s="66" t="s">
        <v>33</v>
      </c>
      <c r="BP6" s="76"/>
      <c r="BQ6" s="66" t="s">
        <v>33</v>
      </c>
      <c r="BR6" s="66" t="s">
        <v>33</v>
      </c>
      <c r="BS6" s="66" t="s">
        <v>33</v>
      </c>
      <c r="BT6" s="66" t="s">
        <v>33</v>
      </c>
      <c r="BU6" s="76"/>
      <c r="BV6" s="54"/>
      <c r="BW6" s="52"/>
      <c r="BX6" s="54"/>
      <c r="BY6" s="54"/>
      <c r="BZ6" s="76"/>
      <c r="CA6" s="54"/>
      <c r="CB6" s="52"/>
      <c r="CC6" s="54"/>
      <c r="CD6" s="54"/>
      <c r="CE6" s="76"/>
      <c r="CF6" s="81"/>
      <c r="CG6" s="84"/>
      <c r="CH6" s="82"/>
      <c r="CI6" s="82"/>
      <c r="CJ6" s="86"/>
      <c r="CK6" s="81"/>
      <c r="CL6" s="84"/>
      <c r="CM6" s="82"/>
      <c r="CN6" s="82"/>
      <c r="CO6" s="128"/>
      <c r="CP6" s="81"/>
      <c r="CQ6" s="84"/>
      <c r="CR6" s="82"/>
      <c r="CS6" s="82"/>
      <c r="CT6" s="128"/>
    </row>
    <row r="7" spans="1:98" ht="16" x14ac:dyDescent="0.15">
      <c r="A7" s="52">
        <v>5126</v>
      </c>
      <c r="B7" s="52" t="s">
        <v>37</v>
      </c>
      <c r="C7" s="52">
        <v>2002</v>
      </c>
      <c r="D7" s="55" t="s">
        <v>32</v>
      </c>
      <c r="E7" s="52" t="s">
        <v>34</v>
      </c>
      <c r="F7" s="56" t="s">
        <v>33</v>
      </c>
      <c r="G7" s="56" t="s">
        <v>33</v>
      </c>
      <c r="H7" s="56" t="s">
        <v>33</v>
      </c>
      <c r="I7" s="56" t="s">
        <v>33</v>
      </c>
      <c r="J7" s="56" t="s">
        <v>33</v>
      </c>
      <c r="K7" s="56" t="s">
        <v>33</v>
      </c>
      <c r="L7" s="56" t="s">
        <v>33</v>
      </c>
      <c r="M7" s="56" t="s">
        <v>33</v>
      </c>
      <c r="N7" s="56" t="s">
        <v>33</v>
      </c>
      <c r="O7" s="56" t="s">
        <v>33</v>
      </c>
      <c r="P7" s="56" t="s">
        <v>33</v>
      </c>
      <c r="Q7" s="56" t="e">
        <f t="shared" si="0"/>
        <v>#VALUE!</v>
      </c>
      <c r="R7" s="56" t="s">
        <v>33</v>
      </c>
      <c r="S7" s="74"/>
      <c r="T7" s="64" t="s">
        <v>33</v>
      </c>
      <c r="U7" s="64" t="s">
        <v>33</v>
      </c>
      <c r="V7" s="64" t="s">
        <v>33</v>
      </c>
      <c r="W7" s="64" t="s">
        <v>33</v>
      </c>
      <c r="X7" s="64" t="s">
        <v>33</v>
      </c>
      <c r="Y7" s="64" t="s">
        <v>33</v>
      </c>
      <c r="Z7" s="64" t="s">
        <v>33</v>
      </c>
      <c r="AA7" s="64" t="s">
        <v>33</v>
      </c>
      <c r="AB7" s="64" t="s">
        <v>33</v>
      </c>
      <c r="AC7" s="64" t="s">
        <v>33</v>
      </c>
      <c r="AD7" s="64" t="s">
        <v>33</v>
      </c>
      <c r="AE7" s="64" t="e">
        <f t="shared" si="1"/>
        <v>#VALUE!</v>
      </c>
      <c r="AF7" s="64" t="s">
        <v>33</v>
      </c>
      <c r="AG7" s="73"/>
      <c r="AH7" s="56" t="s">
        <v>217</v>
      </c>
      <c r="AI7" s="105">
        <v>2</v>
      </c>
      <c r="AJ7" s="105" t="s">
        <v>157</v>
      </c>
      <c r="AK7" s="56" t="s">
        <v>218</v>
      </c>
      <c r="AL7" s="105">
        <v>18</v>
      </c>
      <c r="AM7" s="105">
        <v>8.5</v>
      </c>
      <c r="AN7" s="105">
        <v>1.5</v>
      </c>
      <c r="AO7" s="105">
        <v>18</v>
      </c>
      <c r="AP7" s="105">
        <v>5</v>
      </c>
      <c r="AQ7" s="105">
        <v>2.5</v>
      </c>
      <c r="AR7" s="105">
        <f>AP7-AM7</f>
        <v>-3.5</v>
      </c>
      <c r="AS7" s="56">
        <f t="shared" si="2"/>
        <v>2.179449471770337</v>
      </c>
      <c r="AT7" s="105" t="s">
        <v>33</v>
      </c>
      <c r="AU7" s="73"/>
      <c r="AV7" s="77" t="s">
        <v>205</v>
      </c>
      <c r="AW7" s="66" t="s">
        <v>219</v>
      </c>
      <c r="AX7" s="66" t="s">
        <v>158</v>
      </c>
      <c r="AY7" s="66">
        <v>18</v>
      </c>
      <c r="AZ7" s="66">
        <v>6</v>
      </c>
      <c r="BA7" s="108"/>
      <c r="BB7" s="66"/>
      <c r="BC7" s="66"/>
      <c r="BD7" s="66"/>
      <c r="BE7" s="66"/>
      <c r="BF7" s="108"/>
      <c r="BG7" s="66"/>
      <c r="BH7" s="66"/>
      <c r="BI7" s="66"/>
      <c r="BJ7" s="66"/>
      <c r="BK7" s="108"/>
      <c r="BL7" s="66"/>
      <c r="BM7" s="66"/>
      <c r="BN7" s="66"/>
      <c r="BO7" s="66"/>
      <c r="BP7" s="76"/>
      <c r="BQ7" s="66"/>
      <c r="BR7" s="66"/>
      <c r="BS7" s="66"/>
      <c r="BT7" s="66"/>
      <c r="BU7" s="76"/>
      <c r="BV7" s="54"/>
      <c r="BW7" s="54"/>
      <c r="BX7" s="54"/>
      <c r="BY7" s="54"/>
      <c r="BZ7" s="76"/>
      <c r="CA7" s="54"/>
      <c r="CB7" s="54"/>
      <c r="CC7" s="54"/>
      <c r="CD7" s="54"/>
      <c r="CE7" s="76"/>
      <c r="CF7" s="81"/>
      <c r="CG7" s="82"/>
      <c r="CH7" s="82"/>
      <c r="CI7" s="82"/>
      <c r="CJ7" s="86"/>
      <c r="CK7" s="81"/>
      <c r="CL7" s="82"/>
      <c r="CM7" s="82"/>
      <c r="CN7" s="82"/>
      <c r="CO7" s="128"/>
      <c r="CP7" s="81"/>
      <c r="CQ7" s="82"/>
      <c r="CR7" s="82"/>
      <c r="CS7" s="82"/>
      <c r="CT7" s="128"/>
    </row>
    <row r="8" spans="1:98" ht="16" x14ac:dyDescent="0.15">
      <c r="A8" s="52">
        <v>5126</v>
      </c>
      <c r="B8" s="52" t="s">
        <v>37</v>
      </c>
      <c r="C8" s="52">
        <v>2002</v>
      </c>
      <c r="D8" s="55" t="s">
        <v>32</v>
      </c>
      <c r="E8" s="52" t="s">
        <v>38</v>
      </c>
      <c r="F8" s="56" t="s">
        <v>33</v>
      </c>
      <c r="G8" s="56" t="s">
        <v>33</v>
      </c>
      <c r="H8" s="56" t="s">
        <v>33</v>
      </c>
      <c r="I8" s="56" t="s">
        <v>33</v>
      </c>
      <c r="J8" s="56" t="s">
        <v>33</v>
      </c>
      <c r="K8" s="56" t="s">
        <v>33</v>
      </c>
      <c r="L8" s="56" t="s">
        <v>33</v>
      </c>
      <c r="M8" s="56" t="s">
        <v>33</v>
      </c>
      <c r="N8" s="56" t="s">
        <v>33</v>
      </c>
      <c r="O8" s="56" t="s">
        <v>33</v>
      </c>
      <c r="P8" s="56" t="s">
        <v>33</v>
      </c>
      <c r="Q8" s="56" t="e">
        <f t="shared" si="0"/>
        <v>#VALUE!</v>
      </c>
      <c r="R8" s="56" t="s">
        <v>33</v>
      </c>
      <c r="S8" s="74"/>
      <c r="T8" s="64" t="s">
        <v>33</v>
      </c>
      <c r="U8" s="64" t="s">
        <v>33</v>
      </c>
      <c r="V8" s="64" t="s">
        <v>33</v>
      </c>
      <c r="W8" s="64" t="s">
        <v>33</v>
      </c>
      <c r="X8" s="64" t="s">
        <v>33</v>
      </c>
      <c r="Y8" s="64" t="s">
        <v>33</v>
      </c>
      <c r="Z8" s="64" t="s">
        <v>33</v>
      </c>
      <c r="AA8" s="64" t="s">
        <v>33</v>
      </c>
      <c r="AB8" s="64" t="s">
        <v>33</v>
      </c>
      <c r="AC8" s="64" t="s">
        <v>33</v>
      </c>
      <c r="AD8" s="64" t="s">
        <v>33</v>
      </c>
      <c r="AE8" s="64" t="e">
        <f t="shared" si="1"/>
        <v>#VALUE!</v>
      </c>
      <c r="AF8" s="64" t="s">
        <v>33</v>
      </c>
      <c r="AG8" s="73"/>
      <c r="AH8" s="56" t="s">
        <v>217</v>
      </c>
      <c r="AI8" s="105">
        <v>2</v>
      </c>
      <c r="AJ8" s="105" t="s">
        <v>157</v>
      </c>
      <c r="AK8" s="56" t="s">
        <v>218</v>
      </c>
      <c r="AL8" s="105">
        <v>17</v>
      </c>
      <c r="AM8" s="105">
        <v>7.8</v>
      </c>
      <c r="AN8" s="105">
        <v>2.5</v>
      </c>
      <c r="AO8" s="105">
        <v>17</v>
      </c>
      <c r="AP8" s="105">
        <v>5.8</v>
      </c>
      <c r="AQ8" s="105">
        <v>2.5</v>
      </c>
      <c r="AR8" s="105">
        <f>AP8-AM8</f>
        <v>-2</v>
      </c>
      <c r="AS8" s="56">
        <f t="shared" si="2"/>
        <v>2.5</v>
      </c>
      <c r="AT8" s="105" t="s">
        <v>33</v>
      </c>
      <c r="AU8" s="73"/>
      <c r="AV8" s="77" t="s">
        <v>205</v>
      </c>
      <c r="AW8" s="66" t="s">
        <v>219</v>
      </c>
      <c r="AX8" s="66" t="s">
        <v>158</v>
      </c>
      <c r="AY8" s="66">
        <v>17</v>
      </c>
      <c r="AZ8" s="66">
        <v>1</v>
      </c>
      <c r="BA8" s="108"/>
      <c r="BB8" s="66"/>
      <c r="BC8" s="66"/>
      <c r="BD8" s="66"/>
      <c r="BE8" s="66"/>
      <c r="BF8" s="108"/>
      <c r="BG8" s="66"/>
      <c r="BH8" s="66"/>
      <c r="BI8" s="66"/>
      <c r="BJ8" s="66"/>
      <c r="BK8" s="108"/>
      <c r="BL8" s="66"/>
      <c r="BM8" s="66"/>
      <c r="BN8" s="66"/>
      <c r="BO8" s="66"/>
      <c r="BP8" s="76"/>
      <c r="BQ8" s="66"/>
      <c r="BR8" s="66"/>
      <c r="BS8" s="66"/>
      <c r="BT8" s="66"/>
      <c r="BU8" s="76"/>
      <c r="BV8" s="54"/>
      <c r="BW8" s="54"/>
      <c r="BX8" s="54"/>
      <c r="BY8" s="54"/>
      <c r="BZ8" s="76"/>
      <c r="CA8" s="54"/>
      <c r="CB8" s="54"/>
      <c r="CC8" s="54"/>
      <c r="CD8" s="54"/>
      <c r="CE8" s="76"/>
      <c r="CF8" s="81"/>
      <c r="CG8" s="82"/>
      <c r="CH8" s="82"/>
      <c r="CI8" s="82"/>
      <c r="CJ8" s="86"/>
      <c r="CK8" s="81"/>
      <c r="CL8" s="82"/>
      <c r="CM8" s="82"/>
      <c r="CN8" s="82"/>
      <c r="CO8" s="128"/>
      <c r="CP8" s="81"/>
      <c r="CQ8" s="82"/>
      <c r="CR8" s="82"/>
      <c r="CS8" s="82"/>
      <c r="CT8" s="128"/>
    </row>
    <row r="9" spans="1:98" ht="16" x14ac:dyDescent="0.15">
      <c r="A9" s="52">
        <v>6036</v>
      </c>
      <c r="B9" s="52" t="s">
        <v>39</v>
      </c>
      <c r="C9" s="52">
        <v>2005</v>
      </c>
      <c r="D9" s="55" t="s">
        <v>32</v>
      </c>
      <c r="E9" s="52" t="s">
        <v>34</v>
      </c>
      <c r="F9" s="56" t="s">
        <v>220</v>
      </c>
      <c r="G9" s="105">
        <v>1</v>
      </c>
      <c r="H9" s="105" t="s">
        <v>155</v>
      </c>
      <c r="I9" s="64" t="s">
        <v>160</v>
      </c>
      <c r="J9" s="64" t="s">
        <v>33</v>
      </c>
      <c r="K9" s="64" t="s">
        <v>33</v>
      </c>
      <c r="L9" s="64" t="s">
        <v>33</v>
      </c>
      <c r="M9" s="64" t="s">
        <v>33</v>
      </c>
      <c r="N9" s="64" t="s">
        <v>33</v>
      </c>
      <c r="O9" s="64" t="s">
        <v>33</v>
      </c>
      <c r="P9" s="64" t="s">
        <v>33</v>
      </c>
      <c r="Q9" s="56" t="e">
        <f t="shared" si="0"/>
        <v>#VALUE!</v>
      </c>
      <c r="R9" s="64" t="s">
        <v>33</v>
      </c>
      <c r="S9" s="73" t="s">
        <v>221</v>
      </c>
      <c r="T9" s="64" t="s">
        <v>33</v>
      </c>
      <c r="U9" s="64" t="s">
        <v>33</v>
      </c>
      <c r="V9" s="64" t="s">
        <v>33</v>
      </c>
      <c r="W9" s="64" t="s">
        <v>33</v>
      </c>
      <c r="X9" s="64" t="s">
        <v>33</v>
      </c>
      <c r="Y9" s="64" t="s">
        <v>33</v>
      </c>
      <c r="Z9" s="64" t="s">
        <v>33</v>
      </c>
      <c r="AA9" s="64" t="s">
        <v>33</v>
      </c>
      <c r="AB9" s="64" t="s">
        <v>33</v>
      </c>
      <c r="AC9" s="64" t="s">
        <v>33</v>
      </c>
      <c r="AD9" s="64" t="s">
        <v>33</v>
      </c>
      <c r="AE9" s="64" t="e">
        <f t="shared" si="1"/>
        <v>#VALUE!</v>
      </c>
      <c r="AF9" s="64" t="s">
        <v>33</v>
      </c>
      <c r="AG9" s="73" t="s">
        <v>222</v>
      </c>
      <c r="AH9" s="64" t="s">
        <v>33</v>
      </c>
      <c r="AI9" s="64" t="s">
        <v>33</v>
      </c>
      <c r="AJ9" s="64" t="s">
        <v>33</v>
      </c>
      <c r="AK9" s="64" t="s">
        <v>33</v>
      </c>
      <c r="AL9" s="64" t="s">
        <v>33</v>
      </c>
      <c r="AM9" s="64" t="s">
        <v>33</v>
      </c>
      <c r="AN9" s="64" t="s">
        <v>33</v>
      </c>
      <c r="AO9" s="64" t="s">
        <v>33</v>
      </c>
      <c r="AP9" s="64" t="s">
        <v>33</v>
      </c>
      <c r="AQ9" s="64" t="s">
        <v>33</v>
      </c>
      <c r="AR9" s="64" t="s">
        <v>33</v>
      </c>
      <c r="AS9" s="56" t="e">
        <f t="shared" si="2"/>
        <v>#VALUE!</v>
      </c>
      <c r="AT9" s="64" t="s">
        <v>33</v>
      </c>
      <c r="AU9" s="73"/>
      <c r="AV9" s="77" t="s">
        <v>205</v>
      </c>
      <c r="AW9" s="66" t="s">
        <v>223</v>
      </c>
      <c r="AX9" s="66" t="s">
        <v>160</v>
      </c>
      <c r="AY9" s="66">
        <v>20</v>
      </c>
      <c r="AZ9" s="66">
        <v>17</v>
      </c>
      <c r="BA9" s="108"/>
      <c r="BB9" s="66" t="s">
        <v>224</v>
      </c>
      <c r="BC9" s="66" t="s">
        <v>160</v>
      </c>
      <c r="BD9" s="66">
        <v>20</v>
      </c>
      <c r="BE9" s="66">
        <v>5</v>
      </c>
      <c r="BF9" s="108"/>
      <c r="BG9" s="66" t="s">
        <v>225</v>
      </c>
      <c r="BH9" s="66" t="s">
        <v>160</v>
      </c>
      <c r="BI9" s="91">
        <v>20</v>
      </c>
      <c r="BJ9" s="91">
        <v>3</v>
      </c>
      <c r="BK9" s="108"/>
      <c r="BL9" s="66" t="s">
        <v>226</v>
      </c>
      <c r="BM9" s="66" t="s">
        <v>160</v>
      </c>
      <c r="BN9" s="91">
        <v>20</v>
      </c>
      <c r="BO9" s="91">
        <v>1</v>
      </c>
      <c r="BP9" s="76"/>
      <c r="BQ9" s="66" t="s">
        <v>227</v>
      </c>
      <c r="BR9" s="66" t="s">
        <v>160</v>
      </c>
      <c r="BS9" s="91">
        <v>20</v>
      </c>
      <c r="BT9" s="91">
        <v>2</v>
      </c>
      <c r="BU9" s="76"/>
    </row>
    <row r="10" spans="1:98" ht="16" x14ac:dyDescent="0.15">
      <c r="A10" s="52">
        <v>6036</v>
      </c>
      <c r="B10" s="52" t="s">
        <v>39</v>
      </c>
      <c r="C10" s="52">
        <v>2005</v>
      </c>
      <c r="D10" s="55" t="s">
        <v>32</v>
      </c>
      <c r="E10" s="52" t="s">
        <v>40</v>
      </c>
      <c r="F10" s="56" t="s">
        <v>220</v>
      </c>
      <c r="G10" s="105">
        <v>1</v>
      </c>
      <c r="H10" s="105" t="s">
        <v>155</v>
      </c>
      <c r="I10" s="64" t="s">
        <v>160</v>
      </c>
      <c r="J10" s="64" t="s">
        <v>33</v>
      </c>
      <c r="K10" s="64" t="s">
        <v>33</v>
      </c>
      <c r="L10" s="64" t="s">
        <v>33</v>
      </c>
      <c r="M10" s="64" t="s">
        <v>33</v>
      </c>
      <c r="N10" s="64" t="s">
        <v>33</v>
      </c>
      <c r="O10" s="64" t="s">
        <v>33</v>
      </c>
      <c r="P10" s="64" t="s">
        <v>33</v>
      </c>
      <c r="Q10" s="56" t="e">
        <f t="shared" si="0"/>
        <v>#VALUE!</v>
      </c>
      <c r="R10" s="64" t="s">
        <v>33</v>
      </c>
      <c r="S10" s="73" t="s">
        <v>221</v>
      </c>
      <c r="T10" s="64" t="s">
        <v>33</v>
      </c>
      <c r="U10" s="64" t="s">
        <v>33</v>
      </c>
      <c r="V10" s="64" t="s">
        <v>33</v>
      </c>
      <c r="W10" s="64" t="s">
        <v>33</v>
      </c>
      <c r="X10" s="64" t="s">
        <v>33</v>
      </c>
      <c r="Y10" s="64" t="s">
        <v>33</v>
      </c>
      <c r="Z10" s="64" t="s">
        <v>33</v>
      </c>
      <c r="AA10" s="64" t="s">
        <v>33</v>
      </c>
      <c r="AB10" s="64" t="s">
        <v>33</v>
      </c>
      <c r="AC10" s="64" t="s">
        <v>33</v>
      </c>
      <c r="AD10" s="64" t="s">
        <v>33</v>
      </c>
      <c r="AE10" s="64" t="e">
        <f t="shared" si="1"/>
        <v>#VALUE!</v>
      </c>
      <c r="AF10" s="64" t="s">
        <v>33</v>
      </c>
      <c r="AG10" s="73" t="s">
        <v>222</v>
      </c>
      <c r="AH10" s="64" t="s">
        <v>33</v>
      </c>
      <c r="AI10" s="64" t="s">
        <v>33</v>
      </c>
      <c r="AJ10" s="64" t="s">
        <v>33</v>
      </c>
      <c r="AK10" s="64" t="s">
        <v>33</v>
      </c>
      <c r="AL10" s="64" t="s">
        <v>33</v>
      </c>
      <c r="AM10" s="64" t="s">
        <v>33</v>
      </c>
      <c r="AN10" s="64" t="s">
        <v>33</v>
      </c>
      <c r="AO10" s="64" t="s">
        <v>33</v>
      </c>
      <c r="AP10" s="64" t="s">
        <v>33</v>
      </c>
      <c r="AQ10" s="64" t="s">
        <v>33</v>
      </c>
      <c r="AR10" s="64" t="s">
        <v>33</v>
      </c>
      <c r="AS10" s="56" t="e">
        <f t="shared" si="2"/>
        <v>#VALUE!</v>
      </c>
      <c r="AT10" s="64" t="s">
        <v>33</v>
      </c>
      <c r="AU10" s="73"/>
      <c r="AV10" s="77" t="s">
        <v>205</v>
      </c>
      <c r="AW10" s="66" t="s">
        <v>223</v>
      </c>
      <c r="AX10" s="66" t="s">
        <v>160</v>
      </c>
      <c r="AY10" s="66">
        <v>20</v>
      </c>
      <c r="AZ10" s="66">
        <v>5</v>
      </c>
      <c r="BA10" s="108"/>
      <c r="BB10" s="66" t="s">
        <v>224</v>
      </c>
      <c r="BC10" s="66" t="s">
        <v>160</v>
      </c>
      <c r="BD10" s="66">
        <v>20</v>
      </c>
      <c r="BE10" s="66">
        <v>4</v>
      </c>
      <c r="BF10" s="108"/>
      <c r="BG10" s="107" t="s">
        <v>225</v>
      </c>
      <c r="BH10" s="66" t="s">
        <v>160</v>
      </c>
      <c r="BI10" s="92">
        <v>20</v>
      </c>
      <c r="BJ10" s="92">
        <v>3</v>
      </c>
      <c r="BK10" s="108"/>
      <c r="BL10" s="107" t="s">
        <v>226</v>
      </c>
      <c r="BM10" s="66" t="s">
        <v>160</v>
      </c>
      <c r="BN10" s="92">
        <v>20</v>
      </c>
      <c r="BO10" s="92">
        <v>1</v>
      </c>
      <c r="BP10" s="76"/>
      <c r="BQ10" s="107" t="s">
        <v>227</v>
      </c>
      <c r="BR10" s="66" t="s">
        <v>160</v>
      </c>
      <c r="BS10" s="92">
        <v>20</v>
      </c>
      <c r="BT10" s="92">
        <v>2</v>
      </c>
      <c r="BU10" s="76"/>
    </row>
    <row r="11" spans="1:98" ht="16" x14ac:dyDescent="0.15">
      <c r="A11" s="52">
        <v>5140</v>
      </c>
      <c r="B11" s="52" t="s">
        <v>41</v>
      </c>
      <c r="C11" s="52">
        <v>2013</v>
      </c>
      <c r="D11" s="55" t="s">
        <v>32</v>
      </c>
      <c r="E11" s="52" t="s">
        <v>34</v>
      </c>
      <c r="F11" s="56" t="s">
        <v>33</v>
      </c>
      <c r="G11" s="56" t="s">
        <v>33</v>
      </c>
      <c r="H11" s="56" t="s">
        <v>33</v>
      </c>
      <c r="I11" s="56" t="s">
        <v>33</v>
      </c>
      <c r="J11" s="56" t="s">
        <v>33</v>
      </c>
      <c r="K11" s="56" t="s">
        <v>33</v>
      </c>
      <c r="L11" s="56" t="s">
        <v>33</v>
      </c>
      <c r="M11" s="56" t="s">
        <v>33</v>
      </c>
      <c r="N11" s="56" t="s">
        <v>33</v>
      </c>
      <c r="O11" s="56" t="s">
        <v>33</v>
      </c>
      <c r="P11" s="56" t="s">
        <v>33</v>
      </c>
      <c r="Q11" s="56" t="e">
        <f t="shared" si="0"/>
        <v>#VALUE!</v>
      </c>
      <c r="R11" s="56" t="s">
        <v>33</v>
      </c>
      <c r="S11" s="74"/>
      <c r="T11" s="64" t="s">
        <v>33</v>
      </c>
      <c r="U11" s="64" t="s">
        <v>33</v>
      </c>
      <c r="V11" s="64" t="s">
        <v>33</v>
      </c>
      <c r="W11" s="64" t="s">
        <v>33</v>
      </c>
      <c r="X11" s="64" t="s">
        <v>33</v>
      </c>
      <c r="Y11" s="64" t="s">
        <v>33</v>
      </c>
      <c r="Z11" s="64" t="s">
        <v>33</v>
      </c>
      <c r="AA11" s="64" t="s">
        <v>33</v>
      </c>
      <c r="AB11" s="64" t="s">
        <v>33</v>
      </c>
      <c r="AC11" s="64" t="s">
        <v>33</v>
      </c>
      <c r="AD11" s="64" t="s">
        <v>33</v>
      </c>
      <c r="AE11" s="64" t="e">
        <f t="shared" si="1"/>
        <v>#VALUE!</v>
      </c>
      <c r="AF11" s="64" t="s">
        <v>33</v>
      </c>
      <c r="AG11" s="73"/>
      <c r="AH11" s="56" t="s">
        <v>33</v>
      </c>
      <c r="AI11" s="56" t="s">
        <v>33</v>
      </c>
      <c r="AJ11" s="56" t="s">
        <v>33</v>
      </c>
      <c r="AK11" s="56" t="s">
        <v>33</v>
      </c>
      <c r="AL11" s="56" t="s">
        <v>33</v>
      </c>
      <c r="AM11" s="56" t="s">
        <v>33</v>
      </c>
      <c r="AN11" s="56" t="s">
        <v>33</v>
      </c>
      <c r="AO11" s="56" t="s">
        <v>33</v>
      </c>
      <c r="AP11" s="56" t="s">
        <v>33</v>
      </c>
      <c r="AQ11" s="56" t="s">
        <v>33</v>
      </c>
      <c r="AR11" s="56" t="s">
        <v>33</v>
      </c>
      <c r="AS11" s="56" t="e">
        <f t="shared" si="2"/>
        <v>#VALUE!</v>
      </c>
      <c r="AT11" s="56" t="s">
        <v>33</v>
      </c>
      <c r="AU11" s="73"/>
      <c r="AV11" s="77" t="s">
        <v>205</v>
      </c>
      <c r="AW11" s="66" t="s">
        <v>228</v>
      </c>
      <c r="AX11" s="66" t="s">
        <v>162</v>
      </c>
      <c r="AY11" s="66">
        <v>10</v>
      </c>
      <c r="AZ11" s="66">
        <v>4</v>
      </c>
      <c r="BA11" s="108"/>
      <c r="BB11" s="66"/>
      <c r="BC11" s="66"/>
      <c r="BD11" s="66"/>
      <c r="BE11" s="66"/>
      <c r="BF11" s="108"/>
      <c r="BG11" s="66"/>
      <c r="BH11" s="66"/>
      <c r="BI11" s="66"/>
      <c r="BJ11" s="66"/>
      <c r="BK11" s="108"/>
      <c r="BL11" s="66"/>
      <c r="BM11" s="66"/>
      <c r="BN11" s="66"/>
      <c r="BO11" s="66"/>
      <c r="BP11" s="76"/>
      <c r="BQ11" s="66"/>
      <c r="BR11" s="66"/>
      <c r="BS11" s="66"/>
      <c r="BT11" s="66"/>
      <c r="BU11" s="76"/>
      <c r="BV11" s="54"/>
      <c r="BW11" s="54"/>
      <c r="BX11" s="54"/>
      <c r="BY11" s="54"/>
      <c r="BZ11" s="76"/>
      <c r="CA11" s="54"/>
      <c r="CB11" s="54"/>
      <c r="CC11" s="54"/>
      <c r="CD11" s="54"/>
      <c r="CE11" s="76"/>
      <c r="CF11" s="81"/>
      <c r="CG11" s="82"/>
      <c r="CH11" s="82"/>
      <c r="CI11" s="82"/>
      <c r="CJ11" s="86"/>
      <c r="CK11" s="81"/>
      <c r="CL11" s="82"/>
      <c r="CM11" s="82"/>
      <c r="CN11" s="82"/>
      <c r="CO11" s="128"/>
      <c r="CP11" s="81"/>
      <c r="CQ11" s="82"/>
      <c r="CR11" s="82"/>
      <c r="CS11" s="82"/>
      <c r="CT11" s="128"/>
    </row>
    <row r="12" spans="1:98" ht="16" x14ac:dyDescent="0.15">
      <c r="A12" s="52">
        <v>5140</v>
      </c>
      <c r="B12" s="52" t="s">
        <v>41</v>
      </c>
      <c r="C12" s="52">
        <v>2013</v>
      </c>
      <c r="D12" s="55" t="s">
        <v>32</v>
      </c>
      <c r="E12" s="52" t="s">
        <v>42</v>
      </c>
      <c r="F12" s="56" t="s">
        <v>33</v>
      </c>
      <c r="G12" s="56" t="s">
        <v>33</v>
      </c>
      <c r="H12" s="56" t="s">
        <v>33</v>
      </c>
      <c r="I12" s="56" t="s">
        <v>33</v>
      </c>
      <c r="J12" s="56" t="s">
        <v>33</v>
      </c>
      <c r="K12" s="56" t="s">
        <v>33</v>
      </c>
      <c r="L12" s="56" t="s">
        <v>33</v>
      </c>
      <c r="M12" s="56" t="s">
        <v>33</v>
      </c>
      <c r="N12" s="56" t="s">
        <v>33</v>
      </c>
      <c r="O12" s="56" t="s">
        <v>33</v>
      </c>
      <c r="P12" s="56" t="s">
        <v>33</v>
      </c>
      <c r="Q12" s="56" t="e">
        <f t="shared" si="0"/>
        <v>#VALUE!</v>
      </c>
      <c r="R12" s="56" t="s">
        <v>33</v>
      </c>
      <c r="S12" s="74"/>
      <c r="T12" s="64" t="s">
        <v>33</v>
      </c>
      <c r="U12" s="64" t="s">
        <v>33</v>
      </c>
      <c r="V12" s="64" t="s">
        <v>33</v>
      </c>
      <c r="W12" s="64" t="s">
        <v>33</v>
      </c>
      <c r="X12" s="64" t="s">
        <v>33</v>
      </c>
      <c r="Y12" s="64" t="s">
        <v>33</v>
      </c>
      <c r="Z12" s="64" t="s">
        <v>33</v>
      </c>
      <c r="AA12" s="64" t="s">
        <v>33</v>
      </c>
      <c r="AB12" s="64" t="s">
        <v>33</v>
      </c>
      <c r="AC12" s="64" t="s">
        <v>33</v>
      </c>
      <c r="AD12" s="64" t="s">
        <v>33</v>
      </c>
      <c r="AE12" s="64" t="e">
        <f t="shared" si="1"/>
        <v>#VALUE!</v>
      </c>
      <c r="AF12" s="64" t="s">
        <v>33</v>
      </c>
      <c r="AG12" s="73"/>
      <c r="AH12" s="56" t="s">
        <v>33</v>
      </c>
      <c r="AI12" s="56" t="s">
        <v>33</v>
      </c>
      <c r="AJ12" s="56" t="s">
        <v>33</v>
      </c>
      <c r="AK12" s="56" t="s">
        <v>33</v>
      </c>
      <c r="AL12" s="56" t="s">
        <v>33</v>
      </c>
      <c r="AM12" s="56" t="s">
        <v>33</v>
      </c>
      <c r="AN12" s="56" t="s">
        <v>33</v>
      </c>
      <c r="AO12" s="56" t="s">
        <v>33</v>
      </c>
      <c r="AP12" s="56" t="s">
        <v>33</v>
      </c>
      <c r="AQ12" s="56" t="s">
        <v>33</v>
      </c>
      <c r="AR12" s="56" t="s">
        <v>33</v>
      </c>
      <c r="AS12" s="56" t="e">
        <f t="shared" si="2"/>
        <v>#VALUE!</v>
      </c>
      <c r="AT12" s="56" t="s">
        <v>33</v>
      </c>
      <c r="AU12" s="73"/>
      <c r="AV12" s="77" t="s">
        <v>205</v>
      </c>
      <c r="AW12" s="66" t="s">
        <v>228</v>
      </c>
      <c r="AX12" s="66" t="s">
        <v>162</v>
      </c>
      <c r="AY12" s="66">
        <v>10</v>
      </c>
      <c r="AZ12" s="66">
        <v>7</v>
      </c>
      <c r="BA12" s="108"/>
      <c r="BB12" s="66"/>
      <c r="BC12" s="66"/>
      <c r="BD12" s="66"/>
      <c r="BE12" s="66"/>
      <c r="BF12" s="108"/>
      <c r="BG12" s="66"/>
      <c r="BH12" s="66"/>
      <c r="BI12" s="66"/>
      <c r="BJ12" s="66"/>
      <c r="BK12" s="108"/>
      <c r="BL12" s="66"/>
      <c r="BM12" s="66"/>
      <c r="BN12" s="66"/>
      <c r="BO12" s="66"/>
      <c r="BP12" s="76"/>
      <c r="BQ12" s="66"/>
      <c r="BR12" s="66"/>
      <c r="BS12" s="66"/>
      <c r="BT12" s="66"/>
      <c r="BU12" s="76"/>
      <c r="BV12" s="54"/>
      <c r="BW12" s="54"/>
      <c r="BX12" s="54"/>
      <c r="BY12" s="54"/>
      <c r="BZ12" s="76"/>
      <c r="CA12" s="54"/>
      <c r="CB12" s="54"/>
      <c r="CC12" s="54"/>
      <c r="CD12" s="54"/>
      <c r="CE12" s="76"/>
      <c r="CF12" s="81"/>
      <c r="CG12" s="82"/>
      <c r="CH12" s="82"/>
      <c r="CI12" s="82"/>
      <c r="CJ12" s="86"/>
      <c r="CK12" s="81"/>
      <c r="CL12" s="82"/>
      <c r="CM12" s="82"/>
      <c r="CN12" s="82"/>
      <c r="CO12" s="128"/>
      <c r="CP12" s="81"/>
      <c r="CQ12" s="82"/>
      <c r="CR12" s="82"/>
      <c r="CS12" s="82"/>
      <c r="CT12" s="128"/>
    </row>
    <row r="13" spans="1:98" ht="16" x14ac:dyDescent="0.15">
      <c r="A13" s="52">
        <v>5140</v>
      </c>
      <c r="B13" s="52" t="s">
        <v>41</v>
      </c>
      <c r="C13" s="52">
        <v>2013</v>
      </c>
      <c r="D13" s="55" t="s">
        <v>32</v>
      </c>
      <c r="E13" s="52" t="s">
        <v>38</v>
      </c>
      <c r="F13" s="56" t="s">
        <v>33</v>
      </c>
      <c r="G13" s="56" t="s">
        <v>33</v>
      </c>
      <c r="H13" s="56" t="s">
        <v>33</v>
      </c>
      <c r="I13" s="56" t="s">
        <v>33</v>
      </c>
      <c r="J13" s="56" t="s">
        <v>33</v>
      </c>
      <c r="K13" s="56" t="s">
        <v>33</v>
      </c>
      <c r="L13" s="56" t="s">
        <v>33</v>
      </c>
      <c r="M13" s="56" t="s">
        <v>33</v>
      </c>
      <c r="N13" s="56" t="s">
        <v>33</v>
      </c>
      <c r="O13" s="56" t="s">
        <v>33</v>
      </c>
      <c r="P13" s="56" t="s">
        <v>33</v>
      </c>
      <c r="Q13" s="56" t="e">
        <f t="shared" si="0"/>
        <v>#VALUE!</v>
      </c>
      <c r="R13" s="56" t="s">
        <v>33</v>
      </c>
      <c r="S13" s="74"/>
      <c r="T13" s="64" t="s">
        <v>33</v>
      </c>
      <c r="U13" s="64" t="s">
        <v>33</v>
      </c>
      <c r="V13" s="64" t="s">
        <v>33</v>
      </c>
      <c r="W13" s="64" t="s">
        <v>33</v>
      </c>
      <c r="X13" s="64" t="s">
        <v>33</v>
      </c>
      <c r="Y13" s="64" t="s">
        <v>33</v>
      </c>
      <c r="Z13" s="64" t="s">
        <v>33</v>
      </c>
      <c r="AA13" s="64" t="s">
        <v>33</v>
      </c>
      <c r="AB13" s="64" t="s">
        <v>33</v>
      </c>
      <c r="AC13" s="64" t="s">
        <v>33</v>
      </c>
      <c r="AD13" s="64" t="s">
        <v>33</v>
      </c>
      <c r="AE13" s="64" t="e">
        <f t="shared" si="1"/>
        <v>#VALUE!</v>
      </c>
      <c r="AF13" s="64" t="s">
        <v>33</v>
      </c>
      <c r="AG13" s="73"/>
      <c r="AH13" s="56" t="s">
        <v>33</v>
      </c>
      <c r="AI13" s="56" t="s">
        <v>33</v>
      </c>
      <c r="AJ13" s="56" t="s">
        <v>33</v>
      </c>
      <c r="AK13" s="56" t="s">
        <v>33</v>
      </c>
      <c r="AL13" s="56" t="s">
        <v>33</v>
      </c>
      <c r="AM13" s="56" t="s">
        <v>33</v>
      </c>
      <c r="AN13" s="56" t="s">
        <v>33</v>
      </c>
      <c r="AO13" s="56" t="s">
        <v>33</v>
      </c>
      <c r="AP13" s="56" t="s">
        <v>33</v>
      </c>
      <c r="AQ13" s="56" t="s">
        <v>33</v>
      </c>
      <c r="AR13" s="56" t="s">
        <v>33</v>
      </c>
      <c r="AS13" s="56" t="e">
        <f t="shared" si="2"/>
        <v>#VALUE!</v>
      </c>
      <c r="AT13" s="56" t="s">
        <v>33</v>
      </c>
      <c r="AU13" s="73"/>
      <c r="AV13" s="77" t="s">
        <v>205</v>
      </c>
      <c r="AW13" s="66" t="s">
        <v>228</v>
      </c>
      <c r="AX13" s="66" t="s">
        <v>162</v>
      </c>
      <c r="AY13" s="66">
        <v>10</v>
      </c>
      <c r="AZ13" s="66">
        <v>0</v>
      </c>
      <c r="BA13" s="108"/>
      <c r="BB13" s="66"/>
      <c r="BC13" s="66"/>
      <c r="BD13" s="66"/>
      <c r="BE13" s="66"/>
      <c r="BF13" s="108"/>
      <c r="BG13" s="66"/>
      <c r="BH13" s="66"/>
      <c r="BI13" s="66"/>
      <c r="BJ13" s="66"/>
      <c r="BK13" s="108"/>
      <c r="BL13" s="66"/>
      <c r="BM13" s="66"/>
      <c r="BN13" s="66"/>
      <c r="BO13" s="66"/>
      <c r="BP13" s="74"/>
      <c r="BQ13" s="66"/>
      <c r="BR13" s="66"/>
      <c r="BS13" s="66"/>
      <c r="BT13" s="66"/>
      <c r="BU13" s="76"/>
      <c r="BV13" s="54"/>
      <c r="BW13" s="54"/>
      <c r="BX13" s="54"/>
      <c r="BY13" s="54"/>
      <c r="BZ13" s="76"/>
      <c r="CA13" s="54"/>
      <c r="CB13" s="54"/>
      <c r="CC13" s="54"/>
      <c r="CD13" s="54"/>
      <c r="CE13" s="76"/>
      <c r="CF13" s="81"/>
      <c r="CG13" s="82"/>
      <c r="CH13" s="82"/>
      <c r="CI13" s="82"/>
      <c r="CJ13" s="86"/>
      <c r="CK13" s="81"/>
      <c r="CL13" s="82"/>
      <c r="CM13" s="82"/>
      <c r="CN13" s="82"/>
      <c r="CO13" s="128"/>
      <c r="CP13" s="81"/>
      <c r="CQ13" s="82"/>
      <c r="CR13" s="82"/>
      <c r="CS13" s="82"/>
      <c r="CT13" s="128"/>
    </row>
    <row r="14" spans="1:98" ht="16" x14ac:dyDescent="0.15">
      <c r="A14" s="52">
        <v>5167</v>
      </c>
      <c r="B14" s="52" t="s">
        <v>43</v>
      </c>
      <c r="C14" s="52">
        <v>2020</v>
      </c>
      <c r="D14" s="55" t="s">
        <v>32</v>
      </c>
      <c r="E14" s="52" t="s">
        <v>34</v>
      </c>
      <c r="F14" s="56" t="s">
        <v>220</v>
      </c>
      <c r="G14" s="105">
        <v>1</v>
      </c>
      <c r="H14" s="105" t="s">
        <v>155</v>
      </c>
      <c r="I14" s="105" t="s">
        <v>163</v>
      </c>
      <c r="J14" s="105">
        <v>20</v>
      </c>
      <c r="K14" s="105">
        <v>30</v>
      </c>
      <c r="L14" s="105">
        <v>10</v>
      </c>
      <c r="M14" s="105">
        <v>20</v>
      </c>
      <c r="N14" s="105">
        <v>32</v>
      </c>
      <c r="O14" s="105">
        <v>9</v>
      </c>
      <c r="P14" s="105">
        <f>N14-K14</f>
        <v>2</v>
      </c>
      <c r="Q14" s="56">
        <f t="shared" si="0"/>
        <v>9.5393920141694561</v>
      </c>
      <c r="R14" s="56" t="s">
        <v>33</v>
      </c>
      <c r="S14" s="74"/>
      <c r="T14" s="64" t="s">
        <v>33</v>
      </c>
      <c r="U14" s="64" t="s">
        <v>33</v>
      </c>
      <c r="V14" s="64" t="s">
        <v>33</v>
      </c>
      <c r="W14" s="64" t="s">
        <v>33</v>
      </c>
      <c r="X14" s="64" t="s">
        <v>33</v>
      </c>
      <c r="Y14" s="64" t="s">
        <v>33</v>
      </c>
      <c r="Z14" s="64" t="s">
        <v>33</v>
      </c>
      <c r="AA14" s="64" t="s">
        <v>33</v>
      </c>
      <c r="AB14" s="64" t="s">
        <v>33</v>
      </c>
      <c r="AC14" s="64" t="s">
        <v>33</v>
      </c>
      <c r="AD14" s="64" t="s">
        <v>33</v>
      </c>
      <c r="AE14" s="64" t="e">
        <f t="shared" si="1"/>
        <v>#VALUE!</v>
      </c>
      <c r="AF14" s="64" t="s">
        <v>33</v>
      </c>
      <c r="AG14" s="73"/>
      <c r="AH14" s="56" t="s">
        <v>229</v>
      </c>
      <c r="AI14" s="105">
        <v>2</v>
      </c>
      <c r="AJ14" s="111" t="s">
        <v>230</v>
      </c>
      <c r="AK14" s="111" t="s">
        <v>163</v>
      </c>
      <c r="AL14" s="111">
        <v>20</v>
      </c>
      <c r="AM14" s="105">
        <v>12</v>
      </c>
      <c r="AN14" s="105">
        <v>5</v>
      </c>
      <c r="AO14" s="105">
        <v>20</v>
      </c>
      <c r="AP14" s="105">
        <v>10</v>
      </c>
      <c r="AQ14" s="105">
        <v>6</v>
      </c>
      <c r="AR14" s="105">
        <f>AP14-AM14</f>
        <v>-2</v>
      </c>
      <c r="AS14" s="56">
        <f t="shared" si="2"/>
        <v>5.5677643628300215</v>
      </c>
      <c r="AT14" s="105" t="s">
        <v>33</v>
      </c>
      <c r="AU14" s="73"/>
      <c r="AV14" s="77" t="s">
        <v>205</v>
      </c>
      <c r="AW14" s="66" t="s">
        <v>231</v>
      </c>
      <c r="AX14" s="64" t="s">
        <v>163</v>
      </c>
      <c r="AY14" s="66">
        <v>20</v>
      </c>
      <c r="AZ14" s="66">
        <v>4</v>
      </c>
      <c r="BA14" s="73"/>
      <c r="BB14" s="66" t="s">
        <v>209</v>
      </c>
      <c r="BC14" s="64" t="s">
        <v>163</v>
      </c>
      <c r="BD14" s="66">
        <v>20</v>
      </c>
      <c r="BE14" s="66">
        <v>3</v>
      </c>
      <c r="BF14" s="73"/>
      <c r="BG14" s="66" t="s">
        <v>232</v>
      </c>
      <c r="BH14" s="64" t="s">
        <v>163</v>
      </c>
      <c r="BI14" s="66">
        <v>20</v>
      </c>
      <c r="BJ14" s="66">
        <v>2</v>
      </c>
      <c r="BK14" s="73"/>
      <c r="BL14" s="66" t="s">
        <v>233</v>
      </c>
      <c r="BM14" s="64" t="s">
        <v>163</v>
      </c>
      <c r="BN14" s="66">
        <v>20</v>
      </c>
      <c r="BO14" s="66">
        <v>1</v>
      </c>
      <c r="BP14" s="74"/>
      <c r="BQ14" s="66" t="s">
        <v>234</v>
      </c>
      <c r="BR14" s="64" t="s">
        <v>163</v>
      </c>
      <c r="BS14" s="91">
        <v>20</v>
      </c>
      <c r="BT14" s="91">
        <v>1</v>
      </c>
      <c r="BU14" s="74"/>
      <c r="BV14" s="54" t="s">
        <v>225</v>
      </c>
      <c r="BW14" s="64" t="s">
        <v>163</v>
      </c>
      <c r="BX14" s="112">
        <v>20</v>
      </c>
      <c r="BY14" s="112">
        <v>1</v>
      </c>
      <c r="BZ14" s="74"/>
      <c r="CA14" s="54" t="s">
        <v>235</v>
      </c>
      <c r="CB14" s="64" t="s">
        <v>163</v>
      </c>
      <c r="CC14" s="112">
        <v>20</v>
      </c>
      <c r="CD14" s="112">
        <v>1</v>
      </c>
      <c r="CE14" s="74"/>
      <c r="CF14" s="81" t="s">
        <v>236</v>
      </c>
      <c r="CG14" s="64" t="s">
        <v>163</v>
      </c>
      <c r="CH14" s="82">
        <v>20</v>
      </c>
      <c r="CI14" s="82">
        <v>0</v>
      </c>
      <c r="CJ14" s="74"/>
      <c r="CK14" s="81" t="s">
        <v>210</v>
      </c>
      <c r="CL14" s="64" t="s">
        <v>163</v>
      </c>
      <c r="CM14" s="82">
        <v>20</v>
      </c>
      <c r="CN14" s="82">
        <v>0</v>
      </c>
      <c r="CO14" s="128"/>
      <c r="CP14" s="81" t="s">
        <v>237</v>
      </c>
      <c r="CQ14" s="64" t="s">
        <v>163</v>
      </c>
      <c r="CR14" s="82">
        <v>20</v>
      </c>
      <c r="CS14" s="82">
        <v>0</v>
      </c>
      <c r="CT14" s="128"/>
    </row>
    <row r="15" spans="1:98" ht="16" x14ac:dyDescent="0.15">
      <c r="A15" s="52">
        <v>5167</v>
      </c>
      <c r="B15" s="52" t="s">
        <v>43</v>
      </c>
      <c r="C15" s="52">
        <v>2020</v>
      </c>
      <c r="D15" s="55" t="s">
        <v>32</v>
      </c>
      <c r="E15" s="52" t="s">
        <v>164</v>
      </c>
      <c r="F15" s="56" t="s">
        <v>220</v>
      </c>
      <c r="G15" s="105">
        <v>1</v>
      </c>
      <c r="H15" s="105" t="s">
        <v>155</v>
      </c>
      <c r="I15" s="105" t="s">
        <v>163</v>
      </c>
      <c r="J15" s="105">
        <v>20</v>
      </c>
      <c r="K15" s="105">
        <v>30</v>
      </c>
      <c r="L15" s="105">
        <v>10</v>
      </c>
      <c r="M15" s="105">
        <v>20</v>
      </c>
      <c r="N15" s="105">
        <v>32</v>
      </c>
      <c r="O15" s="105">
        <v>10</v>
      </c>
      <c r="P15" s="105">
        <f>N15-K15</f>
        <v>2</v>
      </c>
      <c r="Q15" s="56">
        <f t="shared" si="0"/>
        <v>10</v>
      </c>
      <c r="R15" s="56" t="s">
        <v>33</v>
      </c>
      <c r="S15" s="74"/>
      <c r="T15" s="64" t="s">
        <v>33</v>
      </c>
      <c r="U15" s="64" t="s">
        <v>33</v>
      </c>
      <c r="V15" s="64" t="s">
        <v>33</v>
      </c>
      <c r="W15" s="64" t="s">
        <v>33</v>
      </c>
      <c r="X15" s="64" t="s">
        <v>33</v>
      </c>
      <c r="Y15" s="64" t="s">
        <v>33</v>
      </c>
      <c r="Z15" s="64" t="s">
        <v>33</v>
      </c>
      <c r="AA15" s="64" t="s">
        <v>33</v>
      </c>
      <c r="AB15" s="64" t="s">
        <v>33</v>
      </c>
      <c r="AC15" s="64" t="s">
        <v>33</v>
      </c>
      <c r="AD15" s="64" t="s">
        <v>33</v>
      </c>
      <c r="AE15" s="64" t="e">
        <f t="shared" si="1"/>
        <v>#VALUE!</v>
      </c>
      <c r="AF15" s="64" t="s">
        <v>33</v>
      </c>
      <c r="AG15" s="73"/>
      <c r="AH15" s="56" t="s">
        <v>229</v>
      </c>
      <c r="AI15" s="113">
        <v>2</v>
      </c>
      <c r="AJ15" s="114" t="s">
        <v>230</v>
      </c>
      <c r="AK15" s="111" t="s">
        <v>163</v>
      </c>
      <c r="AL15" s="114">
        <v>20</v>
      </c>
      <c r="AM15" s="105">
        <v>12</v>
      </c>
      <c r="AN15" s="105">
        <v>5</v>
      </c>
      <c r="AO15" s="105">
        <v>20</v>
      </c>
      <c r="AP15" s="105">
        <v>10</v>
      </c>
      <c r="AQ15" s="105">
        <v>5</v>
      </c>
      <c r="AR15" s="105">
        <f>AP15-AM15</f>
        <v>-2</v>
      </c>
      <c r="AS15" s="56">
        <f t="shared" si="2"/>
        <v>5</v>
      </c>
      <c r="AT15" s="105" t="s">
        <v>33</v>
      </c>
      <c r="AU15" s="73"/>
      <c r="AV15" s="77" t="s">
        <v>205</v>
      </c>
      <c r="AW15" s="66" t="s">
        <v>231</v>
      </c>
      <c r="AX15" s="64" t="s">
        <v>163</v>
      </c>
      <c r="AY15" s="66">
        <v>20</v>
      </c>
      <c r="AZ15" s="66">
        <v>3</v>
      </c>
      <c r="BA15" s="73"/>
      <c r="BB15" s="66" t="s">
        <v>209</v>
      </c>
      <c r="BC15" s="64" t="s">
        <v>163</v>
      </c>
      <c r="BD15" s="66">
        <v>20</v>
      </c>
      <c r="BE15" s="66">
        <v>3</v>
      </c>
      <c r="BF15" s="73"/>
      <c r="BG15" s="66" t="s">
        <v>232</v>
      </c>
      <c r="BH15" s="64" t="s">
        <v>163</v>
      </c>
      <c r="BI15" s="66">
        <v>20</v>
      </c>
      <c r="BJ15" s="66">
        <v>1</v>
      </c>
      <c r="BK15" s="73"/>
      <c r="BL15" s="66" t="s">
        <v>233</v>
      </c>
      <c r="BM15" s="64" t="s">
        <v>163</v>
      </c>
      <c r="BN15" s="66">
        <v>20</v>
      </c>
      <c r="BO15" s="66">
        <v>0</v>
      </c>
      <c r="BP15" s="74"/>
      <c r="BQ15" s="107" t="s">
        <v>234</v>
      </c>
      <c r="BR15" s="64" t="s">
        <v>163</v>
      </c>
      <c r="BS15" s="92">
        <v>20</v>
      </c>
      <c r="BT15" s="92">
        <v>2</v>
      </c>
      <c r="BU15" s="74"/>
      <c r="BV15" s="81" t="s">
        <v>225</v>
      </c>
      <c r="BW15" s="64" t="s">
        <v>163</v>
      </c>
      <c r="BX15" s="82">
        <v>20</v>
      </c>
      <c r="BY15" s="82">
        <v>1</v>
      </c>
      <c r="BZ15" s="74"/>
      <c r="CA15" s="81" t="s">
        <v>235</v>
      </c>
      <c r="CB15" s="64" t="s">
        <v>163</v>
      </c>
      <c r="CC15" s="82">
        <v>20</v>
      </c>
      <c r="CD15" s="82">
        <v>1</v>
      </c>
      <c r="CE15" s="74"/>
      <c r="CF15" s="81" t="s">
        <v>236</v>
      </c>
      <c r="CG15" s="64" t="s">
        <v>163</v>
      </c>
      <c r="CH15" s="82">
        <v>20</v>
      </c>
      <c r="CI15" s="82">
        <v>2</v>
      </c>
      <c r="CJ15" s="74"/>
      <c r="CK15" s="81" t="s">
        <v>210</v>
      </c>
      <c r="CL15" s="64" t="s">
        <v>163</v>
      </c>
      <c r="CM15" s="82">
        <v>20</v>
      </c>
      <c r="CN15" s="82">
        <v>2</v>
      </c>
      <c r="CO15" s="128"/>
      <c r="CP15" s="81" t="s">
        <v>237</v>
      </c>
      <c r="CQ15" s="64" t="s">
        <v>163</v>
      </c>
      <c r="CR15" s="82">
        <v>20</v>
      </c>
      <c r="CS15" s="82">
        <v>1</v>
      </c>
      <c r="CT15" s="128"/>
    </row>
    <row r="16" spans="1:98" ht="16" x14ac:dyDescent="0.15">
      <c r="A16" s="52">
        <v>5167</v>
      </c>
      <c r="B16" s="52" t="s">
        <v>43</v>
      </c>
      <c r="C16" s="52">
        <v>2020</v>
      </c>
      <c r="D16" s="55" t="s">
        <v>32</v>
      </c>
      <c r="E16" s="52" t="s">
        <v>38</v>
      </c>
      <c r="F16" s="56" t="s">
        <v>220</v>
      </c>
      <c r="G16" s="105">
        <v>1</v>
      </c>
      <c r="H16" s="105" t="s">
        <v>155</v>
      </c>
      <c r="I16" s="105" t="s">
        <v>163</v>
      </c>
      <c r="J16" s="105">
        <v>20</v>
      </c>
      <c r="K16" s="105">
        <v>30</v>
      </c>
      <c r="L16" s="105">
        <v>10</v>
      </c>
      <c r="M16" s="105">
        <v>20</v>
      </c>
      <c r="N16" s="105">
        <v>32</v>
      </c>
      <c r="O16" s="105">
        <v>8</v>
      </c>
      <c r="P16" s="105">
        <f>N16-K16</f>
        <v>2</v>
      </c>
      <c r="Q16" s="56">
        <f t="shared" si="0"/>
        <v>9.1651513899116797</v>
      </c>
      <c r="R16" s="56" t="s">
        <v>33</v>
      </c>
      <c r="S16" s="74"/>
      <c r="T16" s="64" t="s">
        <v>33</v>
      </c>
      <c r="U16" s="64" t="s">
        <v>33</v>
      </c>
      <c r="V16" s="64" t="s">
        <v>33</v>
      </c>
      <c r="W16" s="64" t="s">
        <v>33</v>
      </c>
      <c r="X16" s="64" t="s">
        <v>33</v>
      </c>
      <c r="Y16" s="64" t="s">
        <v>33</v>
      </c>
      <c r="Z16" s="64" t="s">
        <v>33</v>
      </c>
      <c r="AA16" s="64" t="s">
        <v>33</v>
      </c>
      <c r="AB16" s="64" t="s">
        <v>33</v>
      </c>
      <c r="AC16" s="64" t="s">
        <v>33</v>
      </c>
      <c r="AD16" s="64" t="s">
        <v>33</v>
      </c>
      <c r="AE16" s="64" t="e">
        <f t="shared" si="1"/>
        <v>#VALUE!</v>
      </c>
      <c r="AF16" s="64" t="s">
        <v>33</v>
      </c>
      <c r="AG16" s="73"/>
      <c r="AH16" s="56" t="s">
        <v>229</v>
      </c>
      <c r="AI16" s="113">
        <v>2</v>
      </c>
      <c r="AJ16" s="114" t="s">
        <v>230</v>
      </c>
      <c r="AK16" s="111" t="s">
        <v>163</v>
      </c>
      <c r="AL16" s="114">
        <v>20</v>
      </c>
      <c r="AM16" s="105">
        <v>12</v>
      </c>
      <c r="AN16" s="105">
        <v>5</v>
      </c>
      <c r="AO16" s="105">
        <v>20</v>
      </c>
      <c r="AP16" s="105">
        <v>11</v>
      </c>
      <c r="AQ16" s="105">
        <v>6</v>
      </c>
      <c r="AR16" s="105">
        <f>AP16-AM16</f>
        <v>-1</v>
      </c>
      <c r="AS16" s="56">
        <f t="shared" si="2"/>
        <v>5.5677643628300215</v>
      </c>
      <c r="AT16" s="105" t="s">
        <v>33</v>
      </c>
      <c r="AU16" s="73"/>
      <c r="AV16" s="77" t="s">
        <v>205</v>
      </c>
      <c r="AW16" s="66" t="s">
        <v>231</v>
      </c>
      <c r="AX16" s="64" t="s">
        <v>163</v>
      </c>
      <c r="AY16" s="66">
        <v>20</v>
      </c>
      <c r="AZ16" s="66">
        <v>3</v>
      </c>
      <c r="BA16" s="73"/>
      <c r="BB16" s="66" t="s">
        <v>209</v>
      </c>
      <c r="BC16" s="64" t="s">
        <v>163</v>
      </c>
      <c r="BD16" s="66">
        <v>20</v>
      </c>
      <c r="BE16" s="66">
        <v>1</v>
      </c>
      <c r="BF16" s="73"/>
      <c r="BG16" s="66" t="s">
        <v>232</v>
      </c>
      <c r="BH16" s="64" t="s">
        <v>163</v>
      </c>
      <c r="BI16" s="66">
        <v>20</v>
      </c>
      <c r="BJ16" s="66">
        <v>0</v>
      </c>
      <c r="BK16" s="73"/>
      <c r="BL16" s="66" t="s">
        <v>233</v>
      </c>
      <c r="BM16" s="64" t="s">
        <v>163</v>
      </c>
      <c r="BN16" s="66">
        <v>20</v>
      </c>
      <c r="BO16" s="66">
        <v>0</v>
      </c>
      <c r="BP16" s="74"/>
      <c r="BQ16" s="107" t="s">
        <v>234</v>
      </c>
      <c r="BR16" s="64" t="s">
        <v>163</v>
      </c>
      <c r="BS16" s="92">
        <v>20</v>
      </c>
      <c r="BT16" s="92">
        <v>0</v>
      </c>
      <c r="BU16" s="74"/>
      <c r="BV16" s="81" t="s">
        <v>225</v>
      </c>
      <c r="BW16" s="64" t="s">
        <v>163</v>
      </c>
      <c r="BX16" s="82">
        <v>20</v>
      </c>
      <c r="BY16" s="82">
        <v>0</v>
      </c>
      <c r="BZ16" s="74"/>
      <c r="CA16" s="81" t="s">
        <v>235</v>
      </c>
      <c r="CB16" s="64" t="s">
        <v>163</v>
      </c>
      <c r="CC16" s="82">
        <v>20</v>
      </c>
      <c r="CD16" s="82">
        <v>0</v>
      </c>
      <c r="CE16" s="74"/>
      <c r="CF16" s="81" t="s">
        <v>236</v>
      </c>
      <c r="CG16" s="64" t="s">
        <v>163</v>
      </c>
      <c r="CH16" s="82">
        <v>20</v>
      </c>
      <c r="CI16" s="82">
        <v>0</v>
      </c>
      <c r="CJ16" s="74"/>
      <c r="CK16" s="81" t="s">
        <v>210</v>
      </c>
      <c r="CL16" s="64" t="s">
        <v>163</v>
      </c>
      <c r="CM16" s="82">
        <v>20</v>
      </c>
      <c r="CN16" s="82">
        <v>0</v>
      </c>
      <c r="CO16" s="128"/>
      <c r="CP16" s="81" t="s">
        <v>237</v>
      </c>
      <c r="CQ16" s="64" t="s">
        <v>163</v>
      </c>
      <c r="CR16" s="82">
        <v>20</v>
      </c>
      <c r="CS16" s="82">
        <v>0</v>
      </c>
      <c r="CT16" s="128"/>
    </row>
    <row r="17" spans="1:88" ht="16" x14ac:dyDescent="0.15">
      <c r="A17" s="52">
        <v>5189</v>
      </c>
      <c r="B17" s="52" t="s">
        <v>44</v>
      </c>
      <c r="C17" s="52">
        <v>2009</v>
      </c>
      <c r="D17" s="55" t="s">
        <v>32</v>
      </c>
      <c r="E17" s="52" t="s">
        <v>34</v>
      </c>
      <c r="F17" s="56" t="s">
        <v>33</v>
      </c>
      <c r="G17" s="56" t="s">
        <v>33</v>
      </c>
      <c r="H17" s="56" t="s">
        <v>33</v>
      </c>
      <c r="I17" s="56" t="s">
        <v>33</v>
      </c>
      <c r="J17" s="56" t="s">
        <v>33</v>
      </c>
      <c r="K17" s="105" t="s">
        <v>33</v>
      </c>
      <c r="L17" s="105" t="s">
        <v>33</v>
      </c>
      <c r="M17" s="105" t="s">
        <v>33</v>
      </c>
      <c r="N17" s="105" t="s">
        <v>33</v>
      </c>
      <c r="O17" s="105" t="s">
        <v>33</v>
      </c>
      <c r="P17" s="105" t="s">
        <v>33</v>
      </c>
      <c r="Q17" s="56" t="e">
        <f t="shared" si="0"/>
        <v>#VALUE!</v>
      </c>
      <c r="R17" s="56" t="s">
        <v>33</v>
      </c>
      <c r="S17" s="74"/>
      <c r="T17" s="64" t="s">
        <v>238</v>
      </c>
      <c r="U17" s="64">
        <v>1</v>
      </c>
      <c r="V17" s="64" t="s">
        <v>157</v>
      </c>
      <c r="W17" s="64" t="s">
        <v>160</v>
      </c>
      <c r="X17" s="64">
        <v>9</v>
      </c>
      <c r="Y17" s="64">
        <v>5.4</v>
      </c>
      <c r="Z17" s="64">
        <v>3</v>
      </c>
      <c r="AA17" s="64" t="s">
        <v>33</v>
      </c>
      <c r="AB17" s="64" t="s">
        <v>33</v>
      </c>
      <c r="AC17" s="64" t="s">
        <v>33</v>
      </c>
      <c r="AD17" s="64" t="s">
        <v>33</v>
      </c>
      <c r="AE17" s="64" t="e">
        <f t="shared" si="1"/>
        <v>#VALUE!</v>
      </c>
      <c r="AF17" s="64" t="s">
        <v>33</v>
      </c>
      <c r="AG17" s="73" t="s">
        <v>239</v>
      </c>
      <c r="AH17" s="56" t="s">
        <v>33</v>
      </c>
      <c r="AI17" s="56" t="s">
        <v>33</v>
      </c>
      <c r="AJ17" s="56" t="s">
        <v>33</v>
      </c>
      <c r="AK17" s="56" t="s">
        <v>33</v>
      </c>
      <c r="AL17" s="56" t="s">
        <v>33</v>
      </c>
      <c r="AM17" s="56" t="s">
        <v>33</v>
      </c>
      <c r="AN17" s="56" t="s">
        <v>33</v>
      </c>
      <c r="AO17" s="56" t="s">
        <v>33</v>
      </c>
      <c r="AP17" s="56" t="s">
        <v>33</v>
      </c>
      <c r="AQ17" s="56" t="s">
        <v>33</v>
      </c>
      <c r="AR17" s="56" t="s">
        <v>33</v>
      </c>
      <c r="AS17" s="56" t="e">
        <f t="shared" si="2"/>
        <v>#VALUE!</v>
      </c>
      <c r="AT17" s="56" t="s">
        <v>33</v>
      </c>
      <c r="AU17" s="73"/>
      <c r="AV17" s="77" t="s">
        <v>205</v>
      </c>
      <c r="AW17" s="66" t="s">
        <v>240</v>
      </c>
      <c r="AX17" s="66" t="s">
        <v>241</v>
      </c>
      <c r="AY17" s="66">
        <v>9</v>
      </c>
      <c r="AZ17" s="66">
        <v>4</v>
      </c>
      <c r="BA17" s="74"/>
      <c r="BB17" s="66"/>
      <c r="BC17" s="64"/>
      <c r="BD17" s="64"/>
      <c r="BE17" s="66"/>
      <c r="BF17" s="74"/>
      <c r="BG17" s="66"/>
      <c r="BH17" s="64"/>
      <c r="BI17" s="64"/>
      <c r="BJ17" s="66"/>
      <c r="BK17" s="74"/>
      <c r="BL17" s="66"/>
      <c r="BM17" s="64"/>
      <c r="BN17" s="64"/>
      <c r="BO17" s="66"/>
      <c r="BP17" s="74"/>
      <c r="BQ17" s="66"/>
      <c r="BR17" s="64"/>
      <c r="BS17" s="64"/>
      <c r="BT17" s="66"/>
      <c r="BU17" s="74"/>
      <c r="BV17" s="54"/>
      <c r="BW17" s="64"/>
      <c r="BX17" s="64"/>
      <c r="BY17" s="66"/>
      <c r="BZ17" s="74"/>
      <c r="CA17" s="54"/>
      <c r="CB17" s="64"/>
      <c r="CC17" s="64"/>
      <c r="CD17" s="66"/>
      <c r="CE17" s="74"/>
      <c r="CJ17" s="74"/>
    </row>
    <row r="18" spans="1:88" ht="16" x14ac:dyDescent="0.15">
      <c r="A18" s="52">
        <v>5189</v>
      </c>
      <c r="B18" s="52" t="s">
        <v>44</v>
      </c>
      <c r="C18" s="52">
        <v>2009</v>
      </c>
      <c r="D18" s="55" t="s">
        <v>32</v>
      </c>
      <c r="E18" s="52" t="s">
        <v>38</v>
      </c>
      <c r="F18" s="56" t="s">
        <v>33</v>
      </c>
      <c r="G18" s="56" t="s">
        <v>33</v>
      </c>
      <c r="H18" s="56" t="s">
        <v>33</v>
      </c>
      <c r="I18" s="56" t="s">
        <v>33</v>
      </c>
      <c r="J18" s="56" t="s">
        <v>33</v>
      </c>
      <c r="K18" s="105" t="s">
        <v>33</v>
      </c>
      <c r="L18" s="105" t="s">
        <v>33</v>
      </c>
      <c r="M18" s="105" t="s">
        <v>33</v>
      </c>
      <c r="N18" s="105" t="s">
        <v>33</v>
      </c>
      <c r="O18" s="105" t="s">
        <v>33</v>
      </c>
      <c r="P18" s="105" t="s">
        <v>33</v>
      </c>
      <c r="Q18" s="56" t="e">
        <f t="shared" si="0"/>
        <v>#VALUE!</v>
      </c>
      <c r="R18" s="56" t="s">
        <v>33</v>
      </c>
      <c r="S18" s="74"/>
      <c r="T18" s="64" t="s">
        <v>238</v>
      </c>
      <c r="U18" s="64">
        <v>1</v>
      </c>
      <c r="V18" s="64" t="s">
        <v>157</v>
      </c>
      <c r="W18" s="64" t="s">
        <v>160</v>
      </c>
      <c r="X18" s="64">
        <v>10</v>
      </c>
      <c r="Y18" s="64">
        <v>3.6</v>
      </c>
      <c r="Z18" s="64">
        <v>1.26</v>
      </c>
      <c r="AA18" s="64" t="s">
        <v>33</v>
      </c>
      <c r="AB18" s="64" t="s">
        <v>33</v>
      </c>
      <c r="AC18" s="64" t="s">
        <v>33</v>
      </c>
      <c r="AD18" s="64" t="s">
        <v>33</v>
      </c>
      <c r="AE18" s="64" t="e">
        <f t="shared" si="1"/>
        <v>#VALUE!</v>
      </c>
      <c r="AF18" s="64" t="s">
        <v>33</v>
      </c>
      <c r="AG18" s="73" t="s">
        <v>239</v>
      </c>
      <c r="AH18" s="56" t="s">
        <v>33</v>
      </c>
      <c r="AI18" s="56" t="s">
        <v>33</v>
      </c>
      <c r="AJ18" s="56" t="s">
        <v>33</v>
      </c>
      <c r="AK18" s="56" t="s">
        <v>33</v>
      </c>
      <c r="AL18" s="56" t="s">
        <v>33</v>
      </c>
      <c r="AM18" s="56" t="s">
        <v>33</v>
      </c>
      <c r="AN18" s="56" t="s">
        <v>33</v>
      </c>
      <c r="AO18" s="56" t="s">
        <v>33</v>
      </c>
      <c r="AP18" s="56" t="s">
        <v>33</v>
      </c>
      <c r="AQ18" s="56" t="s">
        <v>33</v>
      </c>
      <c r="AR18" s="56" t="s">
        <v>33</v>
      </c>
      <c r="AS18" s="56" t="e">
        <f t="shared" si="2"/>
        <v>#VALUE!</v>
      </c>
      <c r="AT18" s="56" t="s">
        <v>33</v>
      </c>
      <c r="AU18" s="73"/>
      <c r="AV18" s="77" t="s">
        <v>205</v>
      </c>
      <c r="AW18" s="66" t="s">
        <v>240</v>
      </c>
      <c r="AX18" s="66" t="s">
        <v>241</v>
      </c>
      <c r="AY18" s="66">
        <v>10</v>
      </c>
      <c r="AZ18" s="66">
        <v>2</v>
      </c>
      <c r="BA18" s="74"/>
      <c r="BB18" s="66"/>
      <c r="BC18" s="69"/>
      <c r="BD18" s="64"/>
      <c r="BE18" s="66"/>
      <c r="BF18" s="74"/>
      <c r="BG18" s="66"/>
      <c r="BH18" s="69"/>
      <c r="BI18" s="64"/>
      <c r="BJ18" s="66"/>
      <c r="BK18" s="74"/>
      <c r="BL18" s="66"/>
      <c r="BM18" s="69"/>
      <c r="BN18" s="64"/>
      <c r="BO18" s="66"/>
      <c r="BP18" s="74"/>
      <c r="BQ18" s="66"/>
      <c r="BR18" s="69"/>
      <c r="BS18" s="64"/>
      <c r="BT18" s="66"/>
      <c r="BU18" s="74"/>
      <c r="BW18" s="69"/>
      <c r="BX18" s="64"/>
      <c r="BY18" s="65"/>
      <c r="BZ18" s="74"/>
      <c r="CB18" s="69"/>
      <c r="CC18" s="64"/>
      <c r="CD18" s="65"/>
      <c r="CE18" s="74"/>
      <c r="CJ18" s="74"/>
    </row>
    <row r="19" spans="1:88" ht="16" x14ac:dyDescent="0.15">
      <c r="A19" s="52">
        <v>5274</v>
      </c>
      <c r="B19" s="52" t="s">
        <v>45</v>
      </c>
      <c r="C19" s="52">
        <v>2009</v>
      </c>
      <c r="D19" s="55" t="s">
        <v>32</v>
      </c>
      <c r="E19" s="52" t="s">
        <v>46</v>
      </c>
      <c r="F19" s="56" t="s">
        <v>242</v>
      </c>
      <c r="G19" s="105">
        <v>2</v>
      </c>
      <c r="H19" s="106" t="s">
        <v>243</v>
      </c>
      <c r="I19" s="105" t="s">
        <v>167</v>
      </c>
      <c r="J19" s="105">
        <v>30</v>
      </c>
      <c r="K19" s="105">
        <v>3.3</v>
      </c>
      <c r="L19" s="105">
        <v>1.1000000000000001</v>
      </c>
      <c r="M19" s="105">
        <v>30</v>
      </c>
      <c r="N19" s="105">
        <v>3.3</v>
      </c>
      <c r="O19" s="105">
        <v>1.1000000000000001</v>
      </c>
      <c r="P19" s="105">
        <f>N19-K19</f>
        <v>0</v>
      </c>
      <c r="Q19" s="56">
        <f t="shared" si="0"/>
        <v>1.1000000000000001</v>
      </c>
      <c r="R19" s="56" t="s">
        <v>33</v>
      </c>
      <c r="S19" s="74"/>
      <c r="T19" s="64" t="s">
        <v>33</v>
      </c>
      <c r="U19" s="64" t="s">
        <v>33</v>
      </c>
      <c r="V19" s="64" t="s">
        <v>33</v>
      </c>
      <c r="W19" s="64" t="s">
        <v>33</v>
      </c>
      <c r="X19" s="64" t="s">
        <v>33</v>
      </c>
      <c r="Y19" s="64" t="s">
        <v>33</v>
      </c>
      <c r="Z19" s="64" t="s">
        <v>33</v>
      </c>
      <c r="AA19" s="64" t="s">
        <v>33</v>
      </c>
      <c r="AB19" s="64" t="s">
        <v>33</v>
      </c>
      <c r="AC19" s="64" t="s">
        <v>33</v>
      </c>
      <c r="AD19" s="64" t="s">
        <v>33</v>
      </c>
      <c r="AE19" s="64" t="e">
        <f t="shared" si="1"/>
        <v>#VALUE!</v>
      </c>
      <c r="AF19" s="64" t="s">
        <v>33</v>
      </c>
      <c r="AG19" s="89"/>
      <c r="AH19" s="56" t="s">
        <v>33</v>
      </c>
      <c r="AI19" s="56" t="s">
        <v>33</v>
      </c>
      <c r="AJ19" s="56" t="s">
        <v>33</v>
      </c>
      <c r="AK19" s="56" t="s">
        <v>33</v>
      </c>
      <c r="AL19" s="56" t="s">
        <v>33</v>
      </c>
      <c r="AM19" s="56" t="s">
        <v>33</v>
      </c>
      <c r="AN19" s="56" t="s">
        <v>33</v>
      </c>
      <c r="AO19" s="56" t="s">
        <v>33</v>
      </c>
      <c r="AP19" s="56" t="s">
        <v>33</v>
      </c>
      <c r="AQ19" s="56" t="s">
        <v>33</v>
      </c>
      <c r="AR19" s="56" t="s">
        <v>33</v>
      </c>
      <c r="AS19" s="56" t="e">
        <f t="shared" si="2"/>
        <v>#VALUE!</v>
      </c>
      <c r="AT19" s="56" t="s">
        <v>33</v>
      </c>
      <c r="AU19" s="73"/>
      <c r="AV19" s="77" t="s">
        <v>205</v>
      </c>
      <c r="AW19" s="66" t="s">
        <v>209</v>
      </c>
      <c r="AX19" s="66" t="s">
        <v>167</v>
      </c>
      <c r="AY19" s="66">
        <v>30</v>
      </c>
      <c r="AZ19" s="66">
        <v>19</v>
      </c>
      <c r="BA19" s="109"/>
      <c r="BB19" s="66" t="s">
        <v>244</v>
      </c>
      <c r="BC19" s="66">
        <v>12</v>
      </c>
      <c r="BD19" s="66">
        <v>30</v>
      </c>
      <c r="BE19" s="66">
        <v>28</v>
      </c>
      <c r="BF19" s="74"/>
      <c r="BG19" s="66" t="s">
        <v>225</v>
      </c>
      <c r="BH19" s="66">
        <v>12</v>
      </c>
      <c r="BI19" s="66">
        <v>30</v>
      </c>
      <c r="BJ19" s="66">
        <v>11</v>
      </c>
      <c r="BK19" s="74"/>
      <c r="BP19" s="74"/>
      <c r="BQ19" s="66"/>
      <c r="BR19" s="66"/>
      <c r="BS19" s="66"/>
      <c r="BT19" s="66"/>
      <c r="BU19" s="74"/>
      <c r="BZ19" s="74"/>
      <c r="CE19" s="74"/>
      <c r="CJ19" s="74"/>
    </row>
    <row r="20" spans="1:88" ht="16" x14ac:dyDescent="0.2">
      <c r="A20" s="52">
        <v>5274</v>
      </c>
      <c r="B20" s="52" t="s">
        <v>45</v>
      </c>
      <c r="C20" s="52">
        <v>2009</v>
      </c>
      <c r="D20" s="55" t="s">
        <v>32</v>
      </c>
      <c r="E20" s="94" t="s">
        <v>38</v>
      </c>
      <c r="F20" s="56" t="s">
        <v>242</v>
      </c>
      <c r="G20" s="105">
        <v>2</v>
      </c>
      <c r="H20" s="106" t="s">
        <v>243</v>
      </c>
      <c r="I20" s="105" t="s">
        <v>167</v>
      </c>
      <c r="J20" s="105">
        <v>30</v>
      </c>
      <c r="K20" s="105">
        <v>3.5</v>
      </c>
      <c r="L20" s="105">
        <v>1.64</v>
      </c>
      <c r="M20" s="105">
        <v>30</v>
      </c>
      <c r="N20" s="105">
        <v>3.3</v>
      </c>
      <c r="O20" s="105">
        <v>1.64</v>
      </c>
      <c r="P20" s="105">
        <f>N20-K20</f>
        <v>-0.20000000000000018</v>
      </c>
      <c r="Q20" s="56">
        <f t="shared" si="0"/>
        <v>1.64</v>
      </c>
      <c r="R20" s="56" t="s">
        <v>33</v>
      </c>
      <c r="S20" s="74"/>
      <c r="T20" s="64" t="s">
        <v>33</v>
      </c>
      <c r="U20" s="64" t="s">
        <v>33</v>
      </c>
      <c r="V20" s="64" t="s">
        <v>33</v>
      </c>
      <c r="W20" s="64" t="s">
        <v>33</v>
      </c>
      <c r="X20" s="64" t="s">
        <v>33</v>
      </c>
      <c r="Y20" s="64" t="s">
        <v>33</v>
      </c>
      <c r="Z20" s="64" t="s">
        <v>33</v>
      </c>
      <c r="AA20" s="64" t="s">
        <v>33</v>
      </c>
      <c r="AB20" s="64" t="s">
        <v>33</v>
      </c>
      <c r="AC20" s="64" t="s">
        <v>33</v>
      </c>
      <c r="AD20" s="64" t="s">
        <v>33</v>
      </c>
      <c r="AE20" s="64" t="e">
        <f t="shared" si="1"/>
        <v>#VALUE!</v>
      </c>
      <c r="AF20" s="64" t="s">
        <v>33</v>
      </c>
      <c r="AG20" s="89"/>
      <c r="AH20" s="56" t="s">
        <v>33</v>
      </c>
      <c r="AI20" s="56" t="s">
        <v>33</v>
      </c>
      <c r="AJ20" s="56" t="s">
        <v>33</v>
      </c>
      <c r="AK20" s="56" t="s">
        <v>33</v>
      </c>
      <c r="AL20" s="56" t="s">
        <v>33</v>
      </c>
      <c r="AM20" s="56" t="s">
        <v>33</v>
      </c>
      <c r="AN20" s="56" t="s">
        <v>33</v>
      </c>
      <c r="AO20" s="56" t="s">
        <v>33</v>
      </c>
      <c r="AP20" s="56" t="s">
        <v>33</v>
      </c>
      <c r="AQ20" s="56" t="s">
        <v>33</v>
      </c>
      <c r="AR20" s="56" t="s">
        <v>33</v>
      </c>
      <c r="AS20" s="56" t="e">
        <f t="shared" si="2"/>
        <v>#VALUE!</v>
      </c>
      <c r="AT20" s="56" t="s">
        <v>33</v>
      </c>
      <c r="AU20" s="73"/>
      <c r="AV20" s="77" t="s">
        <v>205</v>
      </c>
      <c r="AW20" s="66" t="s">
        <v>209</v>
      </c>
      <c r="AX20" s="66" t="s">
        <v>167</v>
      </c>
      <c r="AY20" s="66">
        <v>30</v>
      </c>
      <c r="AZ20" s="66">
        <v>5</v>
      </c>
      <c r="BA20" s="109"/>
      <c r="BB20" s="66" t="s">
        <v>244</v>
      </c>
      <c r="BC20" s="66">
        <v>12</v>
      </c>
      <c r="BD20" s="66">
        <v>30</v>
      </c>
      <c r="BE20" s="66">
        <v>5</v>
      </c>
      <c r="BF20" s="74"/>
      <c r="BG20" s="66" t="s">
        <v>225</v>
      </c>
      <c r="BH20" s="66">
        <v>12</v>
      </c>
      <c r="BI20" s="66">
        <v>30</v>
      </c>
      <c r="BJ20" s="66">
        <v>10</v>
      </c>
      <c r="BK20" s="74"/>
      <c r="BP20" s="74"/>
      <c r="BQ20" s="66"/>
      <c r="BR20" s="66"/>
      <c r="BS20" s="66"/>
      <c r="BT20" s="66"/>
      <c r="BU20" s="74"/>
      <c r="BZ20" s="74"/>
      <c r="CE20" s="74"/>
      <c r="CJ20" s="74"/>
    </row>
    <row r="21" spans="1:88" ht="16" x14ac:dyDescent="0.15">
      <c r="A21" s="52">
        <v>5201</v>
      </c>
      <c r="B21" s="52" t="s">
        <v>47</v>
      </c>
      <c r="C21" s="52">
        <v>1995</v>
      </c>
      <c r="D21" s="55" t="s">
        <v>32</v>
      </c>
      <c r="E21" s="52" t="s">
        <v>34</v>
      </c>
      <c r="F21" s="56" t="s">
        <v>33</v>
      </c>
      <c r="G21" s="56" t="s">
        <v>33</v>
      </c>
      <c r="H21" s="56" t="s">
        <v>33</v>
      </c>
      <c r="I21" s="56" t="s">
        <v>33</v>
      </c>
      <c r="J21" s="56" t="s">
        <v>33</v>
      </c>
      <c r="K21" s="56" t="s">
        <v>33</v>
      </c>
      <c r="L21" s="56" t="s">
        <v>33</v>
      </c>
      <c r="M21" s="56" t="s">
        <v>33</v>
      </c>
      <c r="N21" s="56" t="s">
        <v>33</v>
      </c>
      <c r="O21" s="56" t="s">
        <v>33</v>
      </c>
      <c r="P21" s="56" t="s">
        <v>33</v>
      </c>
      <c r="Q21" s="56" t="e">
        <f t="shared" si="0"/>
        <v>#VALUE!</v>
      </c>
      <c r="R21" s="56" t="s">
        <v>33</v>
      </c>
      <c r="S21" s="74"/>
      <c r="T21" s="105" t="s">
        <v>33</v>
      </c>
      <c r="U21" s="105" t="s">
        <v>33</v>
      </c>
      <c r="V21" s="105" t="s">
        <v>33</v>
      </c>
      <c r="W21" s="105" t="s">
        <v>33</v>
      </c>
      <c r="X21" s="105" t="s">
        <v>33</v>
      </c>
      <c r="Y21" s="105" t="s">
        <v>33</v>
      </c>
      <c r="Z21" s="105" t="s">
        <v>33</v>
      </c>
      <c r="AA21" s="105" t="s">
        <v>33</v>
      </c>
      <c r="AB21" s="105" t="s">
        <v>33</v>
      </c>
      <c r="AC21" s="105" t="s">
        <v>33</v>
      </c>
      <c r="AD21" s="105" t="s">
        <v>33</v>
      </c>
      <c r="AE21" s="64" t="e">
        <f t="shared" si="1"/>
        <v>#VALUE!</v>
      </c>
      <c r="AF21" s="105" t="s">
        <v>33</v>
      </c>
      <c r="AG21" s="74"/>
      <c r="AH21" s="56" t="s">
        <v>33</v>
      </c>
      <c r="AI21" s="56" t="s">
        <v>33</v>
      </c>
      <c r="AJ21" s="56" t="s">
        <v>33</v>
      </c>
      <c r="AK21" s="56" t="s">
        <v>33</v>
      </c>
      <c r="AL21" s="56" t="s">
        <v>33</v>
      </c>
      <c r="AM21" s="56" t="s">
        <v>33</v>
      </c>
      <c r="AN21" s="56" t="s">
        <v>33</v>
      </c>
      <c r="AO21" s="56" t="s">
        <v>33</v>
      </c>
      <c r="AP21" s="56" t="s">
        <v>33</v>
      </c>
      <c r="AQ21" s="56" t="s">
        <v>33</v>
      </c>
      <c r="AR21" s="56" t="s">
        <v>33</v>
      </c>
      <c r="AS21" s="56" t="e">
        <f t="shared" si="2"/>
        <v>#VALUE!</v>
      </c>
      <c r="AT21" s="56" t="s">
        <v>33</v>
      </c>
      <c r="AU21" s="73"/>
      <c r="AV21" s="77" t="s">
        <v>205</v>
      </c>
      <c r="AW21" s="66" t="s">
        <v>245</v>
      </c>
      <c r="AX21" s="69" t="s">
        <v>246</v>
      </c>
      <c r="AY21" s="64">
        <v>11</v>
      </c>
      <c r="AZ21" s="66">
        <v>5</v>
      </c>
      <c r="BA21" s="74"/>
      <c r="BB21" s="66" t="s">
        <v>247</v>
      </c>
      <c r="BC21" s="69" t="s">
        <v>246</v>
      </c>
      <c r="BD21" s="64">
        <v>11</v>
      </c>
      <c r="BE21" s="66">
        <v>4</v>
      </c>
      <c r="BF21" s="74"/>
      <c r="BG21" s="66" t="s">
        <v>248</v>
      </c>
      <c r="BH21" s="90" t="s">
        <v>246</v>
      </c>
      <c r="BI21" s="116">
        <v>11</v>
      </c>
      <c r="BJ21" s="91">
        <v>3</v>
      </c>
      <c r="BK21" s="74"/>
      <c r="BL21" s="66"/>
      <c r="BM21" s="69"/>
      <c r="BN21" s="64"/>
      <c r="BO21" s="66"/>
      <c r="BP21" s="74"/>
      <c r="BQ21" s="66"/>
      <c r="BR21" s="69"/>
      <c r="BS21" s="64"/>
      <c r="BT21" s="66"/>
      <c r="BU21" s="74"/>
      <c r="BW21" s="69"/>
      <c r="BX21" s="64"/>
      <c r="BY21" s="65"/>
      <c r="BZ21" s="74"/>
      <c r="CB21" s="69"/>
      <c r="CC21" s="64"/>
      <c r="CD21" s="65"/>
      <c r="CE21" s="74"/>
      <c r="CJ21" s="74"/>
    </row>
    <row r="22" spans="1:88" ht="16" x14ac:dyDescent="0.2">
      <c r="A22" s="52">
        <v>5201</v>
      </c>
      <c r="B22" s="52" t="s">
        <v>47</v>
      </c>
      <c r="C22" s="52">
        <v>1995</v>
      </c>
      <c r="D22" s="55" t="s">
        <v>32</v>
      </c>
      <c r="E22" s="94" t="s">
        <v>38</v>
      </c>
      <c r="F22" s="56" t="s">
        <v>33</v>
      </c>
      <c r="G22" s="56" t="s">
        <v>33</v>
      </c>
      <c r="H22" s="56" t="s">
        <v>33</v>
      </c>
      <c r="I22" s="56" t="s">
        <v>33</v>
      </c>
      <c r="J22" s="56" t="s">
        <v>33</v>
      </c>
      <c r="K22" s="56" t="s">
        <v>33</v>
      </c>
      <c r="L22" s="56" t="s">
        <v>33</v>
      </c>
      <c r="M22" s="56" t="s">
        <v>33</v>
      </c>
      <c r="N22" s="56" t="s">
        <v>33</v>
      </c>
      <c r="O22" s="105" t="s">
        <v>33</v>
      </c>
      <c r="P22" s="56" t="s">
        <v>33</v>
      </c>
      <c r="Q22" s="56" t="e">
        <f t="shared" si="0"/>
        <v>#VALUE!</v>
      </c>
      <c r="R22" s="56" t="s">
        <v>33</v>
      </c>
      <c r="S22" s="74"/>
      <c r="T22" s="105" t="s">
        <v>33</v>
      </c>
      <c r="U22" s="105" t="s">
        <v>33</v>
      </c>
      <c r="V22" s="105" t="s">
        <v>33</v>
      </c>
      <c r="W22" s="105" t="s">
        <v>33</v>
      </c>
      <c r="X22" s="105" t="s">
        <v>33</v>
      </c>
      <c r="Y22" s="105" t="s">
        <v>33</v>
      </c>
      <c r="Z22" s="105" t="s">
        <v>33</v>
      </c>
      <c r="AA22" s="105" t="s">
        <v>33</v>
      </c>
      <c r="AB22" s="105" t="s">
        <v>33</v>
      </c>
      <c r="AC22" s="105" t="s">
        <v>33</v>
      </c>
      <c r="AD22" s="105" t="s">
        <v>33</v>
      </c>
      <c r="AE22" s="64" t="e">
        <f t="shared" si="1"/>
        <v>#VALUE!</v>
      </c>
      <c r="AF22" s="105" t="s">
        <v>33</v>
      </c>
      <c r="AG22" s="74"/>
      <c r="AH22" s="56" t="s">
        <v>33</v>
      </c>
      <c r="AI22" s="56" t="s">
        <v>33</v>
      </c>
      <c r="AJ22" s="56" t="s">
        <v>33</v>
      </c>
      <c r="AK22" s="56" t="s">
        <v>33</v>
      </c>
      <c r="AL22" s="56" t="s">
        <v>33</v>
      </c>
      <c r="AM22" s="56" t="s">
        <v>33</v>
      </c>
      <c r="AN22" s="56" t="s">
        <v>33</v>
      </c>
      <c r="AO22" s="56" t="s">
        <v>33</v>
      </c>
      <c r="AP22" s="56" t="s">
        <v>33</v>
      </c>
      <c r="AQ22" s="56" t="s">
        <v>33</v>
      </c>
      <c r="AR22" s="56" t="s">
        <v>33</v>
      </c>
      <c r="AS22" s="56" t="e">
        <f t="shared" si="2"/>
        <v>#VALUE!</v>
      </c>
      <c r="AT22" s="56" t="s">
        <v>33</v>
      </c>
      <c r="AU22" s="73"/>
      <c r="AV22" s="77" t="s">
        <v>205</v>
      </c>
      <c r="AW22" s="66" t="s">
        <v>245</v>
      </c>
      <c r="AX22" s="69" t="s">
        <v>246</v>
      </c>
      <c r="AY22" s="64">
        <v>11</v>
      </c>
      <c r="AZ22" s="66">
        <v>0</v>
      </c>
      <c r="BA22" s="74"/>
      <c r="BB22" s="66" t="s">
        <v>247</v>
      </c>
      <c r="BC22" s="69" t="s">
        <v>246</v>
      </c>
      <c r="BD22" s="64">
        <v>11</v>
      </c>
      <c r="BE22" s="66">
        <v>0</v>
      </c>
      <c r="BF22" s="74"/>
      <c r="BG22" s="107" t="s">
        <v>248</v>
      </c>
      <c r="BH22" s="90" t="s">
        <v>246</v>
      </c>
      <c r="BI22" s="90">
        <v>11</v>
      </c>
      <c r="BJ22" s="92">
        <v>0</v>
      </c>
      <c r="BK22" s="74"/>
      <c r="BL22" s="66"/>
      <c r="BM22" s="69"/>
      <c r="BN22" s="64"/>
      <c r="BO22" s="66"/>
      <c r="BP22" s="74"/>
      <c r="BQ22" s="66"/>
      <c r="BR22" s="69"/>
      <c r="BS22" s="64"/>
      <c r="BT22" s="66"/>
      <c r="BU22" s="74"/>
      <c r="BW22" s="69"/>
      <c r="BX22" s="64"/>
      <c r="BY22" s="65"/>
      <c r="BZ22" s="74"/>
      <c r="CB22" s="69"/>
      <c r="CC22" s="64"/>
      <c r="CD22" s="65"/>
      <c r="CE22" s="74"/>
      <c r="CJ22" s="74"/>
    </row>
    <row r="23" spans="1:88" ht="16" x14ac:dyDescent="0.15">
      <c r="A23" s="52">
        <v>5202</v>
      </c>
      <c r="B23" s="52" t="s">
        <v>47</v>
      </c>
      <c r="C23" s="52">
        <v>1997</v>
      </c>
      <c r="D23" s="55" t="s">
        <v>32</v>
      </c>
      <c r="E23" s="52" t="s">
        <v>34</v>
      </c>
      <c r="F23" s="56" t="s">
        <v>173</v>
      </c>
      <c r="G23" s="105">
        <v>2</v>
      </c>
      <c r="H23" s="119" t="s">
        <v>155</v>
      </c>
      <c r="I23" s="65" t="s">
        <v>156</v>
      </c>
      <c r="J23" s="105">
        <v>18</v>
      </c>
      <c r="K23" s="105">
        <v>64.099999999999994</v>
      </c>
      <c r="L23" s="105">
        <v>15.95</v>
      </c>
      <c r="M23" s="105">
        <v>18</v>
      </c>
      <c r="N23" s="105">
        <v>57.01</v>
      </c>
      <c r="O23" s="65">
        <v>13.22</v>
      </c>
      <c r="P23" s="105">
        <f t="shared" ref="P23:P29" si="3">N23-K23</f>
        <v>-7.0899999999999963</v>
      </c>
      <c r="Q23" s="56">
        <f t="shared" si="0"/>
        <v>14.775381551756961</v>
      </c>
      <c r="R23" s="56" t="s">
        <v>33</v>
      </c>
      <c r="S23" s="74"/>
      <c r="T23" s="105" t="s">
        <v>33</v>
      </c>
      <c r="U23" s="105" t="s">
        <v>33</v>
      </c>
      <c r="V23" s="105" t="s">
        <v>33</v>
      </c>
      <c r="W23" s="105" t="s">
        <v>33</v>
      </c>
      <c r="X23" s="105" t="s">
        <v>33</v>
      </c>
      <c r="Y23" s="105" t="s">
        <v>33</v>
      </c>
      <c r="Z23" s="105" t="s">
        <v>33</v>
      </c>
      <c r="AA23" s="105" t="s">
        <v>33</v>
      </c>
      <c r="AB23" s="105" t="s">
        <v>33</v>
      </c>
      <c r="AC23" s="105" t="s">
        <v>33</v>
      </c>
      <c r="AD23" s="105" t="s">
        <v>33</v>
      </c>
      <c r="AE23" s="64" t="e">
        <f t="shared" si="1"/>
        <v>#VALUE!</v>
      </c>
      <c r="AF23" s="105" t="s">
        <v>33</v>
      </c>
      <c r="AG23" s="74"/>
      <c r="AH23" s="56" t="s">
        <v>33</v>
      </c>
      <c r="AI23" s="56" t="s">
        <v>33</v>
      </c>
      <c r="AJ23" s="56" t="s">
        <v>33</v>
      </c>
      <c r="AK23" s="56" t="s">
        <v>33</v>
      </c>
      <c r="AL23" s="56" t="s">
        <v>33</v>
      </c>
      <c r="AM23" s="56" t="s">
        <v>33</v>
      </c>
      <c r="AN23" s="56" t="s">
        <v>33</v>
      </c>
      <c r="AO23" s="56" t="s">
        <v>33</v>
      </c>
      <c r="AP23" s="56" t="s">
        <v>33</v>
      </c>
      <c r="AQ23" s="56" t="s">
        <v>33</v>
      </c>
      <c r="AR23" s="56" t="s">
        <v>33</v>
      </c>
      <c r="AS23" s="56" t="e">
        <f t="shared" si="2"/>
        <v>#VALUE!</v>
      </c>
      <c r="AT23" s="56" t="s">
        <v>33</v>
      </c>
      <c r="AU23" s="74"/>
      <c r="AV23" s="77" t="s">
        <v>205</v>
      </c>
      <c r="AW23" s="66" t="s">
        <v>206</v>
      </c>
      <c r="AX23" s="69" t="s">
        <v>156</v>
      </c>
      <c r="AY23" s="66">
        <v>18</v>
      </c>
      <c r="AZ23" s="66">
        <v>7</v>
      </c>
      <c r="BA23" s="74"/>
      <c r="BB23" s="66" t="s">
        <v>247</v>
      </c>
      <c r="BC23" s="69" t="s">
        <v>156</v>
      </c>
      <c r="BD23" s="66">
        <v>18</v>
      </c>
      <c r="BE23" s="66">
        <v>1</v>
      </c>
      <c r="BF23" s="74"/>
      <c r="BG23" s="66" t="s">
        <v>249</v>
      </c>
      <c r="BH23" s="69" t="s">
        <v>156</v>
      </c>
      <c r="BI23" s="91">
        <v>18</v>
      </c>
      <c r="BJ23" s="91">
        <v>2</v>
      </c>
      <c r="BK23" s="74"/>
      <c r="BL23" s="66" t="s">
        <v>250</v>
      </c>
      <c r="BM23" s="69" t="s">
        <v>156</v>
      </c>
      <c r="BN23" s="91">
        <v>18</v>
      </c>
      <c r="BO23" s="91">
        <v>0</v>
      </c>
      <c r="BP23" s="74"/>
      <c r="BQ23" s="66" t="s">
        <v>251</v>
      </c>
      <c r="BR23" s="69" t="s">
        <v>156</v>
      </c>
      <c r="BS23" s="91">
        <v>18</v>
      </c>
      <c r="BT23" s="91">
        <v>9</v>
      </c>
      <c r="BU23" s="74"/>
      <c r="BV23" s="66" t="s">
        <v>252</v>
      </c>
      <c r="BW23" s="69" t="s">
        <v>156</v>
      </c>
      <c r="BX23" s="91">
        <v>18</v>
      </c>
      <c r="BY23" s="91">
        <v>0</v>
      </c>
      <c r="BZ23" s="74"/>
      <c r="CA23" s="66" t="s">
        <v>231</v>
      </c>
      <c r="CB23" s="69" t="s">
        <v>156</v>
      </c>
      <c r="CC23" s="91">
        <v>18</v>
      </c>
      <c r="CD23" s="91">
        <v>0</v>
      </c>
      <c r="CE23" s="74"/>
      <c r="CJ23" s="74"/>
    </row>
    <row r="24" spans="1:88" ht="16" x14ac:dyDescent="0.15">
      <c r="A24" s="52">
        <v>5202</v>
      </c>
      <c r="B24" s="52" t="s">
        <v>47</v>
      </c>
      <c r="C24" s="52">
        <v>1997</v>
      </c>
      <c r="D24" s="55" t="s">
        <v>32</v>
      </c>
      <c r="E24" s="52" t="s">
        <v>42</v>
      </c>
      <c r="F24" s="56" t="s">
        <v>173</v>
      </c>
      <c r="G24" s="105">
        <v>2</v>
      </c>
      <c r="H24" s="119" t="s">
        <v>155</v>
      </c>
      <c r="I24" s="65" t="s">
        <v>156</v>
      </c>
      <c r="J24" s="105">
        <v>18</v>
      </c>
      <c r="K24" s="65">
        <v>61.86</v>
      </c>
      <c r="L24" s="105">
        <v>15.22</v>
      </c>
      <c r="M24" s="105">
        <v>18</v>
      </c>
      <c r="N24" s="105">
        <v>55.56</v>
      </c>
      <c r="O24" s="65">
        <v>12.71</v>
      </c>
      <c r="P24" s="105">
        <f t="shared" si="3"/>
        <v>-6.2999999999999972</v>
      </c>
      <c r="Q24" s="56">
        <f t="shared" si="0"/>
        <v>14.133163127905938</v>
      </c>
      <c r="R24" s="56" t="s">
        <v>33</v>
      </c>
      <c r="S24" s="74"/>
      <c r="T24" s="105" t="s">
        <v>33</v>
      </c>
      <c r="U24" s="105" t="s">
        <v>33</v>
      </c>
      <c r="V24" s="105" t="s">
        <v>33</v>
      </c>
      <c r="W24" s="105" t="s">
        <v>33</v>
      </c>
      <c r="X24" s="105" t="s">
        <v>33</v>
      </c>
      <c r="Y24" s="105" t="s">
        <v>33</v>
      </c>
      <c r="Z24" s="105" t="s">
        <v>33</v>
      </c>
      <c r="AA24" s="105" t="s">
        <v>33</v>
      </c>
      <c r="AB24" s="105" t="s">
        <v>33</v>
      </c>
      <c r="AC24" s="105" t="s">
        <v>33</v>
      </c>
      <c r="AD24" s="105" t="s">
        <v>33</v>
      </c>
      <c r="AE24" s="64" t="e">
        <f t="shared" si="1"/>
        <v>#VALUE!</v>
      </c>
      <c r="AF24" s="105" t="s">
        <v>33</v>
      </c>
      <c r="AG24" s="74"/>
      <c r="AH24" s="56" t="s">
        <v>33</v>
      </c>
      <c r="AI24" s="56" t="s">
        <v>33</v>
      </c>
      <c r="AJ24" s="56" t="s">
        <v>33</v>
      </c>
      <c r="AK24" s="56" t="s">
        <v>33</v>
      </c>
      <c r="AL24" s="56" t="s">
        <v>33</v>
      </c>
      <c r="AM24" s="56" t="s">
        <v>33</v>
      </c>
      <c r="AN24" s="56" t="s">
        <v>33</v>
      </c>
      <c r="AO24" s="56" t="s">
        <v>33</v>
      </c>
      <c r="AP24" s="56" t="s">
        <v>33</v>
      </c>
      <c r="AQ24" s="56" t="s">
        <v>33</v>
      </c>
      <c r="AR24" s="56" t="s">
        <v>33</v>
      </c>
      <c r="AS24" s="56" t="e">
        <f t="shared" si="2"/>
        <v>#VALUE!</v>
      </c>
      <c r="AT24" s="56" t="s">
        <v>33</v>
      </c>
      <c r="AU24" s="74"/>
      <c r="AV24" s="77" t="s">
        <v>205</v>
      </c>
      <c r="AW24" s="66" t="s">
        <v>206</v>
      </c>
      <c r="AX24" s="69" t="s">
        <v>156</v>
      </c>
      <c r="AY24" s="66">
        <v>18</v>
      </c>
      <c r="AZ24" s="66">
        <v>12</v>
      </c>
      <c r="BA24" s="74"/>
      <c r="BB24" s="66" t="s">
        <v>247</v>
      </c>
      <c r="BC24" s="69" t="s">
        <v>156</v>
      </c>
      <c r="BD24" s="66">
        <v>18</v>
      </c>
      <c r="BE24" s="66">
        <v>1</v>
      </c>
      <c r="BF24" s="74"/>
      <c r="BG24" s="66" t="s">
        <v>249</v>
      </c>
      <c r="BH24" s="69" t="s">
        <v>156</v>
      </c>
      <c r="BI24" s="92">
        <v>18</v>
      </c>
      <c r="BJ24" s="92">
        <v>0</v>
      </c>
      <c r="BK24" s="74"/>
      <c r="BL24" s="66" t="s">
        <v>250</v>
      </c>
      <c r="BM24" s="69" t="s">
        <v>156</v>
      </c>
      <c r="BN24" s="92">
        <v>18</v>
      </c>
      <c r="BO24" s="92">
        <v>4</v>
      </c>
      <c r="BP24" s="74"/>
      <c r="BQ24" s="66" t="s">
        <v>251</v>
      </c>
      <c r="BR24" s="69" t="s">
        <v>156</v>
      </c>
      <c r="BS24" s="92">
        <v>18</v>
      </c>
      <c r="BT24" s="92">
        <v>1</v>
      </c>
      <c r="BU24" s="74"/>
      <c r="BV24" s="66" t="s">
        <v>252</v>
      </c>
      <c r="BW24" s="69" t="s">
        <v>156</v>
      </c>
      <c r="BX24" s="92">
        <v>18</v>
      </c>
      <c r="BY24" s="92">
        <v>2</v>
      </c>
      <c r="BZ24" s="74"/>
      <c r="CA24" s="66" t="s">
        <v>231</v>
      </c>
      <c r="CB24" s="69" t="s">
        <v>156</v>
      </c>
      <c r="CC24" s="92">
        <v>18</v>
      </c>
      <c r="CD24" s="92">
        <v>0</v>
      </c>
      <c r="CE24" s="74"/>
      <c r="CJ24" s="74"/>
    </row>
    <row r="25" spans="1:88" ht="16" x14ac:dyDescent="0.15">
      <c r="A25" s="52">
        <v>5202</v>
      </c>
      <c r="B25" s="52" t="s">
        <v>47</v>
      </c>
      <c r="C25" s="52">
        <v>1997</v>
      </c>
      <c r="D25" s="55" t="s">
        <v>32</v>
      </c>
      <c r="E25" s="52" t="s">
        <v>49</v>
      </c>
      <c r="F25" s="56" t="s">
        <v>173</v>
      </c>
      <c r="G25" s="105">
        <v>2</v>
      </c>
      <c r="H25" s="119" t="s">
        <v>155</v>
      </c>
      <c r="I25" s="65" t="s">
        <v>156</v>
      </c>
      <c r="J25" s="105">
        <v>18</v>
      </c>
      <c r="K25" s="105">
        <v>60.31</v>
      </c>
      <c r="L25" s="105">
        <v>14.22</v>
      </c>
      <c r="M25" s="105">
        <v>18</v>
      </c>
      <c r="N25" s="105">
        <v>61.96</v>
      </c>
      <c r="O25" s="65">
        <v>11.28</v>
      </c>
      <c r="P25" s="105">
        <f t="shared" si="3"/>
        <v>1.6499999999999986</v>
      </c>
      <c r="Q25" s="56">
        <f t="shared" si="0"/>
        <v>13.001738345313676</v>
      </c>
      <c r="R25" s="56" t="s">
        <v>33</v>
      </c>
      <c r="S25" s="74"/>
      <c r="T25" s="105" t="s">
        <v>33</v>
      </c>
      <c r="U25" s="105" t="s">
        <v>33</v>
      </c>
      <c r="V25" s="105" t="s">
        <v>33</v>
      </c>
      <c r="W25" s="105" t="s">
        <v>33</v>
      </c>
      <c r="X25" s="105" t="s">
        <v>33</v>
      </c>
      <c r="Y25" s="105" t="s">
        <v>33</v>
      </c>
      <c r="Z25" s="105" t="s">
        <v>33</v>
      </c>
      <c r="AA25" s="105" t="s">
        <v>33</v>
      </c>
      <c r="AB25" s="105" t="s">
        <v>33</v>
      </c>
      <c r="AC25" s="105" t="s">
        <v>33</v>
      </c>
      <c r="AD25" s="105" t="s">
        <v>33</v>
      </c>
      <c r="AE25" s="64" t="e">
        <f t="shared" si="1"/>
        <v>#VALUE!</v>
      </c>
      <c r="AF25" s="105" t="s">
        <v>33</v>
      </c>
      <c r="AG25" s="74"/>
      <c r="AH25" s="56" t="s">
        <v>33</v>
      </c>
      <c r="AI25" s="56" t="s">
        <v>33</v>
      </c>
      <c r="AJ25" s="56" t="s">
        <v>33</v>
      </c>
      <c r="AK25" s="56" t="s">
        <v>33</v>
      </c>
      <c r="AL25" s="56" t="s">
        <v>33</v>
      </c>
      <c r="AM25" s="56" t="s">
        <v>33</v>
      </c>
      <c r="AN25" s="56" t="s">
        <v>33</v>
      </c>
      <c r="AO25" s="56" t="s">
        <v>33</v>
      </c>
      <c r="AP25" s="56" t="s">
        <v>33</v>
      </c>
      <c r="AQ25" s="56" t="s">
        <v>33</v>
      </c>
      <c r="AR25" s="56" t="s">
        <v>33</v>
      </c>
      <c r="AS25" s="56" t="e">
        <f t="shared" si="2"/>
        <v>#VALUE!</v>
      </c>
      <c r="AT25" s="56" t="s">
        <v>33</v>
      </c>
      <c r="AU25" s="74"/>
      <c r="AV25" s="77" t="s">
        <v>205</v>
      </c>
      <c r="AW25" s="66" t="s">
        <v>206</v>
      </c>
      <c r="AX25" s="69" t="s">
        <v>156</v>
      </c>
      <c r="AY25" s="66">
        <v>18</v>
      </c>
      <c r="AZ25" s="66">
        <v>5</v>
      </c>
      <c r="BA25" s="74"/>
      <c r="BB25" s="66" t="s">
        <v>247</v>
      </c>
      <c r="BC25" s="69" t="s">
        <v>156</v>
      </c>
      <c r="BD25" s="66">
        <v>18</v>
      </c>
      <c r="BE25" s="66">
        <v>3</v>
      </c>
      <c r="BF25" s="74"/>
      <c r="BG25" s="66" t="s">
        <v>249</v>
      </c>
      <c r="BH25" s="69" t="s">
        <v>156</v>
      </c>
      <c r="BI25" s="92">
        <v>18</v>
      </c>
      <c r="BJ25" s="92">
        <v>10</v>
      </c>
      <c r="BK25" s="74"/>
      <c r="BL25" s="66" t="s">
        <v>250</v>
      </c>
      <c r="BM25" s="69" t="s">
        <v>156</v>
      </c>
      <c r="BN25" s="92">
        <v>18</v>
      </c>
      <c r="BO25" s="92">
        <v>1</v>
      </c>
      <c r="BP25" s="74"/>
      <c r="BQ25" s="66" t="s">
        <v>251</v>
      </c>
      <c r="BR25" s="69" t="s">
        <v>156</v>
      </c>
      <c r="BS25" s="92">
        <v>18</v>
      </c>
      <c r="BT25" s="92">
        <v>0</v>
      </c>
      <c r="BU25" s="74"/>
      <c r="BV25" s="66" t="s">
        <v>252</v>
      </c>
      <c r="BW25" s="69" t="s">
        <v>156</v>
      </c>
      <c r="BX25" s="92">
        <v>18</v>
      </c>
      <c r="BY25" s="92">
        <v>0</v>
      </c>
      <c r="BZ25" s="74"/>
      <c r="CA25" s="66" t="s">
        <v>231</v>
      </c>
      <c r="CB25" s="69" t="s">
        <v>156</v>
      </c>
      <c r="CC25" s="92">
        <v>18</v>
      </c>
      <c r="CD25" s="92">
        <v>0</v>
      </c>
      <c r="CE25" s="74"/>
      <c r="CJ25" s="74"/>
    </row>
    <row r="26" spans="1:88" ht="16" x14ac:dyDescent="0.15">
      <c r="A26" s="52">
        <v>5202</v>
      </c>
      <c r="B26" s="52" t="s">
        <v>47</v>
      </c>
      <c r="C26" s="52">
        <v>1997</v>
      </c>
      <c r="D26" s="55" t="s">
        <v>32</v>
      </c>
      <c r="E26" s="52" t="s">
        <v>38</v>
      </c>
      <c r="F26" s="56" t="s">
        <v>173</v>
      </c>
      <c r="G26" s="105">
        <v>2</v>
      </c>
      <c r="H26" s="119" t="s">
        <v>155</v>
      </c>
      <c r="I26" s="65" t="s">
        <v>156</v>
      </c>
      <c r="J26" s="105">
        <v>18</v>
      </c>
      <c r="K26" s="105">
        <v>61.17</v>
      </c>
      <c r="L26" s="105">
        <v>14.36</v>
      </c>
      <c r="M26" s="105">
        <v>18</v>
      </c>
      <c r="N26" s="105">
        <v>59.43</v>
      </c>
      <c r="O26" s="65">
        <v>17.39</v>
      </c>
      <c r="P26" s="105">
        <f t="shared" si="3"/>
        <v>-1.740000000000002</v>
      </c>
      <c r="Q26" s="56">
        <f t="shared" si="0"/>
        <v>16.090410187437733</v>
      </c>
      <c r="R26" s="56" t="s">
        <v>33</v>
      </c>
      <c r="S26" s="74"/>
      <c r="T26" s="105" t="s">
        <v>33</v>
      </c>
      <c r="U26" s="105" t="s">
        <v>33</v>
      </c>
      <c r="V26" s="105" t="s">
        <v>33</v>
      </c>
      <c r="W26" s="105" t="s">
        <v>33</v>
      </c>
      <c r="X26" s="105" t="s">
        <v>33</v>
      </c>
      <c r="Y26" s="105" t="s">
        <v>33</v>
      </c>
      <c r="Z26" s="105" t="s">
        <v>33</v>
      </c>
      <c r="AA26" s="105" t="s">
        <v>33</v>
      </c>
      <c r="AB26" s="105" t="s">
        <v>33</v>
      </c>
      <c r="AC26" s="105" t="s">
        <v>33</v>
      </c>
      <c r="AD26" s="105" t="s">
        <v>33</v>
      </c>
      <c r="AE26" s="64" t="e">
        <f t="shared" si="1"/>
        <v>#VALUE!</v>
      </c>
      <c r="AF26" s="105" t="s">
        <v>33</v>
      </c>
      <c r="AG26" s="74"/>
      <c r="AH26" s="56" t="s">
        <v>33</v>
      </c>
      <c r="AI26" s="56" t="s">
        <v>33</v>
      </c>
      <c r="AJ26" s="56" t="s">
        <v>33</v>
      </c>
      <c r="AK26" s="56" t="s">
        <v>33</v>
      </c>
      <c r="AL26" s="56" t="s">
        <v>33</v>
      </c>
      <c r="AM26" s="56" t="s">
        <v>33</v>
      </c>
      <c r="AN26" s="56" t="s">
        <v>33</v>
      </c>
      <c r="AO26" s="56" t="s">
        <v>33</v>
      </c>
      <c r="AP26" s="56" t="s">
        <v>33</v>
      </c>
      <c r="AQ26" s="56" t="s">
        <v>33</v>
      </c>
      <c r="AR26" s="56" t="s">
        <v>33</v>
      </c>
      <c r="AS26" s="56" t="e">
        <f t="shared" si="2"/>
        <v>#VALUE!</v>
      </c>
      <c r="AT26" s="56" t="s">
        <v>33</v>
      </c>
      <c r="AU26" s="74"/>
      <c r="AV26" s="77" t="s">
        <v>205</v>
      </c>
      <c r="AW26" s="66" t="s">
        <v>206</v>
      </c>
      <c r="AX26" s="69" t="s">
        <v>156</v>
      </c>
      <c r="AY26" s="66">
        <v>18</v>
      </c>
      <c r="AZ26" s="66">
        <v>0</v>
      </c>
      <c r="BA26" s="74"/>
      <c r="BB26" s="66" t="s">
        <v>247</v>
      </c>
      <c r="BC26" s="69" t="s">
        <v>156</v>
      </c>
      <c r="BD26" s="66">
        <v>18</v>
      </c>
      <c r="BE26" s="66">
        <v>0</v>
      </c>
      <c r="BF26" s="74"/>
      <c r="BG26" s="66" t="s">
        <v>249</v>
      </c>
      <c r="BH26" s="69" t="s">
        <v>156</v>
      </c>
      <c r="BI26" s="92">
        <v>18</v>
      </c>
      <c r="BJ26" s="92">
        <v>0</v>
      </c>
      <c r="BK26" s="74"/>
      <c r="BL26" s="66" t="s">
        <v>250</v>
      </c>
      <c r="BM26" s="69" t="s">
        <v>156</v>
      </c>
      <c r="BN26" s="92">
        <v>18</v>
      </c>
      <c r="BO26" s="92">
        <v>0</v>
      </c>
      <c r="BP26" s="74"/>
      <c r="BQ26" s="66" t="s">
        <v>251</v>
      </c>
      <c r="BR26" s="69" t="s">
        <v>156</v>
      </c>
      <c r="BS26" s="92">
        <v>18</v>
      </c>
      <c r="BT26" s="92">
        <v>0</v>
      </c>
      <c r="BU26" s="74"/>
      <c r="BV26" s="66" t="s">
        <v>252</v>
      </c>
      <c r="BW26" s="69" t="s">
        <v>156</v>
      </c>
      <c r="BX26" s="92">
        <v>18</v>
      </c>
      <c r="BY26" s="92">
        <v>0</v>
      </c>
      <c r="BZ26" s="74"/>
      <c r="CA26" s="66" t="s">
        <v>231</v>
      </c>
      <c r="CB26" s="69" t="s">
        <v>156</v>
      </c>
      <c r="CC26" s="92">
        <v>18</v>
      </c>
      <c r="CD26" s="92">
        <v>1</v>
      </c>
      <c r="CE26" s="74"/>
      <c r="CJ26" s="74"/>
    </row>
    <row r="27" spans="1:88" ht="15" x14ac:dyDescent="0.15">
      <c r="A27" s="52">
        <v>5275</v>
      </c>
      <c r="B27" s="52" t="s">
        <v>50</v>
      </c>
      <c r="C27" s="52">
        <v>2005</v>
      </c>
      <c r="D27" s="55" t="s">
        <v>32</v>
      </c>
      <c r="E27" s="52" t="s">
        <v>170</v>
      </c>
      <c r="F27" s="56" t="s">
        <v>220</v>
      </c>
      <c r="G27" s="105">
        <v>1</v>
      </c>
      <c r="H27" s="56" t="s">
        <v>155</v>
      </c>
      <c r="I27" s="56" t="s">
        <v>165</v>
      </c>
      <c r="J27" s="105">
        <v>11</v>
      </c>
      <c r="K27" s="105">
        <v>29.1</v>
      </c>
      <c r="L27" s="105">
        <v>18.899999999999999</v>
      </c>
      <c r="M27" s="105">
        <v>11</v>
      </c>
      <c r="N27" s="105">
        <v>43.2</v>
      </c>
      <c r="O27" s="105">
        <v>22.2</v>
      </c>
      <c r="P27" s="105">
        <f t="shared" si="3"/>
        <v>14.100000000000001</v>
      </c>
      <c r="Q27" s="56">
        <f t="shared" si="0"/>
        <v>20.74777096461208</v>
      </c>
      <c r="R27" s="123" t="s">
        <v>33</v>
      </c>
      <c r="S27" s="74"/>
      <c r="T27" s="64" t="s">
        <v>253</v>
      </c>
      <c r="U27" s="64" t="s">
        <v>154</v>
      </c>
      <c r="V27" s="64" t="s">
        <v>155</v>
      </c>
      <c r="W27" s="64" t="s">
        <v>254</v>
      </c>
      <c r="X27" s="64">
        <v>11</v>
      </c>
      <c r="Y27" s="64">
        <v>27.5</v>
      </c>
      <c r="Z27" s="64">
        <v>23.7</v>
      </c>
      <c r="AA27" s="64">
        <v>11</v>
      </c>
      <c r="AB27" s="64">
        <v>73.7</v>
      </c>
      <c r="AC27" s="64">
        <v>22.5</v>
      </c>
      <c r="AD27" s="64">
        <v>46.2</v>
      </c>
      <c r="AE27" s="64">
        <f t="shared" si="1"/>
        <v>23.123364807051765</v>
      </c>
      <c r="AF27" s="64" t="s">
        <v>33</v>
      </c>
      <c r="AG27" s="74"/>
      <c r="AH27" s="56" t="s">
        <v>33</v>
      </c>
      <c r="AI27" s="56" t="s">
        <v>33</v>
      </c>
      <c r="AJ27" s="56" t="s">
        <v>33</v>
      </c>
      <c r="AK27" s="56" t="s">
        <v>33</v>
      </c>
      <c r="AL27" s="56" t="s">
        <v>33</v>
      </c>
      <c r="AM27" s="56" t="s">
        <v>33</v>
      </c>
      <c r="AN27" s="56" t="s">
        <v>33</v>
      </c>
      <c r="AO27" s="56" t="s">
        <v>33</v>
      </c>
      <c r="AP27" s="56" t="s">
        <v>33</v>
      </c>
      <c r="AQ27" s="56" t="s">
        <v>33</v>
      </c>
      <c r="AR27" s="56" t="s">
        <v>33</v>
      </c>
      <c r="AS27" s="56" t="e">
        <f t="shared" si="2"/>
        <v>#VALUE!</v>
      </c>
      <c r="AT27" s="56" t="s">
        <v>33</v>
      </c>
      <c r="AU27" s="73"/>
      <c r="AV27" s="124" t="s">
        <v>205</v>
      </c>
      <c r="AW27" s="66" t="s">
        <v>255</v>
      </c>
      <c r="AX27" s="66" t="s">
        <v>165</v>
      </c>
      <c r="AY27" s="66">
        <v>11</v>
      </c>
      <c r="AZ27" s="66">
        <v>1</v>
      </c>
      <c r="BA27" s="74"/>
      <c r="BB27" s="66" t="s">
        <v>256</v>
      </c>
      <c r="BC27" s="66" t="s">
        <v>165</v>
      </c>
      <c r="BD27" s="66">
        <v>11</v>
      </c>
      <c r="BE27" s="66">
        <v>0</v>
      </c>
      <c r="BF27" s="74"/>
      <c r="BG27" s="66" t="s">
        <v>206</v>
      </c>
      <c r="BH27" s="66" t="s">
        <v>165</v>
      </c>
      <c r="BI27" s="66">
        <v>11</v>
      </c>
      <c r="BJ27" s="66">
        <v>0</v>
      </c>
      <c r="BK27" s="74"/>
      <c r="BL27" s="66" t="s">
        <v>210</v>
      </c>
      <c r="BM27" s="66" t="s">
        <v>165</v>
      </c>
      <c r="BN27" s="66">
        <v>11</v>
      </c>
      <c r="BO27" s="66">
        <v>0</v>
      </c>
      <c r="BP27" s="74"/>
      <c r="BQ27" s="66" t="s">
        <v>257</v>
      </c>
      <c r="BR27" s="66" t="s">
        <v>165</v>
      </c>
      <c r="BS27" s="66">
        <v>11</v>
      </c>
      <c r="BT27" s="66">
        <v>0</v>
      </c>
      <c r="BU27" s="74"/>
      <c r="BV27" s="124" t="s">
        <v>225</v>
      </c>
      <c r="BW27" s="66" t="s">
        <v>165</v>
      </c>
      <c r="BX27" s="65">
        <v>11</v>
      </c>
      <c r="BY27" s="65">
        <v>0</v>
      </c>
      <c r="BZ27" s="74"/>
      <c r="CA27" s="124" t="s">
        <v>258</v>
      </c>
      <c r="CB27" s="66" t="s">
        <v>165</v>
      </c>
      <c r="CC27" s="65">
        <v>11</v>
      </c>
      <c r="CD27" s="65">
        <v>0</v>
      </c>
      <c r="CE27" s="74"/>
      <c r="CJ27" s="74"/>
    </row>
    <row r="28" spans="1:88" ht="15" x14ac:dyDescent="0.15">
      <c r="A28" s="52">
        <v>5275</v>
      </c>
      <c r="B28" s="52" t="s">
        <v>50</v>
      </c>
      <c r="C28" s="52">
        <v>2005</v>
      </c>
      <c r="D28" s="55" t="s">
        <v>32</v>
      </c>
      <c r="E28" s="52" t="s">
        <v>171</v>
      </c>
      <c r="F28" s="56" t="s">
        <v>220</v>
      </c>
      <c r="G28" s="105">
        <v>1</v>
      </c>
      <c r="H28" s="56" t="s">
        <v>155</v>
      </c>
      <c r="I28" s="56" t="s">
        <v>165</v>
      </c>
      <c r="J28" s="105">
        <v>11</v>
      </c>
      <c r="K28" s="105">
        <v>25.5</v>
      </c>
      <c r="L28" s="105">
        <v>23.7</v>
      </c>
      <c r="M28" s="105">
        <v>11</v>
      </c>
      <c r="N28" s="105">
        <v>27.7</v>
      </c>
      <c r="O28" s="105">
        <v>18.600000000000001</v>
      </c>
      <c r="P28" s="105">
        <f t="shared" si="3"/>
        <v>2.1999999999999993</v>
      </c>
      <c r="Q28" s="56">
        <f t="shared" si="0"/>
        <v>21.606249096037008</v>
      </c>
      <c r="R28" s="123" t="s">
        <v>33</v>
      </c>
      <c r="S28" s="74"/>
      <c r="T28" s="64" t="s">
        <v>253</v>
      </c>
      <c r="U28" s="64" t="s">
        <v>154</v>
      </c>
      <c r="V28" s="64" t="s">
        <v>155</v>
      </c>
      <c r="W28" s="64" t="s">
        <v>254</v>
      </c>
      <c r="X28" s="64">
        <v>11</v>
      </c>
      <c r="Y28" s="64">
        <v>31.8</v>
      </c>
      <c r="Z28" s="64">
        <v>19.600000000000001</v>
      </c>
      <c r="AA28" s="64">
        <v>11</v>
      </c>
      <c r="AB28" s="64">
        <v>33.200000000000003</v>
      </c>
      <c r="AC28" s="64">
        <v>23.3</v>
      </c>
      <c r="AD28" s="64">
        <v>1.4</v>
      </c>
      <c r="AE28" s="64">
        <f t="shared" si="1"/>
        <v>21.688015123565364</v>
      </c>
      <c r="AF28" s="64" t="s">
        <v>33</v>
      </c>
      <c r="AG28" s="74"/>
      <c r="AH28" s="56" t="s">
        <v>33</v>
      </c>
      <c r="AI28" s="56" t="s">
        <v>33</v>
      </c>
      <c r="AJ28" s="56" t="s">
        <v>33</v>
      </c>
      <c r="AK28" s="56" t="s">
        <v>33</v>
      </c>
      <c r="AL28" s="56" t="s">
        <v>33</v>
      </c>
      <c r="AM28" s="56" t="s">
        <v>33</v>
      </c>
      <c r="AN28" s="56" t="s">
        <v>33</v>
      </c>
      <c r="AO28" s="56" t="s">
        <v>33</v>
      </c>
      <c r="AP28" s="56" t="s">
        <v>33</v>
      </c>
      <c r="AQ28" s="56" t="s">
        <v>33</v>
      </c>
      <c r="AR28" s="56" t="s">
        <v>33</v>
      </c>
      <c r="AS28" s="56" t="e">
        <f t="shared" si="2"/>
        <v>#VALUE!</v>
      </c>
      <c r="AT28" s="56" t="s">
        <v>33</v>
      </c>
      <c r="AU28" s="73"/>
      <c r="AV28" s="124" t="s">
        <v>205</v>
      </c>
      <c r="AW28" s="66" t="s">
        <v>255</v>
      </c>
      <c r="AX28" s="66" t="s">
        <v>165</v>
      </c>
      <c r="AY28" s="66">
        <v>11</v>
      </c>
      <c r="AZ28" s="66">
        <v>0</v>
      </c>
      <c r="BA28" s="74"/>
      <c r="BB28" s="66" t="s">
        <v>256</v>
      </c>
      <c r="BC28" s="66" t="s">
        <v>165</v>
      </c>
      <c r="BD28" s="66">
        <v>11</v>
      </c>
      <c r="BE28" s="66">
        <v>1</v>
      </c>
      <c r="BF28" s="74"/>
      <c r="BG28" s="66" t="s">
        <v>206</v>
      </c>
      <c r="BH28" s="66" t="s">
        <v>165</v>
      </c>
      <c r="BI28" s="66">
        <v>11</v>
      </c>
      <c r="BJ28" s="66">
        <v>3</v>
      </c>
      <c r="BK28" s="74"/>
      <c r="BL28" s="66" t="s">
        <v>210</v>
      </c>
      <c r="BM28" s="66" t="s">
        <v>165</v>
      </c>
      <c r="BN28" s="66">
        <v>11</v>
      </c>
      <c r="BO28" s="66">
        <v>1</v>
      </c>
      <c r="BP28" s="74"/>
      <c r="BQ28" s="66" t="s">
        <v>257</v>
      </c>
      <c r="BR28" s="66" t="s">
        <v>165</v>
      </c>
      <c r="BS28" s="66">
        <v>11</v>
      </c>
      <c r="BT28" s="66">
        <v>1</v>
      </c>
      <c r="BU28" s="74"/>
      <c r="BV28" s="124" t="s">
        <v>225</v>
      </c>
      <c r="BW28" s="66" t="s">
        <v>165</v>
      </c>
      <c r="BX28" s="65">
        <v>11</v>
      </c>
      <c r="BY28" s="65">
        <v>0</v>
      </c>
      <c r="BZ28" s="74"/>
      <c r="CA28" s="124" t="s">
        <v>258</v>
      </c>
      <c r="CB28" s="66" t="s">
        <v>165</v>
      </c>
      <c r="CC28" s="65">
        <v>11</v>
      </c>
      <c r="CD28" s="65">
        <v>0</v>
      </c>
      <c r="CE28" s="74"/>
      <c r="CJ28" s="74"/>
    </row>
    <row r="29" spans="1:88" ht="15" x14ac:dyDescent="0.2">
      <c r="A29" s="52">
        <v>5275</v>
      </c>
      <c r="B29" s="52" t="s">
        <v>50</v>
      </c>
      <c r="C29" s="52">
        <v>2005</v>
      </c>
      <c r="D29" s="55" t="s">
        <v>32</v>
      </c>
      <c r="E29" s="94" t="s">
        <v>51</v>
      </c>
      <c r="F29" s="56" t="s">
        <v>220</v>
      </c>
      <c r="G29" s="105">
        <v>1</v>
      </c>
      <c r="H29" s="56" t="s">
        <v>155</v>
      </c>
      <c r="I29" s="56" t="s">
        <v>165</v>
      </c>
      <c r="J29" s="105">
        <v>11</v>
      </c>
      <c r="K29" s="105">
        <v>24.3</v>
      </c>
      <c r="L29" s="105">
        <v>20.3</v>
      </c>
      <c r="M29" s="105">
        <v>11</v>
      </c>
      <c r="N29" s="105">
        <v>17.3</v>
      </c>
      <c r="O29" s="105">
        <v>14.6</v>
      </c>
      <c r="P29" s="105">
        <f t="shared" si="3"/>
        <v>-7</v>
      </c>
      <c r="Q29" s="56">
        <f t="shared" si="0"/>
        <v>18.134773227145686</v>
      </c>
      <c r="R29" s="123" t="s">
        <v>33</v>
      </c>
      <c r="S29" s="74"/>
      <c r="T29" s="64" t="s">
        <v>253</v>
      </c>
      <c r="U29" s="64" t="s">
        <v>154</v>
      </c>
      <c r="V29" s="64" t="s">
        <v>155</v>
      </c>
      <c r="W29" s="64" t="s">
        <v>254</v>
      </c>
      <c r="X29" s="64">
        <v>11</v>
      </c>
      <c r="Y29" s="64">
        <v>27.4</v>
      </c>
      <c r="Z29" s="64">
        <v>14.8</v>
      </c>
      <c r="AA29" s="64">
        <v>11</v>
      </c>
      <c r="AB29" s="64">
        <v>29.5</v>
      </c>
      <c r="AC29" s="64">
        <v>16.899999999999999</v>
      </c>
      <c r="AD29" s="64">
        <v>2.1</v>
      </c>
      <c r="AE29" s="64">
        <f t="shared" si="1"/>
        <v>15.953996364547661</v>
      </c>
      <c r="AF29" s="64" t="s">
        <v>33</v>
      </c>
      <c r="AG29" s="74"/>
      <c r="AH29" s="56" t="s">
        <v>33</v>
      </c>
      <c r="AI29" s="56" t="s">
        <v>33</v>
      </c>
      <c r="AJ29" s="56" t="s">
        <v>33</v>
      </c>
      <c r="AK29" s="56" t="s">
        <v>33</v>
      </c>
      <c r="AL29" s="56" t="s">
        <v>33</v>
      </c>
      <c r="AM29" s="56" t="s">
        <v>33</v>
      </c>
      <c r="AN29" s="56" t="s">
        <v>33</v>
      </c>
      <c r="AO29" s="56" t="s">
        <v>33</v>
      </c>
      <c r="AP29" s="56" t="s">
        <v>33</v>
      </c>
      <c r="AQ29" s="56" t="s">
        <v>33</v>
      </c>
      <c r="AR29" s="56" t="s">
        <v>33</v>
      </c>
      <c r="AS29" s="56" t="e">
        <f t="shared" si="2"/>
        <v>#VALUE!</v>
      </c>
      <c r="AT29" s="56" t="s">
        <v>33</v>
      </c>
      <c r="AU29" s="73"/>
      <c r="AV29" s="54" t="s">
        <v>205</v>
      </c>
      <c r="AW29" s="66" t="s">
        <v>255</v>
      </c>
      <c r="AX29" s="66" t="s">
        <v>165</v>
      </c>
      <c r="AY29" s="66">
        <v>11</v>
      </c>
      <c r="AZ29" s="66">
        <v>0</v>
      </c>
      <c r="BA29" s="74"/>
      <c r="BB29" s="66" t="s">
        <v>256</v>
      </c>
      <c r="BC29" s="66" t="s">
        <v>165</v>
      </c>
      <c r="BD29" s="66">
        <v>11</v>
      </c>
      <c r="BE29" s="66">
        <v>0</v>
      </c>
      <c r="BF29" s="74"/>
      <c r="BG29" s="66" t="s">
        <v>206</v>
      </c>
      <c r="BH29" s="66" t="s">
        <v>165</v>
      </c>
      <c r="BI29" s="66">
        <v>11</v>
      </c>
      <c r="BJ29" s="66">
        <v>1</v>
      </c>
      <c r="BK29" s="74"/>
      <c r="BL29" s="66" t="s">
        <v>210</v>
      </c>
      <c r="BM29" s="66" t="s">
        <v>165</v>
      </c>
      <c r="BN29" s="66">
        <v>11</v>
      </c>
      <c r="BO29" s="66">
        <v>3</v>
      </c>
      <c r="BP29" s="74"/>
      <c r="BQ29" s="66" t="s">
        <v>257</v>
      </c>
      <c r="BR29" s="66" t="s">
        <v>165</v>
      </c>
      <c r="BS29" s="66">
        <v>11</v>
      </c>
      <c r="BT29" s="66">
        <v>1</v>
      </c>
      <c r="BU29" s="74"/>
      <c r="BV29" s="124" t="s">
        <v>225</v>
      </c>
      <c r="BW29" s="66" t="s">
        <v>165</v>
      </c>
      <c r="BX29" s="65">
        <v>11</v>
      </c>
      <c r="BY29" s="65">
        <v>1</v>
      </c>
      <c r="BZ29" s="74"/>
      <c r="CA29" s="124" t="s">
        <v>258</v>
      </c>
      <c r="CB29" s="66" t="s">
        <v>165</v>
      </c>
      <c r="CC29" s="65">
        <v>11</v>
      </c>
      <c r="CD29" s="65">
        <v>2</v>
      </c>
      <c r="CE29" s="74"/>
      <c r="CJ29" s="74"/>
    </row>
    <row r="30" spans="1:88" ht="16" x14ac:dyDescent="0.15">
      <c r="A30" s="52">
        <v>4981</v>
      </c>
      <c r="B30" s="52" t="s">
        <v>52</v>
      </c>
      <c r="C30" s="52">
        <v>2011</v>
      </c>
      <c r="D30" s="55" t="s">
        <v>32</v>
      </c>
      <c r="E30" s="52" t="s">
        <v>53</v>
      </c>
      <c r="F30" s="56" t="s">
        <v>33</v>
      </c>
      <c r="G30" s="56" t="s">
        <v>33</v>
      </c>
      <c r="H30" s="56" t="s">
        <v>33</v>
      </c>
      <c r="I30" s="56" t="s">
        <v>33</v>
      </c>
      <c r="J30" s="56" t="s">
        <v>33</v>
      </c>
      <c r="K30" s="56" t="s">
        <v>33</v>
      </c>
      <c r="L30" s="56" t="s">
        <v>33</v>
      </c>
      <c r="M30" s="56" t="s">
        <v>33</v>
      </c>
      <c r="N30" s="56" t="s">
        <v>33</v>
      </c>
      <c r="O30" s="56" t="s">
        <v>33</v>
      </c>
      <c r="P30" s="56" t="s">
        <v>33</v>
      </c>
      <c r="Q30" s="56" t="e">
        <f t="shared" si="0"/>
        <v>#VALUE!</v>
      </c>
      <c r="R30" s="56" t="s">
        <v>33</v>
      </c>
      <c r="S30" s="74"/>
      <c r="T30" s="105" t="s">
        <v>33</v>
      </c>
      <c r="U30" s="105" t="s">
        <v>33</v>
      </c>
      <c r="V30" s="105" t="s">
        <v>33</v>
      </c>
      <c r="W30" s="105" t="s">
        <v>33</v>
      </c>
      <c r="X30" s="105" t="s">
        <v>33</v>
      </c>
      <c r="Y30" s="105" t="s">
        <v>33</v>
      </c>
      <c r="Z30" s="105" t="s">
        <v>33</v>
      </c>
      <c r="AA30" s="105" t="s">
        <v>33</v>
      </c>
      <c r="AB30" s="105" t="s">
        <v>33</v>
      </c>
      <c r="AC30" s="105" t="s">
        <v>33</v>
      </c>
      <c r="AD30" s="105" t="s">
        <v>33</v>
      </c>
      <c r="AE30" s="64" t="e">
        <f t="shared" si="1"/>
        <v>#VALUE!</v>
      </c>
      <c r="AF30" s="105" t="s">
        <v>33</v>
      </c>
      <c r="AG30" s="74"/>
      <c r="AH30" s="56" t="s">
        <v>33</v>
      </c>
      <c r="AI30" s="56" t="s">
        <v>33</v>
      </c>
      <c r="AJ30" s="56" t="s">
        <v>33</v>
      </c>
      <c r="AK30" s="56" t="s">
        <v>33</v>
      </c>
      <c r="AL30" s="56" t="s">
        <v>33</v>
      </c>
      <c r="AM30" s="56" t="s">
        <v>33</v>
      </c>
      <c r="AN30" s="56" t="s">
        <v>33</v>
      </c>
      <c r="AO30" s="56" t="s">
        <v>33</v>
      </c>
      <c r="AP30" s="56" t="s">
        <v>33</v>
      </c>
      <c r="AQ30" s="56" t="s">
        <v>33</v>
      </c>
      <c r="AR30" s="56" t="s">
        <v>33</v>
      </c>
      <c r="AS30" s="56" t="e">
        <f t="shared" si="2"/>
        <v>#VALUE!</v>
      </c>
      <c r="AT30" s="56" t="s">
        <v>33</v>
      </c>
      <c r="AU30" s="73"/>
      <c r="AV30" s="77" t="s">
        <v>205</v>
      </c>
      <c r="AW30" s="66" t="s">
        <v>259</v>
      </c>
      <c r="AX30" s="66" t="s">
        <v>172</v>
      </c>
      <c r="AY30" s="66">
        <v>9</v>
      </c>
      <c r="AZ30" s="66">
        <v>4</v>
      </c>
      <c r="BA30" s="74"/>
      <c r="BB30" s="66" t="s">
        <v>247</v>
      </c>
      <c r="BC30" s="66" t="s">
        <v>172</v>
      </c>
      <c r="BD30" s="66">
        <v>9</v>
      </c>
      <c r="BE30" s="66">
        <v>1</v>
      </c>
      <c r="BF30" s="74"/>
      <c r="BG30" s="66" t="s">
        <v>260</v>
      </c>
      <c r="BH30" s="66" t="s">
        <v>172</v>
      </c>
      <c r="BI30" s="66">
        <v>9</v>
      </c>
      <c r="BJ30" s="66">
        <v>1</v>
      </c>
      <c r="BK30" s="74"/>
      <c r="BL30" s="66"/>
      <c r="BM30" s="66"/>
      <c r="BN30" s="66"/>
      <c r="BO30" s="66"/>
      <c r="BP30" s="74"/>
      <c r="BQ30" s="66"/>
      <c r="BR30" s="66"/>
      <c r="BS30" s="66"/>
      <c r="BT30" s="66"/>
      <c r="BU30" s="74"/>
      <c r="BZ30" s="74"/>
      <c r="CE30" s="74"/>
      <c r="CJ30" s="74"/>
    </row>
    <row r="31" spans="1:88" ht="16" x14ac:dyDescent="0.15">
      <c r="A31" s="52">
        <v>4981</v>
      </c>
      <c r="B31" s="52" t="s">
        <v>52</v>
      </c>
      <c r="C31" s="52">
        <v>2011</v>
      </c>
      <c r="D31" s="55" t="s">
        <v>32</v>
      </c>
      <c r="E31" s="52" t="s">
        <v>40</v>
      </c>
      <c r="F31" s="56" t="s">
        <v>33</v>
      </c>
      <c r="G31" s="56" t="s">
        <v>33</v>
      </c>
      <c r="H31" s="56" t="s">
        <v>33</v>
      </c>
      <c r="I31" s="56" t="s">
        <v>33</v>
      </c>
      <c r="J31" s="56" t="s">
        <v>33</v>
      </c>
      <c r="K31" s="56" t="s">
        <v>33</v>
      </c>
      <c r="L31" s="56" t="s">
        <v>33</v>
      </c>
      <c r="M31" s="56" t="s">
        <v>33</v>
      </c>
      <c r="N31" s="56" t="s">
        <v>33</v>
      </c>
      <c r="O31" s="56" t="s">
        <v>33</v>
      </c>
      <c r="P31" s="56" t="s">
        <v>33</v>
      </c>
      <c r="Q31" s="56" t="e">
        <f t="shared" si="0"/>
        <v>#VALUE!</v>
      </c>
      <c r="R31" s="56" t="s">
        <v>33</v>
      </c>
      <c r="S31" s="74"/>
      <c r="T31" s="56" t="s">
        <v>33</v>
      </c>
      <c r="U31" s="56" t="s">
        <v>33</v>
      </c>
      <c r="V31" s="56" t="s">
        <v>33</v>
      </c>
      <c r="W31" s="105" t="s">
        <v>33</v>
      </c>
      <c r="X31" s="105" t="s">
        <v>33</v>
      </c>
      <c r="Y31" s="105" t="s">
        <v>33</v>
      </c>
      <c r="Z31" s="105" t="s">
        <v>33</v>
      </c>
      <c r="AA31" s="105" t="s">
        <v>33</v>
      </c>
      <c r="AB31" s="105" t="s">
        <v>33</v>
      </c>
      <c r="AC31" s="105" t="s">
        <v>33</v>
      </c>
      <c r="AD31" s="105" t="s">
        <v>33</v>
      </c>
      <c r="AE31" s="64" t="e">
        <f t="shared" si="1"/>
        <v>#VALUE!</v>
      </c>
      <c r="AF31" s="105" t="s">
        <v>33</v>
      </c>
      <c r="AG31" s="74"/>
      <c r="AH31" s="56" t="s">
        <v>33</v>
      </c>
      <c r="AI31" s="56" t="s">
        <v>33</v>
      </c>
      <c r="AJ31" s="56" t="s">
        <v>33</v>
      </c>
      <c r="AK31" s="56" t="s">
        <v>33</v>
      </c>
      <c r="AL31" s="56" t="s">
        <v>33</v>
      </c>
      <c r="AM31" s="56" t="s">
        <v>33</v>
      </c>
      <c r="AN31" s="56" t="s">
        <v>33</v>
      </c>
      <c r="AO31" s="56" t="s">
        <v>33</v>
      </c>
      <c r="AP31" s="56" t="s">
        <v>33</v>
      </c>
      <c r="AQ31" s="56" t="s">
        <v>33</v>
      </c>
      <c r="AR31" s="56" t="s">
        <v>33</v>
      </c>
      <c r="AS31" s="56" t="e">
        <f t="shared" si="2"/>
        <v>#VALUE!</v>
      </c>
      <c r="AT31" s="56" t="s">
        <v>33</v>
      </c>
      <c r="AU31" s="73"/>
      <c r="AV31" s="77" t="s">
        <v>205</v>
      </c>
      <c r="AW31" s="66" t="s">
        <v>259</v>
      </c>
      <c r="AX31" s="65" t="s">
        <v>172</v>
      </c>
      <c r="AY31" s="64">
        <v>9</v>
      </c>
      <c r="AZ31" s="66">
        <v>0</v>
      </c>
      <c r="BA31" s="74"/>
      <c r="BB31" s="66" t="s">
        <v>247</v>
      </c>
      <c r="BC31" s="65" t="s">
        <v>172</v>
      </c>
      <c r="BD31" s="64">
        <v>9</v>
      </c>
      <c r="BE31" s="66">
        <v>0</v>
      </c>
      <c r="BF31" s="74"/>
      <c r="BG31" s="66" t="s">
        <v>260</v>
      </c>
      <c r="BH31" s="65" t="s">
        <v>172</v>
      </c>
      <c r="BI31" s="64">
        <v>9</v>
      </c>
      <c r="BJ31" s="66">
        <v>0</v>
      </c>
      <c r="BK31" s="74"/>
      <c r="BL31" s="66"/>
      <c r="BM31" s="65"/>
      <c r="BN31" s="64"/>
      <c r="BO31" s="66"/>
      <c r="BP31" s="74"/>
      <c r="BQ31" s="66"/>
      <c r="BR31" s="65"/>
      <c r="BS31" s="64"/>
      <c r="BT31" s="66"/>
      <c r="BU31" s="74"/>
      <c r="BW31" s="67"/>
      <c r="BX31" s="52"/>
      <c r="BY31" s="65"/>
      <c r="BZ31" s="74"/>
      <c r="CB31" s="67"/>
      <c r="CC31" s="52"/>
      <c r="CD31" s="65"/>
      <c r="CE31" s="74"/>
      <c r="CJ31" s="74"/>
    </row>
    <row r="32" spans="1:88" ht="16" x14ac:dyDescent="0.2">
      <c r="A32" s="52">
        <v>5146</v>
      </c>
      <c r="B32" s="52" t="s">
        <v>54</v>
      </c>
      <c r="C32" s="55">
        <v>2011</v>
      </c>
      <c r="D32" s="55" t="s">
        <v>32</v>
      </c>
      <c r="E32" s="52" t="s">
        <v>53</v>
      </c>
      <c r="F32" s="56" t="s">
        <v>173</v>
      </c>
      <c r="G32" s="105">
        <v>2</v>
      </c>
      <c r="H32" s="56" t="s">
        <v>155</v>
      </c>
      <c r="I32" s="66" t="s">
        <v>174</v>
      </c>
      <c r="J32" s="64">
        <v>12</v>
      </c>
      <c r="K32" s="105">
        <v>52</v>
      </c>
      <c r="L32" s="105">
        <v>13.83</v>
      </c>
      <c r="M32" s="64">
        <v>12</v>
      </c>
      <c r="N32" s="105">
        <v>44.35</v>
      </c>
      <c r="O32" s="105">
        <v>25.63</v>
      </c>
      <c r="P32" s="105">
        <f>N32-K32</f>
        <v>-7.6499999999999986</v>
      </c>
      <c r="Q32" s="56">
        <f t="shared" si="0"/>
        <v>22.219426185210093</v>
      </c>
      <c r="R32" s="56" t="s">
        <v>33</v>
      </c>
      <c r="S32" s="74"/>
      <c r="T32" s="56" t="s">
        <v>33</v>
      </c>
      <c r="U32" s="56" t="s">
        <v>33</v>
      </c>
      <c r="V32" s="56" t="s">
        <v>33</v>
      </c>
      <c r="W32" s="56" t="s">
        <v>33</v>
      </c>
      <c r="X32" s="56" t="s">
        <v>33</v>
      </c>
      <c r="Y32" s="56" t="s">
        <v>33</v>
      </c>
      <c r="Z32" s="56" t="s">
        <v>33</v>
      </c>
      <c r="AA32" s="56" t="s">
        <v>33</v>
      </c>
      <c r="AB32" s="56" t="s">
        <v>33</v>
      </c>
      <c r="AC32" s="56" t="s">
        <v>33</v>
      </c>
      <c r="AD32" s="56" t="s">
        <v>33</v>
      </c>
      <c r="AE32" s="64" t="e">
        <f t="shared" si="1"/>
        <v>#VALUE!</v>
      </c>
      <c r="AF32" s="56" t="s">
        <v>33</v>
      </c>
      <c r="AG32" s="74"/>
      <c r="AH32" s="56" t="s">
        <v>33</v>
      </c>
      <c r="AI32" s="56" t="s">
        <v>33</v>
      </c>
      <c r="AJ32" s="56" t="s">
        <v>33</v>
      </c>
      <c r="AK32" s="56" t="s">
        <v>33</v>
      </c>
      <c r="AL32" s="56" t="s">
        <v>33</v>
      </c>
      <c r="AM32" s="56" t="s">
        <v>33</v>
      </c>
      <c r="AN32" s="56" t="s">
        <v>33</v>
      </c>
      <c r="AO32" s="56" t="s">
        <v>33</v>
      </c>
      <c r="AP32" s="56" t="s">
        <v>33</v>
      </c>
      <c r="AQ32" s="56" t="s">
        <v>33</v>
      </c>
      <c r="AR32" s="56" t="s">
        <v>33</v>
      </c>
      <c r="AS32" s="56" t="e">
        <f t="shared" si="2"/>
        <v>#VALUE!</v>
      </c>
      <c r="AT32" s="56" t="s">
        <v>33</v>
      </c>
      <c r="AU32" s="73"/>
      <c r="AV32" s="77" t="s">
        <v>261</v>
      </c>
      <c r="AW32" s="126"/>
      <c r="AX32" s="127"/>
      <c r="AY32" s="127"/>
      <c r="AZ32" s="127"/>
      <c r="BA32" s="74"/>
      <c r="BB32" s="127"/>
      <c r="BC32" s="127"/>
      <c r="BD32" s="127"/>
      <c r="BE32" s="127"/>
      <c r="BF32" s="74"/>
      <c r="BG32" s="127"/>
      <c r="BH32" s="127"/>
      <c r="BI32" s="127"/>
      <c r="BJ32" s="127"/>
      <c r="BK32" s="74"/>
      <c r="BL32" s="127"/>
      <c r="BM32" s="127"/>
      <c r="BN32" s="127"/>
      <c r="BO32" s="127"/>
      <c r="BP32" s="74"/>
      <c r="BQ32" s="127"/>
      <c r="BR32" s="127"/>
      <c r="BS32" s="127"/>
      <c r="BT32" s="127"/>
      <c r="BU32" s="74"/>
      <c r="BV32" s="72"/>
      <c r="BW32"/>
      <c r="BX32"/>
      <c r="BY32"/>
      <c r="BZ32" s="74"/>
      <c r="CA32" s="72"/>
      <c r="CB32"/>
      <c r="CC32"/>
      <c r="CD32"/>
      <c r="CE32" s="74"/>
      <c r="CJ32" s="74"/>
    </row>
    <row r="33" spans="1:88" ht="16" x14ac:dyDescent="0.15">
      <c r="A33" s="52">
        <v>5146</v>
      </c>
      <c r="B33" s="52" t="s">
        <v>54</v>
      </c>
      <c r="C33" s="55">
        <v>2011</v>
      </c>
      <c r="D33" s="55" t="s">
        <v>32</v>
      </c>
      <c r="E33" s="100" t="s">
        <v>55</v>
      </c>
      <c r="F33" s="56" t="s">
        <v>173</v>
      </c>
      <c r="G33" s="64">
        <v>2</v>
      </c>
      <c r="H33" s="56" t="s">
        <v>155</v>
      </c>
      <c r="I33" s="64" t="s">
        <v>174</v>
      </c>
      <c r="J33" s="64">
        <v>12</v>
      </c>
      <c r="K33" s="64">
        <v>50</v>
      </c>
      <c r="L33" s="64">
        <v>10.39</v>
      </c>
      <c r="M33" s="64">
        <v>12</v>
      </c>
      <c r="N33" s="64">
        <v>44.7</v>
      </c>
      <c r="O33" s="64">
        <v>21.2</v>
      </c>
      <c r="P33" s="105">
        <f>N33-K33</f>
        <v>-5.2999999999999972</v>
      </c>
      <c r="Q33" s="56">
        <f t="shared" si="0"/>
        <v>18.360939518445129</v>
      </c>
      <c r="R33" s="56" t="s">
        <v>33</v>
      </c>
      <c r="S33" s="74"/>
      <c r="T33" s="56" t="s">
        <v>33</v>
      </c>
      <c r="U33" s="56" t="s">
        <v>33</v>
      </c>
      <c r="V33" s="56" t="s">
        <v>33</v>
      </c>
      <c r="W33" s="56" t="s">
        <v>33</v>
      </c>
      <c r="X33" s="56" t="s">
        <v>33</v>
      </c>
      <c r="Y33" s="56" t="s">
        <v>33</v>
      </c>
      <c r="Z33" s="56" t="s">
        <v>33</v>
      </c>
      <c r="AA33" s="56" t="s">
        <v>33</v>
      </c>
      <c r="AB33" s="56" t="s">
        <v>33</v>
      </c>
      <c r="AC33" s="56" t="s">
        <v>33</v>
      </c>
      <c r="AD33" s="56" t="s">
        <v>33</v>
      </c>
      <c r="AE33" s="64" t="e">
        <f t="shared" si="1"/>
        <v>#VALUE!</v>
      </c>
      <c r="AF33" s="56" t="s">
        <v>33</v>
      </c>
      <c r="AG33" s="74"/>
      <c r="AH33" s="56" t="s">
        <v>33</v>
      </c>
      <c r="AI33" s="56" t="s">
        <v>33</v>
      </c>
      <c r="AJ33" s="56" t="s">
        <v>33</v>
      </c>
      <c r="AK33" s="56" t="s">
        <v>33</v>
      </c>
      <c r="AL33" s="56" t="s">
        <v>33</v>
      </c>
      <c r="AM33" s="56" t="s">
        <v>33</v>
      </c>
      <c r="AN33" s="56" t="s">
        <v>33</v>
      </c>
      <c r="AO33" s="56" t="s">
        <v>33</v>
      </c>
      <c r="AP33" s="56" t="s">
        <v>33</v>
      </c>
      <c r="AQ33" s="56" t="s">
        <v>33</v>
      </c>
      <c r="AR33" s="56" t="s">
        <v>33</v>
      </c>
      <c r="AS33" s="56" t="e">
        <f t="shared" si="2"/>
        <v>#VALUE!</v>
      </c>
      <c r="AT33" s="56" t="s">
        <v>33</v>
      </c>
      <c r="AU33" s="73"/>
      <c r="AV33" s="77" t="s">
        <v>261</v>
      </c>
      <c r="AW33" s="66"/>
      <c r="AX33" s="66"/>
      <c r="AY33" s="66"/>
      <c r="AZ33" s="66"/>
      <c r="BA33" s="74"/>
      <c r="BB33" s="66"/>
      <c r="BC33" s="66"/>
      <c r="BD33" s="66"/>
      <c r="BE33" s="66"/>
      <c r="BF33" s="74"/>
      <c r="BG33" s="66"/>
      <c r="BH33" s="66"/>
      <c r="BI33" s="66"/>
      <c r="BJ33" s="66"/>
      <c r="BK33" s="74"/>
      <c r="BL33" s="66"/>
      <c r="BM33" s="66"/>
      <c r="BN33" s="66"/>
      <c r="BO33" s="66"/>
      <c r="BP33" s="74"/>
      <c r="BQ33" s="66"/>
      <c r="BR33" s="66"/>
      <c r="BS33" s="66"/>
      <c r="BT33" s="66"/>
      <c r="BU33" s="74"/>
      <c r="BZ33" s="74"/>
      <c r="CE33" s="74"/>
      <c r="CJ33" s="74"/>
    </row>
    <row r="34" spans="1:88" ht="16" x14ac:dyDescent="0.15">
      <c r="A34" s="52">
        <v>5163</v>
      </c>
      <c r="B34" s="52" t="s">
        <v>56</v>
      </c>
      <c r="C34" s="55">
        <v>1998</v>
      </c>
      <c r="D34" s="55" t="s">
        <v>32</v>
      </c>
      <c r="E34" s="52" t="s">
        <v>57</v>
      </c>
      <c r="F34" s="56" t="s">
        <v>33</v>
      </c>
      <c r="G34" s="56" t="s">
        <v>33</v>
      </c>
      <c r="H34" s="56" t="s">
        <v>33</v>
      </c>
      <c r="I34" s="56" t="s">
        <v>33</v>
      </c>
      <c r="J34" s="56" t="s">
        <v>33</v>
      </c>
      <c r="K34" s="56" t="s">
        <v>33</v>
      </c>
      <c r="L34" s="56" t="s">
        <v>33</v>
      </c>
      <c r="M34" s="56" t="s">
        <v>33</v>
      </c>
      <c r="N34" s="56" t="s">
        <v>33</v>
      </c>
      <c r="O34" s="56" t="s">
        <v>33</v>
      </c>
      <c r="P34" s="56" t="s">
        <v>33</v>
      </c>
      <c r="Q34" s="56" t="e">
        <f t="shared" si="0"/>
        <v>#VALUE!</v>
      </c>
      <c r="R34" s="56" t="s">
        <v>33</v>
      </c>
      <c r="S34" s="74"/>
      <c r="T34" s="56" t="s">
        <v>33</v>
      </c>
      <c r="U34" s="56" t="s">
        <v>33</v>
      </c>
      <c r="V34" s="56" t="s">
        <v>33</v>
      </c>
      <c r="W34" s="56" t="s">
        <v>33</v>
      </c>
      <c r="X34" s="56" t="s">
        <v>33</v>
      </c>
      <c r="Y34" s="56" t="s">
        <v>33</v>
      </c>
      <c r="Z34" s="56" t="s">
        <v>33</v>
      </c>
      <c r="AA34" s="56" t="s">
        <v>33</v>
      </c>
      <c r="AB34" s="56" t="s">
        <v>33</v>
      </c>
      <c r="AC34" s="56" t="s">
        <v>33</v>
      </c>
      <c r="AD34" s="56" t="s">
        <v>33</v>
      </c>
      <c r="AE34" s="64" t="e">
        <f t="shared" si="1"/>
        <v>#VALUE!</v>
      </c>
      <c r="AF34" s="56" t="s">
        <v>33</v>
      </c>
      <c r="AG34" s="74"/>
      <c r="AH34" s="56" t="s">
        <v>33</v>
      </c>
      <c r="AI34" s="56" t="s">
        <v>33</v>
      </c>
      <c r="AJ34" s="56" t="s">
        <v>33</v>
      </c>
      <c r="AK34" s="56" t="s">
        <v>33</v>
      </c>
      <c r="AL34" s="56" t="s">
        <v>33</v>
      </c>
      <c r="AM34" s="56" t="s">
        <v>33</v>
      </c>
      <c r="AN34" s="56" t="s">
        <v>33</v>
      </c>
      <c r="AO34" s="56" t="s">
        <v>33</v>
      </c>
      <c r="AP34" s="56" t="s">
        <v>33</v>
      </c>
      <c r="AQ34" s="56" t="s">
        <v>33</v>
      </c>
      <c r="AR34" s="56" t="s">
        <v>33</v>
      </c>
      <c r="AS34" s="56" t="e">
        <f t="shared" si="2"/>
        <v>#VALUE!</v>
      </c>
      <c r="AT34" s="56" t="s">
        <v>33</v>
      </c>
      <c r="AU34" s="73"/>
      <c r="AV34" s="77" t="s">
        <v>205</v>
      </c>
      <c r="AW34" s="66" t="s">
        <v>262</v>
      </c>
      <c r="AX34" s="65" t="s">
        <v>172</v>
      </c>
      <c r="AY34" s="66">
        <v>8</v>
      </c>
      <c r="AZ34" s="66">
        <v>8</v>
      </c>
      <c r="BA34" s="74"/>
      <c r="BB34" s="66" t="s">
        <v>209</v>
      </c>
      <c r="BC34" s="65" t="s">
        <v>172</v>
      </c>
      <c r="BD34" s="66">
        <v>8</v>
      </c>
      <c r="BE34" s="66">
        <v>0</v>
      </c>
      <c r="BF34" s="74"/>
      <c r="BG34" s="66" t="s">
        <v>263</v>
      </c>
      <c r="BH34" s="65" t="s">
        <v>172</v>
      </c>
      <c r="BI34" s="66">
        <v>8</v>
      </c>
      <c r="BJ34" s="66">
        <v>0</v>
      </c>
      <c r="BK34" s="74"/>
      <c r="BL34" s="66"/>
      <c r="BM34" s="66"/>
      <c r="BN34" s="66"/>
      <c r="BO34" s="66"/>
      <c r="BP34" s="74"/>
      <c r="BQ34" s="66"/>
      <c r="BR34" s="66"/>
      <c r="BS34" s="66"/>
      <c r="BT34" s="66"/>
      <c r="BU34" s="74"/>
      <c r="BZ34" s="74"/>
      <c r="CE34" s="74"/>
      <c r="CJ34" s="74"/>
    </row>
    <row r="35" spans="1:88" ht="16" x14ac:dyDescent="0.15">
      <c r="A35" s="52">
        <v>5163</v>
      </c>
      <c r="B35" s="52" t="s">
        <v>56</v>
      </c>
      <c r="C35" s="55">
        <v>1998</v>
      </c>
      <c r="D35" s="55" t="s">
        <v>32</v>
      </c>
      <c r="E35" s="52" t="s">
        <v>58</v>
      </c>
      <c r="F35" s="56" t="s">
        <v>33</v>
      </c>
      <c r="G35" s="56" t="s">
        <v>33</v>
      </c>
      <c r="H35" s="56" t="s">
        <v>33</v>
      </c>
      <c r="I35" s="56" t="s">
        <v>33</v>
      </c>
      <c r="J35" s="56" t="s">
        <v>33</v>
      </c>
      <c r="K35" s="56" t="s">
        <v>33</v>
      </c>
      <c r="L35" s="56" t="s">
        <v>33</v>
      </c>
      <c r="M35" s="56" t="s">
        <v>33</v>
      </c>
      <c r="N35" s="56" t="s">
        <v>33</v>
      </c>
      <c r="O35" s="56" t="s">
        <v>33</v>
      </c>
      <c r="P35" s="56" t="s">
        <v>33</v>
      </c>
      <c r="Q35" s="56" t="e">
        <f t="shared" si="0"/>
        <v>#VALUE!</v>
      </c>
      <c r="R35" s="56" t="s">
        <v>33</v>
      </c>
      <c r="S35" s="74"/>
      <c r="T35" s="56" t="s">
        <v>33</v>
      </c>
      <c r="U35" s="56" t="s">
        <v>33</v>
      </c>
      <c r="V35" s="56" t="s">
        <v>33</v>
      </c>
      <c r="W35" s="56" t="s">
        <v>33</v>
      </c>
      <c r="X35" s="56" t="s">
        <v>33</v>
      </c>
      <c r="Y35" s="56" t="s">
        <v>33</v>
      </c>
      <c r="Z35" s="56" t="s">
        <v>33</v>
      </c>
      <c r="AA35" s="56" t="s">
        <v>33</v>
      </c>
      <c r="AB35" s="56" t="s">
        <v>33</v>
      </c>
      <c r="AC35" s="56" t="s">
        <v>33</v>
      </c>
      <c r="AD35" s="56" t="s">
        <v>33</v>
      </c>
      <c r="AE35" s="64" t="e">
        <f t="shared" si="1"/>
        <v>#VALUE!</v>
      </c>
      <c r="AF35" s="56" t="s">
        <v>33</v>
      </c>
      <c r="AG35" s="74"/>
      <c r="AH35" s="56" t="s">
        <v>33</v>
      </c>
      <c r="AI35" s="56" t="s">
        <v>33</v>
      </c>
      <c r="AJ35" s="56" t="s">
        <v>33</v>
      </c>
      <c r="AK35" s="56" t="s">
        <v>33</v>
      </c>
      <c r="AL35" s="56" t="s">
        <v>33</v>
      </c>
      <c r="AM35" s="56" t="s">
        <v>33</v>
      </c>
      <c r="AN35" s="56" t="s">
        <v>33</v>
      </c>
      <c r="AO35" s="56" t="s">
        <v>33</v>
      </c>
      <c r="AP35" s="56" t="s">
        <v>33</v>
      </c>
      <c r="AQ35" s="56" t="s">
        <v>33</v>
      </c>
      <c r="AR35" s="56" t="s">
        <v>33</v>
      </c>
      <c r="AS35" s="56" t="e">
        <f t="shared" si="2"/>
        <v>#VALUE!</v>
      </c>
      <c r="AT35" s="56" t="s">
        <v>33</v>
      </c>
      <c r="AU35" s="73"/>
      <c r="AV35" s="77" t="s">
        <v>205</v>
      </c>
      <c r="AW35" s="66" t="s">
        <v>262</v>
      </c>
      <c r="AX35" s="65" t="s">
        <v>172</v>
      </c>
      <c r="AY35" s="66">
        <v>8</v>
      </c>
      <c r="AZ35" s="66">
        <v>8</v>
      </c>
      <c r="BA35" s="74"/>
      <c r="BB35" s="66" t="s">
        <v>209</v>
      </c>
      <c r="BC35" s="65" t="s">
        <v>172</v>
      </c>
      <c r="BD35" s="66">
        <v>8</v>
      </c>
      <c r="BE35" s="66">
        <v>0</v>
      </c>
      <c r="BF35" s="74"/>
      <c r="BG35" s="66" t="s">
        <v>263</v>
      </c>
      <c r="BH35" s="65" t="s">
        <v>172</v>
      </c>
      <c r="BI35" s="66">
        <v>8</v>
      </c>
      <c r="BJ35" s="66">
        <v>0</v>
      </c>
      <c r="BK35" s="74"/>
      <c r="BL35" s="66"/>
      <c r="BM35" s="66"/>
      <c r="BN35" s="66"/>
      <c r="BO35" s="66"/>
      <c r="BP35" s="74"/>
      <c r="BQ35" s="66"/>
      <c r="BR35" s="66"/>
      <c r="BS35" s="66"/>
      <c r="BT35" s="66"/>
      <c r="BU35" s="74"/>
      <c r="BZ35" s="74"/>
      <c r="CE35" s="74"/>
      <c r="CJ35" s="74"/>
    </row>
    <row r="36" spans="1:88" ht="16" x14ac:dyDescent="0.15">
      <c r="A36" s="52">
        <v>5163</v>
      </c>
      <c r="B36" s="52" t="s">
        <v>56</v>
      </c>
      <c r="C36" s="55">
        <v>1998</v>
      </c>
      <c r="D36" s="55" t="s">
        <v>32</v>
      </c>
      <c r="E36" s="52" t="s">
        <v>59</v>
      </c>
      <c r="F36" s="56" t="s">
        <v>33</v>
      </c>
      <c r="G36" s="56" t="s">
        <v>33</v>
      </c>
      <c r="H36" s="56" t="s">
        <v>33</v>
      </c>
      <c r="I36" s="56" t="s">
        <v>33</v>
      </c>
      <c r="J36" s="56" t="s">
        <v>33</v>
      </c>
      <c r="K36" s="56" t="s">
        <v>33</v>
      </c>
      <c r="L36" s="56" t="s">
        <v>33</v>
      </c>
      <c r="M36" s="56" t="s">
        <v>33</v>
      </c>
      <c r="N36" s="56" t="s">
        <v>33</v>
      </c>
      <c r="O36" s="56" t="s">
        <v>33</v>
      </c>
      <c r="P36" s="56" t="s">
        <v>33</v>
      </c>
      <c r="Q36" s="56" t="e">
        <f t="shared" si="0"/>
        <v>#VALUE!</v>
      </c>
      <c r="R36" s="56" t="s">
        <v>33</v>
      </c>
      <c r="S36" s="74"/>
      <c r="T36" s="56" t="s">
        <v>33</v>
      </c>
      <c r="U36" s="56" t="s">
        <v>33</v>
      </c>
      <c r="V36" s="56" t="s">
        <v>33</v>
      </c>
      <c r="W36" s="56" t="s">
        <v>33</v>
      </c>
      <c r="X36" s="56" t="s">
        <v>33</v>
      </c>
      <c r="Y36" s="56" t="s">
        <v>33</v>
      </c>
      <c r="Z36" s="56" t="s">
        <v>33</v>
      </c>
      <c r="AA36" s="56" t="s">
        <v>33</v>
      </c>
      <c r="AB36" s="56" t="s">
        <v>33</v>
      </c>
      <c r="AC36" s="56" t="s">
        <v>33</v>
      </c>
      <c r="AD36" s="56" t="s">
        <v>33</v>
      </c>
      <c r="AE36" s="64" t="e">
        <f t="shared" si="1"/>
        <v>#VALUE!</v>
      </c>
      <c r="AF36" s="56" t="s">
        <v>33</v>
      </c>
      <c r="AG36" s="74"/>
      <c r="AH36" s="56" t="s">
        <v>33</v>
      </c>
      <c r="AI36" s="56" t="s">
        <v>33</v>
      </c>
      <c r="AJ36" s="56" t="s">
        <v>33</v>
      </c>
      <c r="AK36" s="56" t="s">
        <v>33</v>
      </c>
      <c r="AL36" s="56" t="s">
        <v>33</v>
      </c>
      <c r="AM36" s="56" t="s">
        <v>33</v>
      </c>
      <c r="AN36" s="56" t="s">
        <v>33</v>
      </c>
      <c r="AO36" s="56" t="s">
        <v>33</v>
      </c>
      <c r="AP36" s="56" t="s">
        <v>33</v>
      </c>
      <c r="AQ36" s="56" t="s">
        <v>33</v>
      </c>
      <c r="AR36" s="56" t="s">
        <v>33</v>
      </c>
      <c r="AS36" s="56" t="e">
        <f t="shared" si="2"/>
        <v>#VALUE!</v>
      </c>
      <c r="AT36" s="56" t="s">
        <v>33</v>
      </c>
      <c r="AU36" s="73"/>
      <c r="AV36" s="77" t="s">
        <v>205</v>
      </c>
      <c r="AW36" s="66" t="s">
        <v>262</v>
      </c>
      <c r="AX36" s="65" t="s">
        <v>172</v>
      </c>
      <c r="AY36" s="66">
        <v>8</v>
      </c>
      <c r="AZ36" s="66">
        <v>8</v>
      </c>
      <c r="BA36" s="74"/>
      <c r="BB36" s="66" t="s">
        <v>209</v>
      </c>
      <c r="BC36" s="65" t="s">
        <v>172</v>
      </c>
      <c r="BD36" s="66">
        <v>8</v>
      </c>
      <c r="BE36" s="66">
        <v>0</v>
      </c>
      <c r="BF36" s="74"/>
      <c r="BG36" s="66" t="s">
        <v>263</v>
      </c>
      <c r="BH36" s="65" t="s">
        <v>172</v>
      </c>
      <c r="BI36" s="66">
        <v>8</v>
      </c>
      <c r="BJ36" s="66">
        <v>0</v>
      </c>
      <c r="BK36" s="74"/>
      <c r="BL36" s="66"/>
      <c r="BM36" s="66"/>
      <c r="BN36" s="66"/>
      <c r="BO36" s="66"/>
      <c r="BP36" s="74"/>
      <c r="BQ36" s="66"/>
      <c r="BR36" s="66"/>
      <c r="BS36" s="66"/>
      <c r="BT36" s="66"/>
      <c r="BU36" s="74"/>
      <c r="BZ36" s="74"/>
      <c r="CE36" s="74"/>
      <c r="CJ36" s="74"/>
    </row>
    <row r="37" spans="1:88" ht="16" x14ac:dyDescent="0.2">
      <c r="A37" s="52">
        <v>5163</v>
      </c>
      <c r="B37" s="52" t="s">
        <v>56</v>
      </c>
      <c r="C37" s="55">
        <v>1998</v>
      </c>
      <c r="D37" s="55" t="s">
        <v>32</v>
      </c>
      <c r="E37" s="94" t="s">
        <v>60</v>
      </c>
      <c r="F37" s="56" t="s">
        <v>33</v>
      </c>
      <c r="G37" s="56" t="s">
        <v>33</v>
      </c>
      <c r="H37" s="56" t="s">
        <v>33</v>
      </c>
      <c r="I37" s="56" t="s">
        <v>33</v>
      </c>
      <c r="J37" s="56" t="s">
        <v>33</v>
      </c>
      <c r="K37" s="56" t="s">
        <v>33</v>
      </c>
      <c r="L37" s="56" t="s">
        <v>33</v>
      </c>
      <c r="M37" s="56" t="s">
        <v>33</v>
      </c>
      <c r="N37" s="56" t="s">
        <v>33</v>
      </c>
      <c r="O37" s="56" t="s">
        <v>33</v>
      </c>
      <c r="P37" s="56" t="s">
        <v>33</v>
      </c>
      <c r="Q37" s="56" t="e">
        <f t="shared" si="0"/>
        <v>#VALUE!</v>
      </c>
      <c r="R37" s="56" t="s">
        <v>33</v>
      </c>
      <c r="S37" s="74"/>
      <c r="T37" s="56" t="s">
        <v>33</v>
      </c>
      <c r="U37" s="56" t="s">
        <v>33</v>
      </c>
      <c r="V37" s="56" t="s">
        <v>33</v>
      </c>
      <c r="W37" s="56" t="s">
        <v>33</v>
      </c>
      <c r="X37" s="56" t="s">
        <v>33</v>
      </c>
      <c r="Y37" s="56" t="s">
        <v>33</v>
      </c>
      <c r="Z37" s="56" t="s">
        <v>33</v>
      </c>
      <c r="AA37" s="56" t="s">
        <v>33</v>
      </c>
      <c r="AB37" s="56" t="s">
        <v>33</v>
      </c>
      <c r="AC37" s="56" t="s">
        <v>33</v>
      </c>
      <c r="AD37" s="56" t="s">
        <v>33</v>
      </c>
      <c r="AE37" s="64" t="e">
        <f t="shared" si="1"/>
        <v>#VALUE!</v>
      </c>
      <c r="AF37" s="56" t="s">
        <v>33</v>
      </c>
      <c r="AG37" s="74"/>
      <c r="AH37" s="56" t="s">
        <v>33</v>
      </c>
      <c r="AI37" s="56" t="s">
        <v>33</v>
      </c>
      <c r="AJ37" s="56" t="s">
        <v>33</v>
      </c>
      <c r="AK37" s="56" t="s">
        <v>33</v>
      </c>
      <c r="AL37" s="56" t="s">
        <v>33</v>
      </c>
      <c r="AM37" s="56" t="s">
        <v>33</v>
      </c>
      <c r="AN37" s="56" t="s">
        <v>33</v>
      </c>
      <c r="AO37" s="56" t="s">
        <v>33</v>
      </c>
      <c r="AP37" s="56" t="s">
        <v>33</v>
      </c>
      <c r="AQ37" s="56" t="s">
        <v>33</v>
      </c>
      <c r="AR37" s="56" t="s">
        <v>33</v>
      </c>
      <c r="AS37" s="56" t="e">
        <f t="shared" si="2"/>
        <v>#VALUE!</v>
      </c>
      <c r="AT37" s="56" t="s">
        <v>33</v>
      </c>
      <c r="AU37" s="73"/>
      <c r="AV37" s="77" t="s">
        <v>205</v>
      </c>
      <c r="AW37" s="66" t="s">
        <v>262</v>
      </c>
      <c r="AX37" s="65" t="s">
        <v>172</v>
      </c>
      <c r="AY37" s="66">
        <v>8</v>
      </c>
      <c r="AZ37" s="66">
        <v>0</v>
      </c>
      <c r="BA37" s="74"/>
      <c r="BB37" s="66" t="s">
        <v>209</v>
      </c>
      <c r="BC37" s="65" t="s">
        <v>172</v>
      </c>
      <c r="BD37" s="66">
        <v>8</v>
      </c>
      <c r="BE37" s="66">
        <v>1</v>
      </c>
      <c r="BF37" s="74"/>
      <c r="BG37" s="66" t="s">
        <v>263</v>
      </c>
      <c r="BH37" s="65" t="s">
        <v>172</v>
      </c>
      <c r="BI37" s="66">
        <v>8</v>
      </c>
      <c r="BJ37" s="66">
        <v>1</v>
      </c>
      <c r="BK37" s="74"/>
      <c r="BL37" s="66"/>
      <c r="BM37" s="66"/>
      <c r="BN37" s="66"/>
      <c r="BO37" s="66"/>
      <c r="BP37" s="74"/>
      <c r="BQ37" s="66"/>
      <c r="BR37" s="66"/>
      <c r="BS37" s="66"/>
      <c r="BT37" s="66"/>
      <c r="BU37" s="74"/>
      <c r="BZ37" s="74"/>
      <c r="CE37" s="74"/>
      <c r="CJ37" s="74"/>
    </row>
    <row r="38" spans="1:88" ht="15" x14ac:dyDescent="0.15">
      <c r="A38" s="52">
        <v>4970</v>
      </c>
      <c r="B38" s="52" t="s">
        <v>61</v>
      </c>
      <c r="C38" s="55">
        <v>2008</v>
      </c>
      <c r="D38" s="141" t="s">
        <v>32</v>
      </c>
      <c r="E38" s="52" t="s">
        <v>34</v>
      </c>
      <c r="F38" s="130" t="s">
        <v>33</v>
      </c>
      <c r="G38" s="130" t="s">
        <v>33</v>
      </c>
      <c r="H38" s="130" t="s">
        <v>33</v>
      </c>
      <c r="I38" s="130" t="s">
        <v>33</v>
      </c>
      <c r="J38" s="130" t="s">
        <v>33</v>
      </c>
      <c r="K38" s="130" t="s">
        <v>33</v>
      </c>
      <c r="L38" s="130" t="s">
        <v>33</v>
      </c>
      <c r="M38" s="130" t="s">
        <v>33</v>
      </c>
      <c r="N38" s="130" t="s">
        <v>33</v>
      </c>
      <c r="O38" s="130" t="s">
        <v>33</v>
      </c>
      <c r="P38" s="130" t="s">
        <v>33</v>
      </c>
      <c r="Q38" s="56" t="e">
        <f t="shared" si="0"/>
        <v>#VALUE!</v>
      </c>
      <c r="R38" s="130" t="s">
        <v>33</v>
      </c>
      <c r="S38" s="131"/>
      <c r="T38" s="130" t="s">
        <v>33</v>
      </c>
      <c r="U38" s="130" t="s">
        <v>33</v>
      </c>
      <c r="V38" s="130" t="s">
        <v>33</v>
      </c>
      <c r="W38" s="130" t="s">
        <v>33</v>
      </c>
      <c r="X38" s="130" t="s">
        <v>33</v>
      </c>
      <c r="Y38" s="130" t="s">
        <v>33</v>
      </c>
      <c r="Z38" s="130" t="s">
        <v>33</v>
      </c>
      <c r="AA38" s="130" t="s">
        <v>33</v>
      </c>
      <c r="AB38" s="130" t="s">
        <v>33</v>
      </c>
      <c r="AC38" s="130" t="s">
        <v>33</v>
      </c>
      <c r="AD38" s="130" t="s">
        <v>33</v>
      </c>
      <c r="AE38" s="64" t="e">
        <f t="shared" si="1"/>
        <v>#VALUE!</v>
      </c>
      <c r="AF38" s="130" t="s">
        <v>33</v>
      </c>
      <c r="AG38" s="131"/>
      <c r="AH38" s="130" t="s">
        <v>33</v>
      </c>
      <c r="AI38" s="130" t="s">
        <v>33</v>
      </c>
      <c r="AJ38" s="130" t="s">
        <v>33</v>
      </c>
      <c r="AK38" s="130" t="s">
        <v>33</v>
      </c>
      <c r="AL38" s="130" t="s">
        <v>33</v>
      </c>
      <c r="AM38" s="130" t="s">
        <v>33</v>
      </c>
      <c r="AN38" s="130" t="s">
        <v>33</v>
      </c>
      <c r="AO38" s="130" t="s">
        <v>33</v>
      </c>
      <c r="AP38" s="130" t="s">
        <v>33</v>
      </c>
      <c r="AQ38" s="130" t="s">
        <v>33</v>
      </c>
      <c r="AR38" s="130" t="s">
        <v>33</v>
      </c>
      <c r="AS38" s="56" t="e">
        <f t="shared" si="2"/>
        <v>#VALUE!</v>
      </c>
      <c r="AT38" s="130" t="s">
        <v>33</v>
      </c>
      <c r="AU38" s="133"/>
      <c r="AV38" s="134" t="s">
        <v>205</v>
      </c>
      <c r="AW38" s="119" t="s">
        <v>264</v>
      </c>
      <c r="AX38" s="119" t="s">
        <v>218</v>
      </c>
      <c r="AY38" s="119">
        <v>18</v>
      </c>
      <c r="AZ38" s="119">
        <v>0</v>
      </c>
      <c r="BA38" s="131"/>
      <c r="BB38" s="119"/>
      <c r="BC38" s="119"/>
      <c r="BD38" s="119"/>
      <c r="BE38" s="119"/>
      <c r="BF38" s="131"/>
      <c r="BG38" s="119"/>
      <c r="BH38" s="119"/>
      <c r="BI38" s="119"/>
      <c r="BJ38" s="119"/>
      <c r="BK38" s="131"/>
      <c r="BL38" s="119"/>
      <c r="BM38" s="119"/>
      <c r="BN38" s="119"/>
      <c r="BO38" s="119"/>
      <c r="BP38" s="131"/>
      <c r="BQ38" s="119"/>
      <c r="BR38" s="119"/>
      <c r="BS38" s="119"/>
      <c r="BT38" s="119"/>
      <c r="BU38" s="131"/>
      <c r="BZ38" s="131"/>
      <c r="CE38" s="131"/>
      <c r="CJ38" s="131"/>
    </row>
    <row r="39" spans="1:88" ht="15" x14ac:dyDescent="0.15">
      <c r="A39" s="52">
        <v>4970</v>
      </c>
      <c r="B39" s="52" t="s">
        <v>61</v>
      </c>
      <c r="C39" s="55">
        <v>2008</v>
      </c>
      <c r="D39" s="55" t="s">
        <v>32</v>
      </c>
      <c r="E39" s="52" t="s">
        <v>38</v>
      </c>
      <c r="F39" s="130" t="s">
        <v>33</v>
      </c>
      <c r="G39" s="130" t="s">
        <v>33</v>
      </c>
      <c r="H39" s="130" t="s">
        <v>33</v>
      </c>
      <c r="I39" s="130" t="s">
        <v>33</v>
      </c>
      <c r="J39" s="130" t="s">
        <v>33</v>
      </c>
      <c r="K39" s="130" t="s">
        <v>33</v>
      </c>
      <c r="L39" s="130" t="s">
        <v>33</v>
      </c>
      <c r="M39" s="130" t="s">
        <v>33</v>
      </c>
      <c r="N39" s="130" t="s">
        <v>33</v>
      </c>
      <c r="O39" s="130" t="s">
        <v>33</v>
      </c>
      <c r="P39" s="130" t="s">
        <v>33</v>
      </c>
      <c r="Q39" s="56" t="e">
        <f t="shared" si="0"/>
        <v>#VALUE!</v>
      </c>
      <c r="R39" s="130" t="s">
        <v>33</v>
      </c>
      <c r="S39" s="131"/>
      <c r="T39" s="130" t="s">
        <v>33</v>
      </c>
      <c r="U39" s="130" t="s">
        <v>33</v>
      </c>
      <c r="V39" s="130" t="s">
        <v>33</v>
      </c>
      <c r="W39" s="130" t="s">
        <v>33</v>
      </c>
      <c r="X39" s="130" t="s">
        <v>33</v>
      </c>
      <c r="Y39" s="130" t="s">
        <v>33</v>
      </c>
      <c r="Z39" s="130" t="s">
        <v>33</v>
      </c>
      <c r="AA39" s="130" t="s">
        <v>33</v>
      </c>
      <c r="AB39" s="130" t="s">
        <v>33</v>
      </c>
      <c r="AC39" s="130" t="s">
        <v>33</v>
      </c>
      <c r="AD39" s="130" t="s">
        <v>33</v>
      </c>
      <c r="AE39" s="64" t="e">
        <f t="shared" si="1"/>
        <v>#VALUE!</v>
      </c>
      <c r="AF39" s="130" t="s">
        <v>33</v>
      </c>
      <c r="AG39" s="131"/>
      <c r="AH39" s="130" t="s">
        <v>33</v>
      </c>
      <c r="AI39" s="130" t="s">
        <v>33</v>
      </c>
      <c r="AJ39" s="130" t="s">
        <v>33</v>
      </c>
      <c r="AK39" s="130" t="s">
        <v>33</v>
      </c>
      <c r="AL39" s="130" t="s">
        <v>33</v>
      </c>
      <c r="AM39" s="130" t="s">
        <v>33</v>
      </c>
      <c r="AN39" s="130" t="s">
        <v>33</v>
      </c>
      <c r="AO39" s="130" t="s">
        <v>33</v>
      </c>
      <c r="AP39" s="130" t="s">
        <v>33</v>
      </c>
      <c r="AQ39" s="130" t="s">
        <v>33</v>
      </c>
      <c r="AR39" s="130" t="s">
        <v>33</v>
      </c>
      <c r="AS39" s="56" t="e">
        <f t="shared" si="2"/>
        <v>#VALUE!</v>
      </c>
      <c r="AT39" s="130" t="s">
        <v>33</v>
      </c>
      <c r="AU39" s="133"/>
      <c r="AV39" s="134" t="s">
        <v>205</v>
      </c>
      <c r="AW39" s="119" t="s">
        <v>264</v>
      </c>
      <c r="AX39" s="119" t="s">
        <v>218</v>
      </c>
      <c r="AY39" s="119">
        <v>18</v>
      </c>
      <c r="AZ39" s="119">
        <v>0</v>
      </c>
      <c r="BA39" s="131"/>
      <c r="BB39" s="119"/>
      <c r="BC39" s="119"/>
      <c r="BD39" s="119"/>
      <c r="BE39" s="119"/>
      <c r="BF39" s="131"/>
      <c r="BG39" s="119"/>
      <c r="BH39" s="119"/>
      <c r="BI39" s="119"/>
      <c r="BJ39" s="119"/>
      <c r="BK39" s="131"/>
      <c r="BL39" s="119"/>
      <c r="BM39" s="119"/>
      <c r="BN39" s="119"/>
      <c r="BO39" s="119"/>
      <c r="BP39" s="131"/>
      <c r="BQ39" s="119"/>
      <c r="BR39" s="119"/>
      <c r="BS39" s="119"/>
      <c r="BT39" s="119"/>
      <c r="BU39" s="131"/>
      <c r="BZ39" s="131"/>
      <c r="CE39" s="131"/>
      <c r="CJ39" s="131"/>
    </row>
    <row r="40" spans="1:88" ht="15" x14ac:dyDescent="0.15">
      <c r="A40" s="115">
        <v>5325</v>
      </c>
      <c r="B40" s="115" t="s">
        <v>62</v>
      </c>
      <c r="C40" s="129">
        <v>2011</v>
      </c>
      <c r="D40" s="129" t="s">
        <v>32</v>
      </c>
      <c r="E40" s="52" t="s">
        <v>176</v>
      </c>
      <c r="F40" s="130" t="s">
        <v>33</v>
      </c>
      <c r="G40" s="130" t="s">
        <v>33</v>
      </c>
      <c r="H40" s="130" t="s">
        <v>33</v>
      </c>
      <c r="I40" s="130" t="s">
        <v>33</v>
      </c>
      <c r="J40" s="130" t="s">
        <v>33</v>
      </c>
      <c r="K40" s="130" t="s">
        <v>33</v>
      </c>
      <c r="L40" s="130" t="s">
        <v>33</v>
      </c>
      <c r="M40" s="130" t="s">
        <v>33</v>
      </c>
      <c r="N40" s="130" t="s">
        <v>33</v>
      </c>
      <c r="O40" s="130" t="s">
        <v>33</v>
      </c>
      <c r="P40" s="130" t="s">
        <v>33</v>
      </c>
      <c r="Q40" s="56" t="e">
        <f t="shared" si="0"/>
        <v>#VALUE!</v>
      </c>
      <c r="R40" s="130" t="s">
        <v>33</v>
      </c>
      <c r="S40" s="131"/>
      <c r="T40" s="130" t="s">
        <v>33</v>
      </c>
      <c r="U40" s="130" t="s">
        <v>33</v>
      </c>
      <c r="V40" s="130" t="s">
        <v>33</v>
      </c>
      <c r="W40" s="130" t="s">
        <v>33</v>
      </c>
      <c r="X40" s="130" t="s">
        <v>33</v>
      </c>
      <c r="Y40" s="130" t="s">
        <v>33</v>
      </c>
      <c r="Z40" s="130" t="s">
        <v>33</v>
      </c>
      <c r="AA40" s="130" t="s">
        <v>33</v>
      </c>
      <c r="AB40" s="130" t="s">
        <v>33</v>
      </c>
      <c r="AC40" s="130" t="s">
        <v>33</v>
      </c>
      <c r="AD40" s="130" t="s">
        <v>33</v>
      </c>
      <c r="AE40" s="64" t="e">
        <f t="shared" si="1"/>
        <v>#VALUE!</v>
      </c>
      <c r="AF40" s="130" t="s">
        <v>33</v>
      </c>
      <c r="AG40" s="131"/>
      <c r="AH40" s="130" t="s">
        <v>33</v>
      </c>
      <c r="AI40" s="130" t="s">
        <v>33</v>
      </c>
      <c r="AJ40" s="130" t="s">
        <v>33</v>
      </c>
      <c r="AK40" s="130" t="s">
        <v>33</v>
      </c>
      <c r="AL40" s="130" t="s">
        <v>33</v>
      </c>
      <c r="AM40" s="130" t="s">
        <v>33</v>
      </c>
      <c r="AN40" s="130" t="s">
        <v>33</v>
      </c>
      <c r="AO40" s="130" t="s">
        <v>33</v>
      </c>
      <c r="AP40" s="130" t="s">
        <v>33</v>
      </c>
      <c r="AQ40" s="130" t="s">
        <v>33</v>
      </c>
      <c r="AR40" s="130" t="s">
        <v>33</v>
      </c>
      <c r="AS40" s="56" t="e">
        <f t="shared" si="2"/>
        <v>#VALUE!</v>
      </c>
      <c r="AT40" s="130" t="s">
        <v>33</v>
      </c>
      <c r="AU40" s="133"/>
      <c r="AV40" s="134" t="s">
        <v>205</v>
      </c>
      <c r="AW40" s="119" t="s">
        <v>264</v>
      </c>
      <c r="AX40" s="119" t="s">
        <v>265</v>
      </c>
      <c r="AY40" s="119">
        <v>20</v>
      </c>
      <c r="AZ40" s="119">
        <v>0</v>
      </c>
      <c r="BA40" s="131" t="s">
        <v>266</v>
      </c>
      <c r="BB40" s="119"/>
      <c r="BC40" s="119"/>
      <c r="BD40" s="119"/>
      <c r="BE40" s="119"/>
      <c r="BF40" s="131"/>
      <c r="BG40" s="119"/>
      <c r="BH40" s="119"/>
      <c r="BI40" s="119"/>
      <c r="BJ40" s="119"/>
      <c r="BK40" s="131"/>
      <c r="BL40" s="119"/>
      <c r="BM40" s="119"/>
      <c r="BN40" s="119"/>
      <c r="BO40" s="119"/>
      <c r="BP40" s="131"/>
      <c r="BQ40" s="119"/>
      <c r="BR40" s="119"/>
      <c r="BS40" s="119"/>
      <c r="BT40" s="119"/>
      <c r="BU40" s="131"/>
      <c r="BZ40" s="131"/>
      <c r="CE40" s="131"/>
      <c r="CJ40" s="131"/>
    </row>
    <row r="41" spans="1:88" ht="15" x14ac:dyDescent="0.15">
      <c r="A41" s="115">
        <v>5325</v>
      </c>
      <c r="B41" s="115" t="s">
        <v>62</v>
      </c>
      <c r="C41" s="129">
        <v>2011</v>
      </c>
      <c r="D41" s="129" t="s">
        <v>32</v>
      </c>
      <c r="E41" s="52" t="s">
        <v>177</v>
      </c>
      <c r="F41" s="130" t="s">
        <v>33</v>
      </c>
      <c r="G41" s="130" t="s">
        <v>33</v>
      </c>
      <c r="H41" s="130" t="s">
        <v>33</v>
      </c>
      <c r="I41" s="130" t="s">
        <v>33</v>
      </c>
      <c r="J41" s="130" t="s">
        <v>33</v>
      </c>
      <c r="K41" s="130" t="s">
        <v>33</v>
      </c>
      <c r="L41" s="130" t="s">
        <v>33</v>
      </c>
      <c r="M41" s="130" t="s">
        <v>33</v>
      </c>
      <c r="N41" s="130" t="s">
        <v>33</v>
      </c>
      <c r="O41" s="130" t="s">
        <v>33</v>
      </c>
      <c r="P41" s="130" t="s">
        <v>33</v>
      </c>
      <c r="Q41" s="56" t="e">
        <f t="shared" si="0"/>
        <v>#VALUE!</v>
      </c>
      <c r="R41" s="130" t="s">
        <v>33</v>
      </c>
      <c r="S41" s="131"/>
      <c r="T41" s="130" t="s">
        <v>33</v>
      </c>
      <c r="U41" s="130" t="s">
        <v>33</v>
      </c>
      <c r="V41" s="130" t="s">
        <v>33</v>
      </c>
      <c r="W41" s="130" t="s">
        <v>33</v>
      </c>
      <c r="X41" s="130" t="s">
        <v>33</v>
      </c>
      <c r="Y41" s="130" t="s">
        <v>33</v>
      </c>
      <c r="Z41" s="130" t="s">
        <v>33</v>
      </c>
      <c r="AA41" s="130" t="s">
        <v>33</v>
      </c>
      <c r="AB41" s="130" t="s">
        <v>33</v>
      </c>
      <c r="AC41" s="130" t="s">
        <v>33</v>
      </c>
      <c r="AD41" s="130" t="s">
        <v>33</v>
      </c>
      <c r="AE41" s="64" t="e">
        <f t="shared" si="1"/>
        <v>#VALUE!</v>
      </c>
      <c r="AF41" s="130" t="s">
        <v>33</v>
      </c>
      <c r="AG41" s="131"/>
      <c r="AH41" s="130" t="s">
        <v>33</v>
      </c>
      <c r="AI41" s="130" t="s">
        <v>33</v>
      </c>
      <c r="AJ41" s="130" t="s">
        <v>33</v>
      </c>
      <c r="AK41" s="130" t="s">
        <v>33</v>
      </c>
      <c r="AL41" s="130" t="s">
        <v>33</v>
      </c>
      <c r="AM41" s="130" t="s">
        <v>33</v>
      </c>
      <c r="AN41" s="130" t="s">
        <v>33</v>
      </c>
      <c r="AO41" s="130" t="s">
        <v>33</v>
      </c>
      <c r="AP41" s="130" t="s">
        <v>33</v>
      </c>
      <c r="AQ41" s="130" t="s">
        <v>33</v>
      </c>
      <c r="AR41" s="130" t="s">
        <v>33</v>
      </c>
      <c r="AS41" s="56" t="e">
        <f t="shared" si="2"/>
        <v>#VALUE!</v>
      </c>
      <c r="AT41" s="130" t="s">
        <v>33</v>
      </c>
      <c r="AU41" s="133"/>
      <c r="AV41" s="134" t="s">
        <v>205</v>
      </c>
      <c r="AW41" s="119" t="s">
        <v>264</v>
      </c>
      <c r="AX41" s="119" t="s">
        <v>174</v>
      </c>
      <c r="AY41" s="119">
        <v>20</v>
      </c>
      <c r="AZ41" s="119">
        <v>0</v>
      </c>
      <c r="BA41" s="131" t="s">
        <v>267</v>
      </c>
      <c r="BB41" s="119"/>
      <c r="BC41" s="119"/>
      <c r="BD41" s="119"/>
      <c r="BE41" s="119"/>
      <c r="BF41" s="131"/>
      <c r="BG41" s="119"/>
      <c r="BH41" s="119"/>
      <c r="BI41" s="119"/>
      <c r="BJ41" s="119"/>
      <c r="BK41" s="131"/>
      <c r="BL41" s="119"/>
      <c r="BM41" s="119"/>
      <c r="BN41" s="119"/>
      <c r="BO41" s="119"/>
      <c r="BP41" s="131"/>
      <c r="BQ41" s="119"/>
      <c r="BR41" s="119"/>
      <c r="BS41" s="119"/>
      <c r="BT41" s="119"/>
      <c r="BU41" s="131"/>
      <c r="BZ41" s="131"/>
      <c r="CE41" s="131"/>
      <c r="CJ41" s="131"/>
    </row>
    <row r="42" spans="1:88" ht="15" x14ac:dyDescent="0.15">
      <c r="A42" s="115">
        <v>5170</v>
      </c>
      <c r="B42" s="115" t="s">
        <v>63</v>
      </c>
      <c r="C42" s="129">
        <v>1999</v>
      </c>
      <c r="D42" s="129" t="s">
        <v>32</v>
      </c>
      <c r="E42" s="52" t="s">
        <v>64</v>
      </c>
      <c r="F42" s="132" t="s">
        <v>33</v>
      </c>
      <c r="G42" s="132" t="s">
        <v>33</v>
      </c>
      <c r="H42" s="132" t="s">
        <v>33</v>
      </c>
      <c r="I42" s="132" t="s">
        <v>33</v>
      </c>
      <c r="J42" s="132" t="s">
        <v>33</v>
      </c>
      <c r="K42" s="132" t="s">
        <v>33</v>
      </c>
      <c r="L42" s="132" t="s">
        <v>33</v>
      </c>
      <c r="M42" s="132" t="s">
        <v>33</v>
      </c>
      <c r="N42" s="132" t="s">
        <v>33</v>
      </c>
      <c r="O42" s="132" t="s">
        <v>33</v>
      </c>
      <c r="P42" s="132" t="s">
        <v>33</v>
      </c>
      <c r="Q42" s="56" t="e">
        <f t="shared" si="0"/>
        <v>#VALUE!</v>
      </c>
      <c r="R42" s="132" t="s">
        <v>33</v>
      </c>
      <c r="S42" s="131"/>
      <c r="T42" s="132" t="s">
        <v>33</v>
      </c>
      <c r="U42" s="132" t="s">
        <v>33</v>
      </c>
      <c r="V42" s="132" t="s">
        <v>33</v>
      </c>
      <c r="W42" s="132" t="s">
        <v>33</v>
      </c>
      <c r="X42" s="132" t="s">
        <v>33</v>
      </c>
      <c r="Y42" s="132" t="s">
        <v>33</v>
      </c>
      <c r="Z42" s="132" t="s">
        <v>33</v>
      </c>
      <c r="AA42" s="132" t="s">
        <v>33</v>
      </c>
      <c r="AB42" s="132" t="s">
        <v>33</v>
      </c>
      <c r="AC42" s="132" t="s">
        <v>33</v>
      </c>
      <c r="AD42" s="132" t="s">
        <v>33</v>
      </c>
      <c r="AE42" s="64" t="e">
        <f t="shared" si="1"/>
        <v>#VALUE!</v>
      </c>
      <c r="AF42" s="132" t="s">
        <v>33</v>
      </c>
      <c r="AG42" s="142"/>
      <c r="AH42" s="132" t="s">
        <v>33</v>
      </c>
      <c r="AI42" s="132" t="s">
        <v>33</v>
      </c>
      <c r="AJ42" s="132" t="s">
        <v>33</v>
      </c>
      <c r="AK42" s="132" t="s">
        <v>33</v>
      </c>
      <c r="AL42" s="132" t="s">
        <v>33</v>
      </c>
      <c r="AM42" s="132" t="s">
        <v>33</v>
      </c>
      <c r="AN42" s="132" t="s">
        <v>33</v>
      </c>
      <c r="AO42" s="132" t="s">
        <v>33</v>
      </c>
      <c r="AP42" s="132" t="s">
        <v>33</v>
      </c>
      <c r="AQ42" s="132" t="s">
        <v>33</v>
      </c>
      <c r="AR42" s="132" t="s">
        <v>33</v>
      </c>
      <c r="AS42" s="56" t="e">
        <f t="shared" si="2"/>
        <v>#VALUE!</v>
      </c>
      <c r="AT42" s="132" t="s">
        <v>33</v>
      </c>
      <c r="AU42" s="133"/>
      <c r="AV42" s="134" t="s">
        <v>205</v>
      </c>
      <c r="AW42" s="119" t="s">
        <v>209</v>
      </c>
      <c r="AX42" s="119" t="s">
        <v>159</v>
      </c>
      <c r="AY42" s="119">
        <v>26</v>
      </c>
      <c r="AZ42" s="119">
        <v>2</v>
      </c>
      <c r="BA42" s="131"/>
      <c r="BB42" s="119" t="s">
        <v>210</v>
      </c>
      <c r="BC42" s="119" t="s">
        <v>159</v>
      </c>
      <c r="BD42" s="119">
        <v>26</v>
      </c>
      <c r="BE42" s="119">
        <v>18</v>
      </c>
      <c r="BF42" s="131"/>
      <c r="BG42" s="119" t="s">
        <v>206</v>
      </c>
      <c r="BH42" s="119" t="s">
        <v>159</v>
      </c>
      <c r="BI42" s="139">
        <v>26</v>
      </c>
      <c r="BJ42" s="139">
        <v>18</v>
      </c>
      <c r="BK42" s="131"/>
      <c r="BL42" s="119" t="s">
        <v>268</v>
      </c>
      <c r="BM42" s="119" t="s">
        <v>159</v>
      </c>
      <c r="BN42" s="139">
        <v>26</v>
      </c>
      <c r="BO42" s="139">
        <v>16</v>
      </c>
      <c r="BP42" s="131"/>
      <c r="BQ42" s="119" t="s">
        <v>269</v>
      </c>
      <c r="BR42" s="119" t="s">
        <v>159</v>
      </c>
      <c r="BS42" s="139">
        <v>26</v>
      </c>
      <c r="BT42" s="139">
        <v>4</v>
      </c>
      <c r="BU42" s="131"/>
      <c r="BV42" s="130" t="s">
        <v>270</v>
      </c>
      <c r="BW42" s="119" t="s">
        <v>159</v>
      </c>
      <c r="BX42" s="140">
        <v>26</v>
      </c>
      <c r="BY42" s="140">
        <v>16</v>
      </c>
      <c r="BZ42" s="131"/>
      <c r="CA42" s="130" t="s">
        <v>271</v>
      </c>
      <c r="CB42" s="119" t="s">
        <v>159</v>
      </c>
      <c r="CC42" s="140">
        <v>26</v>
      </c>
      <c r="CD42" s="140">
        <v>25</v>
      </c>
      <c r="CE42" s="131"/>
      <c r="CF42" s="130" t="s">
        <v>272</v>
      </c>
      <c r="CG42" s="119" t="s">
        <v>159</v>
      </c>
      <c r="CH42" s="140">
        <v>26</v>
      </c>
      <c r="CI42" s="140">
        <v>6</v>
      </c>
      <c r="CJ42" s="131"/>
    </row>
    <row r="43" spans="1:88" ht="15" x14ac:dyDescent="0.15">
      <c r="A43" s="115">
        <v>5170</v>
      </c>
      <c r="B43" s="115" t="s">
        <v>63</v>
      </c>
      <c r="C43" s="129">
        <v>1999</v>
      </c>
      <c r="D43" s="129" t="s">
        <v>32</v>
      </c>
      <c r="E43" s="52" t="s">
        <v>65</v>
      </c>
      <c r="F43" s="132" t="s">
        <v>33</v>
      </c>
      <c r="G43" s="132" t="s">
        <v>33</v>
      </c>
      <c r="H43" s="132" t="s">
        <v>33</v>
      </c>
      <c r="I43" s="132" t="s">
        <v>33</v>
      </c>
      <c r="J43" s="132" t="s">
        <v>33</v>
      </c>
      <c r="K43" s="132" t="s">
        <v>33</v>
      </c>
      <c r="L43" s="132" t="s">
        <v>33</v>
      </c>
      <c r="M43" s="132" t="s">
        <v>33</v>
      </c>
      <c r="N43" s="132" t="s">
        <v>33</v>
      </c>
      <c r="O43" s="132" t="s">
        <v>33</v>
      </c>
      <c r="P43" s="132" t="s">
        <v>33</v>
      </c>
      <c r="Q43" s="56" t="e">
        <f t="shared" si="0"/>
        <v>#VALUE!</v>
      </c>
      <c r="R43" s="132" t="s">
        <v>33</v>
      </c>
      <c r="S43" s="131"/>
      <c r="T43" s="132" t="s">
        <v>33</v>
      </c>
      <c r="U43" s="132" t="s">
        <v>33</v>
      </c>
      <c r="V43" s="132" t="s">
        <v>33</v>
      </c>
      <c r="W43" s="132" t="s">
        <v>33</v>
      </c>
      <c r="X43" s="132" t="s">
        <v>33</v>
      </c>
      <c r="Y43" s="132" t="s">
        <v>33</v>
      </c>
      <c r="Z43" s="132" t="s">
        <v>33</v>
      </c>
      <c r="AA43" s="132" t="s">
        <v>33</v>
      </c>
      <c r="AB43" s="132" t="s">
        <v>33</v>
      </c>
      <c r="AC43" s="132" t="s">
        <v>33</v>
      </c>
      <c r="AD43" s="132" t="s">
        <v>33</v>
      </c>
      <c r="AE43" s="64" t="e">
        <f t="shared" si="1"/>
        <v>#VALUE!</v>
      </c>
      <c r="AF43" s="132" t="s">
        <v>33</v>
      </c>
      <c r="AG43" s="142"/>
      <c r="AH43" s="132" t="s">
        <v>33</v>
      </c>
      <c r="AI43" s="132" t="s">
        <v>33</v>
      </c>
      <c r="AJ43" s="132" t="s">
        <v>33</v>
      </c>
      <c r="AK43" s="132" t="s">
        <v>33</v>
      </c>
      <c r="AL43" s="132" t="s">
        <v>33</v>
      </c>
      <c r="AM43" s="132" t="s">
        <v>33</v>
      </c>
      <c r="AN43" s="132" t="s">
        <v>33</v>
      </c>
      <c r="AO43" s="132" t="s">
        <v>33</v>
      </c>
      <c r="AP43" s="132" t="s">
        <v>33</v>
      </c>
      <c r="AQ43" s="132" t="s">
        <v>33</v>
      </c>
      <c r="AR43" s="132" t="s">
        <v>33</v>
      </c>
      <c r="AS43" s="56" t="e">
        <f t="shared" si="2"/>
        <v>#VALUE!</v>
      </c>
      <c r="AT43" s="132" t="s">
        <v>33</v>
      </c>
      <c r="AU43" s="133"/>
      <c r="AV43" s="134" t="s">
        <v>205</v>
      </c>
      <c r="AW43" s="119" t="s">
        <v>209</v>
      </c>
      <c r="AX43" s="119" t="s">
        <v>159</v>
      </c>
      <c r="AY43" s="119">
        <v>26</v>
      </c>
      <c r="AZ43" s="119">
        <v>5</v>
      </c>
      <c r="BA43" s="131"/>
      <c r="BB43" s="119" t="s">
        <v>210</v>
      </c>
      <c r="BC43" s="119" t="s">
        <v>159</v>
      </c>
      <c r="BD43" s="119">
        <v>26</v>
      </c>
      <c r="BE43" s="119">
        <v>17</v>
      </c>
      <c r="BF43" s="131"/>
      <c r="BG43" s="135" t="s">
        <v>206</v>
      </c>
      <c r="BH43" s="119" t="s">
        <v>159</v>
      </c>
      <c r="BI43" s="136">
        <v>26</v>
      </c>
      <c r="BJ43" s="136">
        <v>14</v>
      </c>
      <c r="BK43" s="131"/>
      <c r="BL43" s="135" t="s">
        <v>268</v>
      </c>
      <c r="BM43" s="119" t="s">
        <v>159</v>
      </c>
      <c r="BN43" s="136">
        <v>26</v>
      </c>
      <c r="BO43" s="136">
        <v>5</v>
      </c>
      <c r="BP43" s="131"/>
      <c r="BQ43" s="135" t="s">
        <v>269</v>
      </c>
      <c r="BR43" s="119" t="s">
        <v>159</v>
      </c>
      <c r="BS43" s="136">
        <v>26</v>
      </c>
      <c r="BT43" s="136">
        <v>1</v>
      </c>
      <c r="BU43" s="131"/>
      <c r="BV43" s="137" t="s">
        <v>270</v>
      </c>
      <c r="BW43" s="119" t="s">
        <v>159</v>
      </c>
      <c r="BX43" s="138">
        <v>26</v>
      </c>
      <c r="BY43" s="138">
        <v>17</v>
      </c>
      <c r="BZ43" s="131"/>
      <c r="CA43" s="137" t="s">
        <v>273</v>
      </c>
      <c r="CB43" s="119" t="s">
        <v>159</v>
      </c>
      <c r="CC43" s="138">
        <v>26</v>
      </c>
      <c r="CD43" s="138">
        <v>12</v>
      </c>
      <c r="CE43" s="131"/>
      <c r="CF43" s="137" t="s">
        <v>272</v>
      </c>
      <c r="CG43" s="119" t="s">
        <v>159</v>
      </c>
      <c r="CH43" s="138">
        <v>26</v>
      </c>
      <c r="CI43" s="138">
        <v>0</v>
      </c>
      <c r="CJ43" s="131"/>
    </row>
    <row r="44" spans="1:88" ht="15" x14ac:dyDescent="0.15">
      <c r="A44" s="52">
        <v>4808</v>
      </c>
      <c r="B44" s="64" t="s">
        <v>302</v>
      </c>
      <c r="C44" s="52">
        <v>2015</v>
      </c>
      <c r="D44" s="55" t="s">
        <v>274</v>
      </c>
      <c r="E44" s="52" t="s">
        <v>275</v>
      </c>
      <c r="F44" s="56" t="s">
        <v>303</v>
      </c>
      <c r="G44" s="56">
        <v>2</v>
      </c>
      <c r="H44" s="56" t="s">
        <v>304</v>
      </c>
      <c r="I44" s="56" t="s">
        <v>319</v>
      </c>
      <c r="J44" s="52">
        <v>53</v>
      </c>
      <c r="K44" s="56">
        <v>2.65</v>
      </c>
      <c r="L44" s="56">
        <v>0.61</v>
      </c>
      <c r="M44" s="56">
        <v>46</v>
      </c>
      <c r="N44" s="56">
        <v>2</v>
      </c>
      <c r="O44" s="56">
        <v>0.74</v>
      </c>
      <c r="P44" s="56" t="s">
        <v>36</v>
      </c>
      <c r="Q44" s="56">
        <f t="shared" si="0"/>
        <v>0.68432448443702498</v>
      </c>
      <c r="R44" s="53" t="s">
        <v>36</v>
      </c>
      <c r="S44" s="74"/>
      <c r="AE44" s="64">
        <f t="shared" si="1"/>
        <v>0</v>
      </c>
      <c r="AH44" s="56" t="s">
        <v>305</v>
      </c>
      <c r="AI44" s="56">
        <v>2</v>
      </c>
      <c r="AJ44" s="56" t="s">
        <v>304</v>
      </c>
      <c r="AK44" s="56">
        <v>6</v>
      </c>
      <c r="AL44" s="56">
        <v>53</v>
      </c>
      <c r="AM44" s="56">
        <v>3.65</v>
      </c>
      <c r="AN44" s="56">
        <v>0.65</v>
      </c>
      <c r="AO44" s="56">
        <v>46</v>
      </c>
      <c r="AP44" s="56">
        <v>2.57</v>
      </c>
      <c r="AQ44" s="56">
        <v>1.83</v>
      </c>
      <c r="AR44" s="56" t="s">
        <v>36</v>
      </c>
      <c r="AS44" s="56">
        <f t="shared" si="2"/>
        <v>1.6068291757371098</v>
      </c>
      <c r="AT44" s="53" t="s">
        <v>36</v>
      </c>
      <c r="BQ44" s="65"/>
      <c r="BR44" s="65"/>
      <c r="BS44" s="65"/>
      <c r="BT44" s="65"/>
      <c r="BZ44" s="74"/>
    </row>
    <row r="45" spans="1:88" ht="16" x14ac:dyDescent="0.2">
      <c r="A45" s="52">
        <v>4808</v>
      </c>
      <c r="B45" s="64" t="s">
        <v>302</v>
      </c>
      <c r="C45" s="52">
        <v>2015</v>
      </c>
      <c r="D45" s="55" t="s">
        <v>274</v>
      </c>
      <c r="E45" s="1" t="s">
        <v>276</v>
      </c>
      <c r="F45" s="56" t="s">
        <v>303</v>
      </c>
      <c r="G45" s="56">
        <v>2</v>
      </c>
      <c r="H45" s="56" t="s">
        <v>304</v>
      </c>
      <c r="I45" s="56" t="s">
        <v>319</v>
      </c>
      <c r="J45" s="52">
        <v>53</v>
      </c>
      <c r="K45" s="56">
        <v>2</v>
      </c>
      <c r="L45" s="56">
        <v>0.56000000000000005</v>
      </c>
      <c r="M45" s="56">
        <v>44</v>
      </c>
      <c r="N45" s="56">
        <v>2</v>
      </c>
      <c r="O45" s="56">
        <v>0.71</v>
      </c>
      <c r="P45" s="56" t="s">
        <v>36</v>
      </c>
      <c r="Q45" s="56">
        <f t="shared" si="0"/>
        <v>0.64815121692395217</v>
      </c>
      <c r="R45" s="53" t="s">
        <v>36</v>
      </c>
      <c r="S45" s="74"/>
      <c r="AE45" s="64">
        <f t="shared" si="1"/>
        <v>0</v>
      </c>
      <c r="AH45" s="56" t="s">
        <v>305</v>
      </c>
      <c r="AI45" s="56">
        <v>2</v>
      </c>
      <c r="AJ45" s="56" t="s">
        <v>304</v>
      </c>
      <c r="AK45" s="56">
        <v>6</v>
      </c>
      <c r="AL45" s="56">
        <v>53</v>
      </c>
      <c r="AM45" s="56">
        <v>2.65</v>
      </c>
      <c r="AN45" s="56">
        <v>0.65</v>
      </c>
      <c r="AO45" s="56">
        <v>44</v>
      </c>
      <c r="AP45" s="56">
        <v>3</v>
      </c>
      <c r="AQ45" s="56">
        <v>0.64</v>
      </c>
      <c r="AR45" s="56" t="s">
        <v>36</v>
      </c>
      <c r="AS45" s="56">
        <f t="shared" si="2"/>
        <v>0.64505813691480551</v>
      </c>
      <c r="AT45" s="53" t="s">
        <v>36</v>
      </c>
    </row>
    <row r="46" spans="1:88" ht="16" x14ac:dyDescent="0.15">
      <c r="A46" s="56">
        <v>4960</v>
      </c>
      <c r="B46" s="56" t="s">
        <v>312</v>
      </c>
      <c r="C46" s="56">
        <v>2011</v>
      </c>
      <c r="D46" s="56" t="s">
        <v>313</v>
      </c>
      <c r="E46" s="104" t="s">
        <v>314</v>
      </c>
      <c r="F46" s="56" t="s">
        <v>317</v>
      </c>
      <c r="G46" s="56">
        <v>2</v>
      </c>
      <c r="H46" s="56" t="s">
        <v>155</v>
      </c>
      <c r="I46" s="56" t="s">
        <v>318</v>
      </c>
      <c r="J46" s="56">
        <v>100</v>
      </c>
      <c r="K46" s="56">
        <v>72</v>
      </c>
      <c r="L46" s="56" t="s">
        <v>36</v>
      </c>
      <c r="M46" s="56">
        <v>86</v>
      </c>
      <c r="N46" s="56">
        <v>17</v>
      </c>
      <c r="O46" s="56" t="s">
        <v>36</v>
      </c>
      <c r="P46" s="56" t="s">
        <v>36</v>
      </c>
      <c r="Q46" s="56"/>
      <c r="R46" s="53"/>
      <c r="S46" s="74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73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3"/>
      <c r="AU46" s="73"/>
      <c r="AV46" s="77" t="s">
        <v>205</v>
      </c>
      <c r="AW46" s="54" t="s">
        <v>320</v>
      </c>
      <c r="AX46" s="54" t="s">
        <v>321</v>
      </c>
      <c r="AY46" s="54">
        <v>100</v>
      </c>
      <c r="AZ46" s="54">
        <v>6</v>
      </c>
      <c r="BA46" s="76"/>
      <c r="BB46" s="54"/>
      <c r="BC46" s="54"/>
      <c r="BD46" s="54"/>
      <c r="BE46" s="54"/>
      <c r="BF46" s="76"/>
      <c r="BG46" s="54"/>
      <c r="BH46" s="54"/>
      <c r="BI46" s="54"/>
      <c r="BJ46" s="54"/>
      <c r="BK46" s="76"/>
      <c r="BL46" s="54"/>
      <c r="BM46" s="54"/>
      <c r="BN46" s="54"/>
      <c r="BO46" s="54"/>
      <c r="BP46" s="76"/>
      <c r="BQ46" s="54"/>
      <c r="BR46" s="54"/>
      <c r="BS46" s="54"/>
      <c r="BT46" s="54"/>
      <c r="BU46" s="76"/>
    </row>
    <row r="47" spans="1:88" ht="16" x14ac:dyDescent="0.15">
      <c r="A47" s="56">
        <v>4960</v>
      </c>
      <c r="B47" s="56" t="s">
        <v>312</v>
      </c>
      <c r="C47" s="56">
        <v>2011</v>
      </c>
      <c r="D47" s="56" t="s">
        <v>313</v>
      </c>
      <c r="E47" s="104" t="s">
        <v>315</v>
      </c>
      <c r="F47" s="56" t="s">
        <v>317</v>
      </c>
      <c r="G47" s="56">
        <v>2</v>
      </c>
      <c r="H47" s="56" t="s">
        <v>155</v>
      </c>
      <c r="I47" s="56" t="s">
        <v>318</v>
      </c>
      <c r="J47" s="56">
        <v>100</v>
      </c>
      <c r="K47" s="56">
        <v>70</v>
      </c>
      <c r="L47" s="56" t="s">
        <v>36</v>
      </c>
      <c r="M47" s="56">
        <v>88</v>
      </c>
      <c r="N47" s="56">
        <v>33</v>
      </c>
      <c r="O47" s="56" t="s">
        <v>36</v>
      </c>
      <c r="P47" s="56" t="s">
        <v>36</v>
      </c>
      <c r="Q47" s="56"/>
      <c r="R47" s="53"/>
      <c r="S47" s="74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73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3"/>
      <c r="AU47" s="73"/>
      <c r="AV47" s="77" t="s">
        <v>205</v>
      </c>
      <c r="AW47" s="54" t="s">
        <v>320</v>
      </c>
      <c r="AX47" s="54" t="s">
        <v>321</v>
      </c>
      <c r="AY47" s="54">
        <v>100</v>
      </c>
      <c r="AZ47" s="54">
        <v>0</v>
      </c>
      <c r="BA47" s="76"/>
      <c r="BB47" s="54"/>
      <c r="BC47" s="54"/>
      <c r="BD47" s="54"/>
      <c r="BE47" s="54"/>
      <c r="BF47" s="76"/>
      <c r="BG47" s="54"/>
      <c r="BH47" s="54"/>
      <c r="BI47" s="54"/>
      <c r="BJ47" s="54"/>
      <c r="BK47" s="76"/>
      <c r="BL47" s="54"/>
      <c r="BM47" s="54"/>
      <c r="BN47" s="54"/>
      <c r="BO47" s="54"/>
      <c r="BP47" s="76"/>
      <c r="BQ47" s="54"/>
      <c r="BR47" s="54"/>
      <c r="BS47" s="54"/>
      <c r="BT47" s="54"/>
      <c r="BU47" s="76"/>
    </row>
    <row r="48" spans="1:88" ht="16" x14ac:dyDescent="0.15">
      <c r="A48" s="56">
        <v>5045</v>
      </c>
      <c r="B48" s="56" t="s">
        <v>322</v>
      </c>
      <c r="C48" s="56">
        <v>1999</v>
      </c>
      <c r="D48" s="56" t="s">
        <v>313</v>
      </c>
      <c r="E48" s="104" t="s">
        <v>34</v>
      </c>
      <c r="F48" s="56"/>
      <c r="G48" s="72"/>
      <c r="H48"/>
      <c r="I48" s="56"/>
      <c r="J48" s="56"/>
      <c r="K48" s="56"/>
      <c r="L48" s="56"/>
      <c r="M48" s="56"/>
      <c r="N48" s="56"/>
      <c r="O48" s="56"/>
      <c r="P48" s="56"/>
      <c r="Q48" s="56"/>
      <c r="R48" s="53"/>
      <c r="S48" s="74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73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3"/>
      <c r="AU48" s="73"/>
      <c r="AV48" s="77"/>
      <c r="AW48" s="54"/>
      <c r="AX48" s="54"/>
      <c r="AY48" s="54"/>
      <c r="AZ48" s="54"/>
      <c r="BA48" s="76"/>
      <c r="BB48" s="54"/>
      <c r="BC48" s="54"/>
      <c r="BD48" s="54"/>
      <c r="BE48" s="54"/>
      <c r="BF48" s="76"/>
      <c r="BG48" s="54"/>
      <c r="BH48" s="54"/>
      <c r="BI48" s="54"/>
      <c r="BJ48" s="54"/>
      <c r="BK48" s="76"/>
      <c r="BL48" s="54"/>
      <c r="BM48" s="54"/>
      <c r="BN48" s="54"/>
      <c r="BO48" s="54"/>
      <c r="BP48" s="76"/>
      <c r="BQ48" s="54"/>
      <c r="BR48" s="54"/>
      <c r="BS48" s="54"/>
      <c r="BT48" s="54"/>
      <c r="BU48" s="76"/>
    </row>
    <row r="49" spans="1:82" ht="16" x14ac:dyDescent="0.15">
      <c r="A49" s="56">
        <v>5045</v>
      </c>
      <c r="B49" s="56" t="s">
        <v>322</v>
      </c>
      <c r="C49" s="56">
        <v>1999</v>
      </c>
      <c r="D49" s="56" t="s">
        <v>313</v>
      </c>
      <c r="E49" s="104" t="s">
        <v>297</v>
      </c>
      <c r="F49" s="56"/>
      <c r="G49" s="72"/>
      <c r="H49"/>
      <c r="I49" s="56"/>
      <c r="J49" s="56"/>
      <c r="K49" s="56"/>
      <c r="L49" s="56"/>
      <c r="M49" s="56"/>
      <c r="N49" s="56"/>
      <c r="O49" s="56"/>
      <c r="P49" s="56"/>
      <c r="Q49" s="56"/>
      <c r="R49" s="53"/>
      <c r="S49" s="74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73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3"/>
      <c r="AU49" s="73"/>
      <c r="AV49" s="77"/>
      <c r="AW49" s="54"/>
      <c r="AX49" s="54"/>
      <c r="AY49" s="54"/>
      <c r="AZ49" s="54"/>
      <c r="BA49" s="76"/>
      <c r="BB49" s="54"/>
      <c r="BC49" s="54"/>
      <c r="BD49" s="54"/>
      <c r="BE49" s="54"/>
      <c r="BF49" s="76"/>
      <c r="BG49" s="54"/>
      <c r="BH49" s="54"/>
      <c r="BI49" s="54"/>
      <c r="BJ49" s="54"/>
      <c r="BK49" s="76"/>
      <c r="BL49" s="54"/>
      <c r="BM49" s="54"/>
      <c r="BN49" s="54"/>
      <c r="BO49" s="54"/>
      <c r="BP49" s="76"/>
      <c r="BQ49" s="54"/>
      <c r="BR49" s="54"/>
      <c r="BS49" s="54"/>
      <c r="BT49" s="54"/>
      <c r="BU49" s="76"/>
    </row>
    <row r="50" spans="1:82" ht="16" x14ac:dyDescent="0.15">
      <c r="A50" s="56">
        <v>4904</v>
      </c>
      <c r="B50" s="56" t="s">
        <v>323</v>
      </c>
      <c r="C50" s="56">
        <v>2016</v>
      </c>
      <c r="D50" s="56" t="s">
        <v>313</v>
      </c>
      <c r="E50" s="104" t="s">
        <v>34</v>
      </c>
      <c r="F50" s="56"/>
      <c r="G50" s="72"/>
      <c r="H50"/>
      <c r="I50" s="56"/>
      <c r="J50" s="56"/>
      <c r="K50" s="56"/>
      <c r="L50" s="56"/>
      <c r="M50" s="56"/>
      <c r="N50" s="56"/>
      <c r="O50" s="56"/>
      <c r="P50" s="56"/>
      <c r="Q50" s="56"/>
      <c r="R50" s="53"/>
      <c r="S50" s="74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73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3"/>
      <c r="AU50" s="73"/>
      <c r="AV50" s="77" t="s">
        <v>205</v>
      </c>
      <c r="AW50" s="54" t="s">
        <v>268</v>
      </c>
      <c r="AX50" s="54" t="s">
        <v>325</v>
      </c>
      <c r="AY50" s="54">
        <v>20</v>
      </c>
      <c r="AZ50" s="54">
        <v>1</v>
      </c>
      <c r="BA50" s="76"/>
      <c r="BB50" s="54" t="s">
        <v>326</v>
      </c>
      <c r="BC50" s="54" t="s">
        <v>325</v>
      </c>
      <c r="BD50" s="54">
        <v>20</v>
      </c>
      <c r="BE50" s="54">
        <v>1</v>
      </c>
      <c r="BF50" s="76"/>
      <c r="BG50" s="54" t="s">
        <v>327</v>
      </c>
      <c r="BH50" s="54" t="s">
        <v>325</v>
      </c>
      <c r="BI50" s="54">
        <v>20</v>
      </c>
      <c r="BJ50" s="54">
        <v>0</v>
      </c>
      <c r="BK50" s="76"/>
      <c r="BL50" s="54" t="s">
        <v>328</v>
      </c>
      <c r="BM50" s="54" t="s">
        <v>325</v>
      </c>
      <c r="BN50" s="54">
        <v>20</v>
      </c>
      <c r="BO50" s="54">
        <v>0</v>
      </c>
      <c r="BP50" s="76"/>
      <c r="BQ50" s="54" t="s">
        <v>329</v>
      </c>
      <c r="BR50" s="54" t="s">
        <v>325</v>
      </c>
      <c r="BS50" s="54">
        <v>20</v>
      </c>
      <c r="BT50" s="54">
        <v>1</v>
      </c>
      <c r="BU50" s="76"/>
      <c r="BV50" s="124" t="s">
        <v>330</v>
      </c>
      <c r="BW50" s="54" t="s">
        <v>325</v>
      </c>
      <c r="BX50" s="54">
        <v>20</v>
      </c>
      <c r="BY50" s="54">
        <v>1</v>
      </c>
    </row>
    <row r="51" spans="1:82" ht="16" x14ac:dyDescent="0.15">
      <c r="A51" s="56">
        <v>4904</v>
      </c>
      <c r="B51" s="56" t="s">
        <v>323</v>
      </c>
      <c r="C51" s="56">
        <v>2016</v>
      </c>
      <c r="D51" s="56" t="s">
        <v>313</v>
      </c>
      <c r="E51" s="104" t="s">
        <v>324</v>
      </c>
      <c r="F51" s="56"/>
      <c r="G51" s="72"/>
      <c r="H51"/>
      <c r="I51" s="56"/>
      <c r="J51" s="56"/>
      <c r="K51" s="56"/>
      <c r="L51" s="56"/>
      <c r="M51" s="56"/>
      <c r="N51" s="56"/>
      <c r="O51" s="56"/>
      <c r="P51" s="56"/>
      <c r="Q51" s="56"/>
      <c r="R51" s="53"/>
      <c r="S51" s="74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73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3"/>
      <c r="AU51" s="73"/>
      <c r="AV51" s="77" t="s">
        <v>205</v>
      </c>
      <c r="AW51" s="54" t="s">
        <v>268</v>
      </c>
      <c r="AX51" s="54" t="s">
        <v>325</v>
      </c>
      <c r="AY51" s="54">
        <v>20</v>
      </c>
      <c r="AZ51" s="54">
        <v>1</v>
      </c>
      <c r="BA51" s="76"/>
      <c r="BB51" s="54" t="s">
        <v>326</v>
      </c>
      <c r="BC51" s="54" t="s">
        <v>325</v>
      </c>
      <c r="BD51" s="54">
        <v>20</v>
      </c>
      <c r="BE51" s="54">
        <v>1</v>
      </c>
      <c r="BF51" s="76"/>
      <c r="BG51" s="54" t="s">
        <v>327</v>
      </c>
      <c r="BH51" s="54" t="s">
        <v>325</v>
      </c>
      <c r="BI51" s="54">
        <v>20</v>
      </c>
      <c r="BJ51" s="54">
        <v>1</v>
      </c>
      <c r="BK51" s="76"/>
      <c r="BL51" s="54" t="s">
        <v>328</v>
      </c>
      <c r="BM51" s="54" t="s">
        <v>325</v>
      </c>
      <c r="BN51" s="54">
        <v>20</v>
      </c>
      <c r="BO51" s="54">
        <v>1</v>
      </c>
      <c r="BP51" s="76"/>
      <c r="BQ51" s="54" t="s">
        <v>329</v>
      </c>
      <c r="BR51" s="54" t="s">
        <v>325</v>
      </c>
      <c r="BS51" s="54">
        <v>20</v>
      </c>
      <c r="BT51" s="54">
        <v>1</v>
      </c>
      <c r="BU51" s="76"/>
      <c r="BV51" s="124" t="s">
        <v>330</v>
      </c>
      <c r="BW51" s="54" t="s">
        <v>325</v>
      </c>
      <c r="BX51" s="54">
        <v>20</v>
      </c>
      <c r="BY51" s="54">
        <v>0</v>
      </c>
    </row>
    <row r="52" spans="1:82" ht="16" x14ac:dyDescent="0.15">
      <c r="A52" s="56">
        <v>5096</v>
      </c>
      <c r="B52" s="56" t="s">
        <v>292</v>
      </c>
      <c r="C52" s="56">
        <v>2002</v>
      </c>
      <c r="D52" s="56" t="s">
        <v>313</v>
      </c>
      <c r="E52" s="104" t="s">
        <v>34</v>
      </c>
      <c r="F52" s="56"/>
      <c r="G52"/>
      <c r="H52"/>
      <c r="I52" s="56"/>
      <c r="J52" s="56"/>
      <c r="K52" s="56"/>
      <c r="L52" s="56"/>
      <c r="M52" s="56"/>
      <c r="N52" s="56"/>
      <c r="O52" s="56"/>
      <c r="P52" s="56"/>
      <c r="Q52" s="56"/>
      <c r="R52" s="53"/>
      <c r="S52" s="74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73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3"/>
      <c r="AU52" s="73"/>
      <c r="AV52" s="77" t="s">
        <v>205</v>
      </c>
      <c r="AW52" s="54" t="s">
        <v>333</v>
      </c>
      <c r="AX52" s="54" t="s">
        <v>36</v>
      </c>
      <c r="AY52" s="54">
        <v>10</v>
      </c>
      <c r="AZ52" s="54">
        <v>1</v>
      </c>
      <c r="BA52" s="76"/>
      <c r="BB52" s="54" t="s">
        <v>334</v>
      </c>
      <c r="BC52" s="54" t="s">
        <v>335</v>
      </c>
      <c r="BD52" s="54">
        <v>10</v>
      </c>
      <c r="BE52" s="54">
        <v>0</v>
      </c>
      <c r="BF52" s="76"/>
      <c r="BG52" s="54" t="s">
        <v>336</v>
      </c>
      <c r="BH52" s="54" t="s">
        <v>337</v>
      </c>
      <c r="BI52" s="54">
        <v>10</v>
      </c>
      <c r="BJ52" s="54">
        <v>1</v>
      </c>
      <c r="BK52" s="76"/>
      <c r="BL52" s="54" t="s">
        <v>338</v>
      </c>
      <c r="BM52" s="54" t="s">
        <v>337</v>
      </c>
      <c r="BN52" s="54">
        <v>10</v>
      </c>
      <c r="BO52" s="54">
        <v>0</v>
      </c>
      <c r="BP52" s="76"/>
      <c r="BQ52" s="54"/>
      <c r="BR52" s="54"/>
      <c r="BS52" s="54"/>
      <c r="BT52" s="54"/>
      <c r="BU52" s="76"/>
    </row>
    <row r="53" spans="1:82" ht="16" x14ac:dyDescent="0.15">
      <c r="A53" s="56">
        <v>5096</v>
      </c>
      <c r="B53" s="56" t="s">
        <v>292</v>
      </c>
      <c r="C53" s="56">
        <v>2002</v>
      </c>
      <c r="D53" s="56" t="s">
        <v>313</v>
      </c>
      <c r="E53" s="104" t="s">
        <v>331</v>
      </c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3"/>
      <c r="S53" s="74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73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3"/>
      <c r="AU53" s="73"/>
      <c r="AV53" s="77" t="s">
        <v>205</v>
      </c>
      <c r="AW53" s="54" t="s">
        <v>333</v>
      </c>
      <c r="AX53" s="54" t="s">
        <v>36</v>
      </c>
      <c r="AY53" s="54">
        <v>13</v>
      </c>
      <c r="AZ53" s="54">
        <v>1</v>
      </c>
      <c r="BA53" s="76"/>
      <c r="BB53" s="54" t="s">
        <v>334</v>
      </c>
      <c r="BC53" s="54" t="s">
        <v>335</v>
      </c>
      <c r="BD53" s="54">
        <v>13</v>
      </c>
      <c r="BE53" s="54">
        <v>2</v>
      </c>
      <c r="BF53" s="76"/>
      <c r="BG53" s="54" t="s">
        <v>336</v>
      </c>
      <c r="BH53" s="54" t="s">
        <v>337</v>
      </c>
      <c r="BI53" s="54">
        <v>13</v>
      </c>
      <c r="BJ53" s="54">
        <v>0</v>
      </c>
      <c r="BK53" s="76"/>
      <c r="BL53" s="54" t="s">
        <v>338</v>
      </c>
      <c r="BM53" s="54" t="s">
        <v>337</v>
      </c>
      <c r="BN53" s="54">
        <v>13</v>
      </c>
      <c r="BO53" s="54">
        <v>2</v>
      </c>
      <c r="BP53" s="76"/>
      <c r="BQ53" s="54"/>
      <c r="BR53" s="54"/>
      <c r="BS53" s="54"/>
      <c r="BT53" s="54"/>
      <c r="BU53" s="76"/>
    </row>
    <row r="54" spans="1:82" ht="16" x14ac:dyDescent="0.15">
      <c r="A54" s="56">
        <v>5177</v>
      </c>
      <c r="B54" s="56" t="s">
        <v>339</v>
      </c>
      <c r="C54" s="56">
        <v>2017</v>
      </c>
      <c r="D54" s="56" t="s">
        <v>313</v>
      </c>
      <c r="E54" s="104" t="s">
        <v>34</v>
      </c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3"/>
      <c r="S54" s="74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73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3"/>
      <c r="AU54" s="73"/>
      <c r="AV54" s="77" t="s">
        <v>205</v>
      </c>
      <c r="AW54" s="54" t="s">
        <v>342</v>
      </c>
      <c r="AX54" s="54" t="s">
        <v>343</v>
      </c>
      <c r="AY54" s="54">
        <v>11</v>
      </c>
      <c r="AZ54" s="54">
        <v>2</v>
      </c>
      <c r="BA54" s="76"/>
      <c r="BB54" s="54" t="s">
        <v>209</v>
      </c>
      <c r="BC54" s="54" t="s">
        <v>343</v>
      </c>
      <c r="BD54" s="54">
        <v>11</v>
      </c>
      <c r="BE54" s="54">
        <v>1</v>
      </c>
      <c r="BF54" s="76"/>
      <c r="BG54" s="54" t="s">
        <v>236</v>
      </c>
      <c r="BH54" s="54" t="s">
        <v>343</v>
      </c>
      <c r="BI54" s="54">
        <v>11</v>
      </c>
      <c r="BJ54" s="54">
        <v>1</v>
      </c>
      <c r="BK54" s="76"/>
      <c r="BL54" s="54" t="s">
        <v>210</v>
      </c>
      <c r="BM54" s="54" t="s">
        <v>343</v>
      </c>
      <c r="BN54" s="54">
        <v>11</v>
      </c>
      <c r="BO54" s="54">
        <v>2</v>
      </c>
      <c r="BP54" s="76"/>
      <c r="BQ54" s="54" t="s">
        <v>344</v>
      </c>
      <c r="BR54" s="54" t="s">
        <v>343</v>
      </c>
      <c r="BS54" s="54">
        <v>11</v>
      </c>
      <c r="BT54" s="54">
        <v>1</v>
      </c>
      <c r="BU54" s="76"/>
      <c r="BV54" s="54" t="s">
        <v>345</v>
      </c>
      <c r="BW54" s="54" t="s">
        <v>343</v>
      </c>
      <c r="BX54" s="54">
        <v>11</v>
      </c>
      <c r="BY54" s="5">
        <v>0</v>
      </c>
      <c r="CA54" s="54" t="s">
        <v>346</v>
      </c>
      <c r="CB54" s="54" t="s">
        <v>343</v>
      </c>
      <c r="CC54" s="54">
        <v>11</v>
      </c>
      <c r="CD54" s="5">
        <v>1</v>
      </c>
    </row>
    <row r="55" spans="1:82" ht="16" x14ac:dyDescent="0.15">
      <c r="A55" s="56">
        <v>5177</v>
      </c>
      <c r="B55" s="56" t="s">
        <v>339</v>
      </c>
      <c r="C55" s="56">
        <v>2017</v>
      </c>
      <c r="D55" s="56" t="s">
        <v>313</v>
      </c>
      <c r="E55" s="104" t="s">
        <v>340</v>
      </c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3"/>
      <c r="S55" s="74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73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3"/>
      <c r="AU55" s="73"/>
      <c r="AV55" s="77" t="s">
        <v>205</v>
      </c>
      <c r="AW55" s="54" t="s">
        <v>342</v>
      </c>
      <c r="AX55" s="54" t="s">
        <v>343</v>
      </c>
      <c r="AY55" s="54">
        <v>13</v>
      </c>
      <c r="AZ55" s="54">
        <v>12</v>
      </c>
      <c r="BA55" s="76"/>
      <c r="BB55" s="54" t="s">
        <v>209</v>
      </c>
      <c r="BC55" s="54" t="s">
        <v>343</v>
      </c>
      <c r="BD55" s="54">
        <v>13</v>
      </c>
      <c r="BE55" s="54">
        <v>4</v>
      </c>
      <c r="BF55" s="76"/>
      <c r="BG55" s="54" t="s">
        <v>236</v>
      </c>
      <c r="BH55" s="54" t="s">
        <v>343</v>
      </c>
      <c r="BI55" s="54">
        <v>13</v>
      </c>
      <c r="BJ55" s="54">
        <v>2</v>
      </c>
      <c r="BK55" s="76"/>
      <c r="BL55" s="54" t="s">
        <v>210</v>
      </c>
      <c r="BM55" s="54" t="s">
        <v>343</v>
      </c>
      <c r="BN55" s="54">
        <v>13</v>
      </c>
      <c r="BO55" s="54">
        <v>1</v>
      </c>
      <c r="BP55" s="76"/>
      <c r="BQ55" s="54" t="s">
        <v>344</v>
      </c>
      <c r="BR55" s="54" t="s">
        <v>343</v>
      </c>
      <c r="BS55" s="54">
        <v>13</v>
      </c>
      <c r="BT55" s="54">
        <v>0</v>
      </c>
      <c r="BU55" s="76"/>
      <c r="BV55" s="54" t="s">
        <v>345</v>
      </c>
      <c r="BW55" s="54" t="s">
        <v>343</v>
      </c>
      <c r="BX55" s="54">
        <v>13</v>
      </c>
      <c r="BY55" s="5">
        <v>2</v>
      </c>
      <c r="CA55" s="54" t="s">
        <v>346</v>
      </c>
      <c r="CB55" s="54" t="s">
        <v>343</v>
      </c>
      <c r="CC55" s="54">
        <v>13</v>
      </c>
      <c r="CD55" s="5">
        <v>0</v>
      </c>
    </row>
    <row r="56" spans="1:82" ht="15" x14ac:dyDescent="0.15">
      <c r="A56" s="55"/>
      <c r="B56" s="55"/>
      <c r="C56" s="55"/>
      <c r="D56" s="55"/>
      <c r="E56" s="52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3"/>
      <c r="S56" s="74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73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3"/>
      <c r="AU56" s="73"/>
      <c r="AV56" s="54"/>
      <c r="AW56" s="54"/>
      <c r="AX56" s="54"/>
      <c r="AY56" s="54"/>
      <c r="AZ56" s="54"/>
      <c r="BA56" s="76"/>
      <c r="BB56" s="54"/>
      <c r="BC56" s="54"/>
      <c r="BD56" s="54"/>
      <c r="BE56" s="54"/>
      <c r="BF56" s="76"/>
      <c r="BG56" s="54"/>
      <c r="BH56" s="54"/>
      <c r="BI56" s="54"/>
      <c r="BJ56" s="54"/>
      <c r="BK56" s="76"/>
      <c r="BL56" s="54"/>
      <c r="BM56" s="54"/>
      <c r="BN56" s="54"/>
      <c r="BO56" s="54"/>
      <c r="BP56" s="76"/>
      <c r="BQ56" s="54"/>
      <c r="BR56" s="54"/>
      <c r="BS56" s="54"/>
      <c r="BT56" s="54"/>
      <c r="BU56" s="76"/>
    </row>
    <row r="57" spans="1:82" ht="15" x14ac:dyDescent="0.15">
      <c r="A57" s="55"/>
      <c r="B57" s="55"/>
      <c r="C57" s="55"/>
      <c r="D57" s="55"/>
      <c r="E57" s="52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3"/>
      <c r="S57" s="74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73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3"/>
      <c r="AU57" s="73"/>
      <c r="AV57" s="54"/>
      <c r="AW57" s="54"/>
      <c r="AX57" s="54"/>
      <c r="AY57" s="54"/>
      <c r="AZ57" s="54"/>
      <c r="BA57" s="76"/>
      <c r="BB57" s="54"/>
      <c r="BC57" s="54"/>
      <c r="BD57" s="54"/>
      <c r="BE57" s="54"/>
      <c r="BF57" s="76"/>
      <c r="BG57" s="54"/>
      <c r="BH57" s="54"/>
      <c r="BI57" s="54"/>
      <c r="BJ57" s="54"/>
      <c r="BK57" s="76"/>
      <c r="BL57" s="54"/>
      <c r="BM57" s="54"/>
      <c r="BN57" s="54"/>
      <c r="BO57" s="54"/>
      <c r="BP57" s="76"/>
      <c r="BQ57" s="54"/>
      <c r="BR57" s="54"/>
      <c r="BS57" s="54"/>
      <c r="BT57" s="54"/>
      <c r="BU57" s="76"/>
    </row>
    <row r="58" spans="1:82" ht="15" x14ac:dyDescent="0.15">
      <c r="A58" s="55"/>
      <c r="B58" s="55"/>
      <c r="C58" s="55"/>
      <c r="D58" s="55"/>
      <c r="E58" s="52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3"/>
      <c r="S58" s="74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73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3"/>
      <c r="AU58" s="73"/>
      <c r="AV58" s="54"/>
      <c r="AW58" s="54"/>
      <c r="AX58" s="54"/>
      <c r="AY58" s="54"/>
      <c r="AZ58" s="54"/>
      <c r="BA58" s="76"/>
      <c r="BB58" s="54"/>
      <c r="BC58" s="54"/>
      <c r="BD58" s="54"/>
      <c r="BE58" s="54"/>
      <c r="BF58" s="76"/>
      <c r="BG58" s="54"/>
      <c r="BH58" s="54"/>
      <c r="BI58" s="54"/>
      <c r="BJ58" s="54"/>
      <c r="BK58" s="76"/>
      <c r="BL58" s="54"/>
      <c r="BM58" s="54"/>
      <c r="BN58" s="54"/>
      <c r="BO58" s="54"/>
      <c r="BP58" s="76"/>
      <c r="BQ58" s="54"/>
      <c r="BR58" s="54"/>
      <c r="BS58" s="54"/>
      <c r="BT58" s="54"/>
      <c r="BU58" s="76"/>
    </row>
    <row r="59" spans="1:82" ht="15" x14ac:dyDescent="0.15">
      <c r="A59" s="55"/>
      <c r="B59" s="55"/>
      <c r="C59" s="55"/>
      <c r="D59" s="55"/>
      <c r="E59" s="52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3"/>
      <c r="S59" s="74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73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3"/>
      <c r="AU59" s="73"/>
      <c r="AV59" s="54"/>
      <c r="AW59" s="54"/>
      <c r="AX59" s="54"/>
      <c r="AY59" s="54"/>
      <c r="AZ59" s="54"/>
      <c r="BA59" s="76"/>
      <c r="BB59" s="54"/>
      <c r="BC59" s="54"/>
      <c r="BD59" s="54"/>
      <c r="BE59" s="54"/>
      <c r="BF59" s="76"/>
      <c r="BG59" s="54"/>
      <c r="BH59" s="54"/>
      <c r="BI59" s="54"/>
      <c r="BJ59" s="54"/>
      <c r="BK59" s="76"/>
      <c r="BL59" s="54"/>
      <c r="BM59" s="54"/>
      <c r="BN59" s="54"/>
      <c r="BO59" s="54"/>
      <c r="BP59" s="76"/>
      <c r="BQ59" s="54"/>
      <c r="BR59" s="54"/>
      <c r="BS59" s="54"/>
      <c r="BT59" s="54"/>
      <c r="BU59" s="76"/>
    </row>
    <row r="60" spans="1:82" ht="15" x14ac:dyDescent="0.15">
      <c r="A60" s="55"/>
      <c r="B60" s="55"/>
      <c r="C60" s="55"/>
      <c r="D60" s="55"/>
      <c r="E60" s="52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3"/>
      <c r="S60" s="74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73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3"/>
      <c r="AU60" s="73"/>
      <c r="AV60" s="54"/>
      <c r="AW60" s="54"/>
      <c r="AX60" s="54"/>
      <c r="AY60" s="54"/>
      <c r="AZ60" s="54"/>
      <c r="BA60" s="76"/>
      <c r="BB60" s="54"/>
      <c r="BC60" s="54"/>
      <c r="BD60" s="54"/>
      <c r="BE60" s="54"/>
      <c r="BF60" s="76"/>
      <c r="BG60" s="54"/>
      <c r="BH60" s="54"/>
      <c r="BI60" s="54"/>
      <c r="BJ60" s="54"/>
      <c r="BK60" s="76"/>
      <c r="BL60" s="54"/>
      <c r="BM60" s="54"/>
      <c r="BN60" s="54"/>
      <c r="BO60" s="54"/>
      <c r="BP60" s="76"/>
      <c r="BQ60" s="54"/>
      <c r="BR60" s="54"/>
      <c r="BS60" s="54"/>
      <c r="BT60" s="54"/>
      <c r="BU60" s="76"/>
    </row>
    <row r="61" spans="1:82" ht="15" x14ac:dyDescent="0.15">
      <c r="A61" s="55"/>
      <c r="B61" s="55"/>
      <c r="C61" s="55"/>
      <c r="D61" s="55"/>
      <c r="E61" s="52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3"/>
      <c r="S61" s="74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73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3"/>
      <c r="AU61" s="73"/>
      <c r="AV61" s="54"/>
      <c r="AW61" s="54"/>
      <c r="AX61" s="54"/>
      <c r="AY61" s="54"/>
      <c r="AZ61" s="54"/>
      <c r="BA61" s="76"/>
      <c r="BB61" s="54"/>
      <c r="BC61" s="54"/>
      <c r="BD61" s="54"/>
      <c r="BE61" s="54"/>
      <c r="BF61" s="76"/>
      <c r="BG61" s="54"/>
      <c r="BH61" s="54"/>
      <c r="BI61" s="54"/>
      <c r="BJ61" s="54"/>
      <c r="BK61" s="76"/>
      <c r="BL61" s="54"/>
      <c r="BM61" s="54"/>
      <c r="BN61" s="54"/>
      <c r="BO61" s="54"/>
      <c r="BP61" s="76"/>
      <c r="BQ61" s="54"/>
      <c r="BR61" s="54"/>
      <c r="BS61" s="54"/>
      <c r="BT61" s="54"/>
      <c r="BU61" s="76"/>
    </row>
    <row r="62" spans="1:82" ht="15" x14ac:dyDescent="0.15">
      <c r="A62" s="55"/>
      <c r="B62" s="55"/>
      <c r="C62" s="55"/>
      <c r="D62" s="55"/>
      <c r="E62" s="52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3"/>
      <c r="S62" s="74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73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3"/>
      <c r="AU62" s="73"/>
      <c r="AV62" s="54"/>
      <c r="AW62" s="54"/>
      <c r="AX62" s="54"/>
      <c r="AY62" s="54"/>
      <c r="AZ62" s="54"/>
      <c r="BA62" s="76"/>
      <c r="BB62" s="54"/>
      <c r="BC62" s="54"/>
      <c r="BD62" s="54"/>
      <c r="BE62" s="54"/>
      <c r="BF62" s="76"/>
      <c r="BG62" s="54"/>
      <c r="BH62" s="54"/>
      <c r="BI62" s="54"/>
      <c r="BJ62" s="54"/>
      <c r="BK62" s="76"/>
      <c r="BL62" s="54"/>
      <c r="BM62" s="54"/>
      <c r="BN62" s="54"/>
      <c r="BO62" s="54"/>
      <c r="BP62" s="76"/>
      <c r="BQ62" s="54"/>
      <c r="BR62" s="54"/>
      <c r="BS62" s="54"/>
      <c r="BT62" s="54"/>
      <c r="BU62" s="76"/>
    </row>
    <row r="63" spans="1:82" ht="15" x14ac:dyDescent="0.15">
      <c r="A63" s="55"/>
      <c r="B63" s="55"/>
      <c r="C63" s="55"/>
      <c r="D63" s="55"/>
      <c r="E63" s="52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3"/>
      <c r="S63" s="74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73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3"/>
      <c r="AU63" s="73"/>
      <c r="AV63" s="54"/>
      <c r="AW63" s="54"/>
      <c r="AX63" s="54"/>
      <c r="AY63" s="54"/>
      <c r="AZ63" s="54"/>
      <c r="BA63" s="76"/>
      <c r="BB63" s="54"/>
      <c r="BC63" s="54"/>
      <c r="BD63" s="54"/>
      <c r="BE63" s="54"/>
      <c r="BF63" s="76"/>
      <c r="BG63" s="54"/>
      <c r="BH63" s="54"/>
      <c r="BI63" s="54"/>
      <c r="BJ63" s="54"/>
      <c r="BK63" s="76"/>
      <c r="BL63" s="54"/>
      <c r="BM63" s="54"/>
      <c r="BN63" s="54"/>
      <c r="BO63" s="54"/>
      <c r="BP63" s="76"/>
      <c r="BQ63" s="54"/>
      <c r="BR63" s="54"/>
      <c r="BS63" s="54"/>
      <c r="BT63" s="54"/>
      <c r="BU63" s="76"/>
    </row>
    <row r="64" spans="1:82" ht="15" x14ac:dyDescent="0.15">
      <c r="A64" s="55"/>
      <c r="B64" s="55"/>
      <c r="C64" s="55"/>
      <c r="D64" s="55"/>
      <c r="E64" s="52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3"/>
      <c r="S64" s="74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73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3"/>
      <c r="AU64" s="73"/>
      <c r="AV64" s="54"/>
      <c r="AW64" s="54"/>
      <c r="AX64" s="54"/>
      <c r="AY64" s="54"/>
      <c r="AZ64" s="54"/>
      <c r="BA64" s="76"/>
      <c r="BB64" s="54"/>
      <c r="BC64" s="54"/>
      <c r="BD64" s="54"/>
      <c r="BE64" s="54"/>
      <c r="BF64" s="76"/>
      <c r="BG64" s="54"/>
      <c r="BH64" s="54"/>
      <c r="BI64" s="54"/>
      <c r="BJ64" s="54"/>
      <c r="BK64" s="76"/>
      <c r="BL64" s="54"/>
      <c r="BM64" s="54"/>
      <c r="BN64" s="54"/>
      <c r="BO64" s="54"/>
      <c r="BP64" s="76"/>
      <c r="BQ64" s="54"/>
      <c r="BR64" s="54"/>
      <c r="BS64" s="54"/>
      <c r="BT64" s="54"/>
      <c r="BU64" s="76"/>
    </row>
    <row r="65" spans="1:73" ht="15" x14ac:dyDescent="0.15">
      <c r="A65" s="55"/>
      <c r="B65" s="55"/>
      <c r="C65" s="55"/>
      <c r="D65" s="55"/>
      <c r="E65" s="52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3"/>
      <c r="S65" s="74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73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3"/>
      <c r="AU65" s="73"/>
      <c r="AV65" s="54"/>
      <c r="AW65" s="54"/>
      <c r="AX65" s="54"/>
      <c r="AY65" s="54"/>
      <c r="AZ65" s="54"/>
      <c r="BA65" s="76"/>
      <c r="BB65" s="54"/>
      <c r="BC65" s="54"/>
      <c r="BD65" s="54"/>
      <c r="BE65" s="54"/>
      <c r="BF65" s="76"/>
      <c r="BG65" s="54"/>
      <c r="BH65" s="54"/>
      <c r="BI65" s="54"/>
      <c r="BJ65" s="54"/>
      <c r="BK65" s="76"/>
      <c r="BL65" s="54"/>
      <c r="BM65" s="54"/>
      <c r="BN65" s="54"/>
      <c r="BO65" s="54"/>
      <c r="BP65" s="76"/>
      <c r="BQ65" s="54"/>
      <c r="BR65" s="54"/>
      <c r="BS65" s="54"/>
      <c r="BT65" s="54"/>
      <c r="BU65" s="76"/>
    </row>
    <row r="66" spans="1:73" ht="15" x14ac:dyDescent="0.15">
      <c r="A66" s="55"/>
      <c r="B66" s="55"/>
      <c r="C66" s="55"/>
      <c r="D66" s="55"/>
      <c r="E66" s="52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3"/>
      <c r="S66" s="74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73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3"/>
      <c r="AU66" s="73"/>
      <c r="AV66" s="54"/>
      <c r="AW66" s="54"/>
      <c r="AX66" s="54"/>
      <c r="AY66" s="54"/>
      <c r="AZ66" s="54"/>
      <c r="BA66" s="76"/>
      <c r="BB66" s="54"/>
      <c r="BC66" s="54"/>
      <c r="BD66" s="54"/>
      <c r="BE66" s="54"/>
      <c r="BF66" s="76"/>
      <c r="BG66" s="54"/>
      <c r="BH66" s="54"/>
      <c r="BI66" s="54"/>
      <c r="BJ66" s="54"/>
      <c r="BK66" s="76"/>
      <c r="BL66" s="54"/>
      <c r="BM66" s="54"/>
      <c r="BN66" s="54"/>
      <c r="BO66" s="54"/>
      <c r="BP66" s="76"/>
      <c r="BQ66" s="54"/>
      <c r="BR66" s="54"/>
      <c r="BS66" s="54"/>
      <c r="BT66" s="54"/>
      <c r="BU66" s="76"/>
    </row>
    <row r="67" spans="1:73" ht="15" x14ac:dyDescent="0.15">
      <c r="A67" s="55"/>
      <c r="B67" s="55"/>
      <c r="C67" s="55"/>
      <c r="D67" s="55"/>
      <c r="E67" s="52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3"/>
      <c r="S67" s="74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73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3"/>
      <c r="AU67" s="73"/>
      <c r="AV67" s="54"/>
      <c r="AW67" s="54"/>
      <c r="AX67" s="54"/>
      <c r="AY67" s="54"/>
      <c r="AZ67" s="54"/>
      <c r="BA67" s="76"/>
      <c r="BB67" s="54"/>
      <c r="BC67" s="54"/>
      <c r="BD67" s="54"/>
      <c r="BE67" s="54"/>
      <c r="BF67" s="76"/>
      <c r="BG67" s="54"/>
      <c r="BH67" s="54"/>
      <c r="BI67" s="54"/>
      <c r="BJ67" s="54"/>
      <c r="BK67" s="76"/>
      <c r="BL67" s="54"/>
      <c r="BM67" s="54"/>
      <c r="BN67" s="54"/>
      <c r="BO67" s="54"/>
      <c r="BP67" s="76"/>
      <c r="BQ67" s="54"/>
      <c r="BR67" s="54"/>
      <c r="BS67" s="54"/>
      <c r="BT67" s="54"/>
      <c r="BU67" s="76"/>
    </row>
    <row r="68" spans="1:73" ht="15" x14ac:dyDescent="0.15">
      <c r="A68" s="55"/>
      <c r="B68" s="55"/>
      <c r="C68" s="55"/>
      <c r="D68" s="55"/>
      <c r="E68" s="52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3"/>
      <c r="S68" s="74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73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3"/>
      <c r="AU68" s="73"/>
      <c r="AV68" s="54"/>
      <c r="AW68" s="54"/>
      <c r="AX68" s="54"/>
      <c r="AY68" s="54"/>
      <c r="AZ68" s="54"/>
      <c r="BA68" s="76"/>
      <c r="BB68" s="54"/>
      <c r="BC68" s="54"/>
      <c r="BD68" s="54"/>
      <c r="BE68" s="54"/>
      <c r="BF68" s="76"/>
      <c r="BG68" s="54"/>
      <c r="BH68" s="54"/>
      <c r="BI68" s="54"/>
      <c r="BJ68" s="54"/>
      <c r="BK68" s="76"/>
      <c r="BL68" s="54"/>
      <c r="BM68" s="54"/>
      <c r="BN68" s="54"/>
      <c r="BO68" s="54"/>
      <c r="BP68" s="76"/>
      <c r="BQ68" s="54"/>
      <c r="BR68" s="54"/>
      <c r="BS68" s="54"/>
      <c r="BT68" s="54"/>
      <c r="BU68" s="76"/>
    </row>
    <row r="69" spans="1:73" ht="15" x14ac:dyDescent="0.15">
      <c r="A69" s="55"/>
      <c r="B69" s="55"/>
      <c r="C69" s="55"/>
      <c r="D69" s="55"/>
      <c r="E69" s="52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3"/>
      <c r="S69" s="74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73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3"/>
      <c r="AU69" s="73"/>
      <c r="AV69" s="54"/>
      <c r="AW69" s="54"/>
      <c r="AX69" s="54"/>
      <c r="AY69" s="54"/>
      <c r="AZ69" s="54"/>
      <c r="BA69" s="76"/>
      <c r="BB69" s="54"/>
      <c r="BC69" s="54"/>
      <c r="BD69" s="54"/>
      <c r="BE69" s="54"/>
      <c r="BF69" s="76"/>
      <c r="BG69" s="54"/>
      <c r="BH69" s="54"/>
      <c r="BI69" s="54"/>
      <c r="BJ69" s="54"/>
      <c r="BK69" s="76"/>
      <c r="BL69" s="54"/>
      <c r="BM69" s="54"/>
      <c r="BN69" s="54"/>
      <c r="BO69" s="54"/>
      <c r="BP69" s="76"/>
      <c r="BQ69" s="54"/>
      <c r="BR69" s="54"/>
      <c r="BS69" s="54"/>
      <c r="BT69" s="54"/>
      <c r="BU69" s="76"/>
    </row>
    <row r="70" spans="1:73" ht="15" x14ac:dyDescent="0.15">
      <c r="A70" s="55"/>
      <c r="B70" s="55"/>
      <c r="C70" s="55"/>
      <c r="D70" s="55"/>
      <c r="E70" s="52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3"/>
      <c r="S70" s="74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73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3"/>
      <c r="AU70" s="73"/>
      <c r="AV70" s="54"/>
      <c r="AW70" s="54"/>
      <c r="AX70" s="54"/>
      <c r="AY70" s="54"/>
      <c r="AZ70" s="54"/>
      <c r="BA70" s="76"/>
      <c r="BB70" s="54"/>
      <c r="BC70" s="54"/>
      <c r="BD70" s="54"/>
      <c r="BE70" s="54"/>
      <c r="BF70" s="76"/>
      <c r="BG70" s="54"/>
      <c r="BH70" s="54"/>
      <c r="BI70" s="54"/>
      <c r="BJ70" s="54"/>
      <c r="BK70" s="76"/>
      <c r="BL70" s="54"/>
      <c r="BM70" s="54"/>
      <c r="BN70" s="54"/>
      <c r="BO70" s="54"/>
      <c r="BP70" s="76"/>
      <c r="BQ70" s="54"/>
      <c r="BR70" s="54"/>
      <c r="BS70" s="54"/>
      <c r="BT70" s="54"/>
      <c r="BU70" s="76"/>
    </row>
    <row r="71" spans="1:73" ht="15" x14ac:dyDescent="0.15">
      <c r="A71" s="55"/>
      <c r="B71" s="55"/>
      <c r="C71" s="55"/>
      <c r="D71" s="55"/>
      <c r="E71" s="52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3"/>
      <c r="S71" s="74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73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3"/>
      <c r="AU71" s="73"/>
      <c r="AV71" s="54"/>
      <c r="AW71" s="54"/>
      <c r="AX71" s="54"/>
      <c r="AY71" s="54"/>
      <c r="AZ71" s="54"/>
      <c r="BA71" s="76"/>
      <c r="BB71" s="54"/>
      <c r="BC71" s="54"/>
      <c r="BD71" s="54"/>
      <c r="BE71" s="54"/>
      <c r="BF71" s="76"/>
      <c r="BG71" s="54"/>
      <c r="BH71" s="54"/>
      <c r="BI71" s="54"/>
      <c r="BJ71" s="54"/>
      <c r="BK71" s="76"/>
      <c r="BL71" s="54"/>
      <c r="BM71" s="54"/>
      <c r="BN71" s="54"/>
      <c r="BO71" s="54"/>
      <c r="BP71" s="76"/>
      <c r="BQ71" s="54"/>
      <c r="BR71" s="54"/>
      <c r="BS71" s="54"/>
      <c r="BT71" s="54"/>
      <c r="BU71" s="76"/>
    </row>
    <row r="72" spans="1:73" ht="15" x14ac:dyDescent="0.15">
      <c r="A72" s="55"/>
      <c r="B72" s="55"/>
      <c r="C72" s="55"/>
      <c r="D72" s="55"/>
      <c r="E72" s="52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3"/>
      <c r="S72" s="74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73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3"/>
      <c r="AU72" s="73"/>
      <c r="AV72" s="54"/>
      <c r="AW72" s="54"/>
      <c r="AX72" s="54"/>
      <c r="AY72" s="54"/>
      <c r="AZ72" s="54"/>
      <c r="BA72" s="76"/>
      <c r="BB72" s="54"/>
      <c r="BC72" s="54"/>
      <c r="BD72" s="54"/>
      <c r="BE72" s="54"/>
      <c r="BF72" s="76"/>
      <c r="BG72" s="54"/>
      <c r="BH72" s="54"/>
      <c r="BI72" s="54"/>
      <c r="BJ72" s="54"/>
      <c r="BK72" s="76"/>
      <c r="BL72" s="54"/>
      <c r="BM72" s="54"/>
      <c r="BN72" s="54"/>
      <c r="BO72" s="54"/>
      <c r="BP72" s="76"/>
      <c r="BQ72" s="54"/>
      <c r="BR72" s="54"/>
      <c r="BS72" s="54"/>
      <c r="BT72" s="54"/>
      <c r="BU72" s="76"/>
    </row>
    <row r="73" spans="1:73" ht="15" x14ac:dyDescent="0.15">
      <c r="A73" s="55"/>
      <c r="B73" s="55"/>
      <c r="C73" s="55"/>
      <c r="D73" s="55"/>
      <c r="E73" s="52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3"/>
      <c r="S73" s="74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73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3"/>
      <c r="AU73" s="73"/>
      <c r="AV73" s="54"/>
      <c r="AW73" s="54"/>
      <c r="AX73" s="54"/>
      <c r="AY73" s="54"/>
      <c r="AZ73" s="54"/>
      <c r="BA73" s="76"/>
      <c r="BB73" s="54"/>
      <c r="BC73" s="54"/>
      <c r="BD73" s="54"/>
      <c r="BE73" s="54"/>
      <c r="BF73" s="76"/>
      <c r="BG73" s="54"/>
      <c r="BH73" s="54"/>
      <c r="BI73" s="54"/>
      <c r="BJ73" s="54"/>
      <c r="BK73" s="76"/>
      <c r="BL73" s="54"/>
      <c r="BM73" s="54"/>
      <c r="BN73" s="54"/>
      <c r="BO73" s="54"/>
      <c r="BP73" s="76"/>
      <c r="BQ73" s="54"/>
      <c r="BR73" s="54"/>
      <c r="BS73" s="54"/>
      <c r="BT73" s="54"/>
      <c r="BU73" s="76"/>
    </row>
    <row r="74" spans="1:73" ht="15" x14ac:dyDescent="0.15">
      <c r="A74" s="55"/>
      <c r="B74" s="55"/>
      <c r="C74" s="55"/>
      <c r="D74" s="55"/>
      <c r="E74" s="52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3"/>
      <c r="S74" s="74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73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3"/>
      <c r="AU74" s="73"/>
      <c r="AV74" s="54"/>
      <c r="AW74" s="54"/>
      <c r="AX74" s="54"/>
      <c r="AY74" s="54"/>
      <c r="AZ74" s="54"/>
      <c r="BA74" s="76"/>
      <c r="BB74" s="54"/>
      <c r="BC74" s="54"/>
      <c r="BD74" s="54"/>
      <c r="BE74" s="54"/>
      <c r="BF74" s="76"/>
      <c r="BG74" s="54"/>
      <c r="BH74" s="54"/>
      <c r="BI74" s="54"/>
      <c r="BJ74" s="54"/>
      <c r="BK74" s="76"/>
      <c r="BL74" s="54"/>
      <c r="BM74" s="54"/>
      <c r="BN74" s="54"/>
      <c r="BO74" s="54"/>
      <c r="BP74" s="76"/>
      <c r="BQ74" s="54"/>
      <c r="BR74" s="54"/>
      <c r="BS74" s="54"/>
      <c r="BT74" s="54"/>
      <c r="BU74" s="76"/>
    </row>
    <row r="75" spans="1:73" ht="15" x14ac:dyDescent="0.15">
      <c r="A75" s="55"/>
      <c r="B75" s="55"/>
      <c r="C75" s="55"/>
      <c r="D75" s="55"/>
      <c r="E75" s="52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3"/>
      <c r="S75" s="74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73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3"/>
      <c r="AU75" s="73"/>
      <c r="AV75" s="54"/>
      <c r="AW75" s="54"/>
      <c r="AX75" s="54"/>
      <c r="AY75" s="54"/>
      <c r="AZ75" s="54"/>
      <c r="BA75" s="76"/>
      <c r="BB75" s="54"/>
      <c r="BC75" s="54"/>
      <c r="BD75" s="54"/>
      <c r="BE75" s="54"/>
      <c r="BF75" s="76"/>
      <c r="BG75" s="54"/>
      <c r="BH75" s="54"/>
      <c r="BI75" s="54"/>
      <c r="BJ75" s="54"/>
      <c r="BK75" s="76"/>
      <c r="BL75" s="54"/>
      <c r="BM75" s="54"/>
      <c r="BN75" s="54"/>
      <c r="BO75" s="54"/>
      <c r="BP75" s="76"/>
      <c r="BQ75" s="54"/>
      <c r="BR75" s="54"/>
      <c r="BS75" s="54"/>
      <c r="BT75" s="54"/>
      <c r="BU75" s="76"/>
    </row>
    <row r="76" spans="1:73" ht="15" x14ac:dyDescent="0.15">
      <c r="A76" s="55"/>
      <c r="B76" s="55"/>
      <c r="C76" s="55"/>
      <c r="D76" s="55"/>
      <c r="E76" s="52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3"/>
      <c r="S76" s="74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73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3"/>
      <c r="AU76" s="73"/>
      <c r="AV76" s="54"/>
      <c r="AW76" s="54"/>
      <c r="AX76" s="54"/>
      <c r="AY76" s="54"/>
      <c r="AZ76" s="54"/>
      <c r="BA76" s="76"/>
      <c r="BB76" s="54"/>
      <c r="BC76" s="54"/>
      <c r="BD76" s="54"/>
      <c r="BE76" s="54"/>
      <c r="BF76" s="76"/>
      <c r="BG76" s="54"/>
      <c r="BH76" s="54"/>
      <c r="BI76" s="54"/>
      <c r="BJ76" s="54"/>
      <c r="BK76" s="76"/>
      <c r="BL76" s="54"/>
      <c r="BM76" s="54"/>
      <c r="BN76" s="54"/>
      <c r="BO76" s="54"/>
      <c r="BP76" s="76"/>
      <c r="BQ76" s="54"/>
      <c r="BR76" s="54"/>
      <c r="BS76" s="54"/>
      <c r="BT76" s="54"/>
      <c r="BU76" s="76"/>
    </row>
    <row r="77" spans="1:73" ht="15" x14ac:dyDescent="0.15">
      <c r="A77" s="55"/>
      <c r="B77" s="55"/>
      <c r="C77" s="55"/>
      <c r="D77" s="55"/>
      <c r="E77" s="52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3"/>
      <c r="S77" s="74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73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3"/>
      <c r="AU77" s="73"/>
      <c r="AV77" s="54"/>
      <c r="AW77" s="54"/>
      <c r="AX77" s="54"/>
      <c r="AY77" s="54"/>
      <c r="AZ77" s="54"/>
      <c r="BA77" s="76"/>
      <c r="BB77" s="54"/>
      <c r="BC77" s="54"/>
      <c r="BD77" s="54"/>
      <c r="BE77" s="54"/>
      <c r="BF77" s="76"/>
      <c r="BG77" s="54"/>
      <c r="BH77" s="54"/>
      <c r="BI77" s="54"/>
      <c r="BJ77" s="54"/>
      <c r="BK77" s="76"/>
      <c r="BL77" s="54"/>
      <c r="BM77" s="54"/>
      <c r="BN77" s="54"/>
      <c r="BO77" s="54"/>
      <c r="BP77" s="76"/>
      <c r="BQ77" s="54"/>
      <c r="BR77" s="54"/>
      <c r="BS77" s="54"/>
      <c r="BT77" s="54"/>
      <c r="BU77" s="76"/>
    </row>
    <row r="78" spans="1:73" ht="15" x14ac:dyDescent="0.15">
      <c r="A78" s="55"/>
      <c r="B78" s="55"/>
      <c r="C78" s="55"/>
      <c r="D78" s="55"/>
      <c r="E78" s="52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3"/>
      <c r="S78" s="74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73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3"/>
      <c r="AU78" s="73"/>
      <c r="AV78" s="54"/>
      <c r="AW78" s="54"/>
      <c r="AX78" s="54"/>
      <c r="AY78" s="54"/>
      <c r="AZ78" s="54"/>
      <c r="BA78" s="76"/>
      <c r="BB78" s="54"/>
      <c r="BC78" s="54"/>
      <c r="BD78" s="54"/>
      <c r="BE78" s="54"/>
      <c r="BF78" s="76"/>
      <c r="BG78" s="54"/>
      <c r="BH78" s="54"/>
      <c r="BI78" s="54"/>
      <c r="BJ78" s="54"/>
      <c r="BK78" s="76"/>
      <c r="BL78" s="54"/>
      <c r="BM78" s="54"/>
      <c r="BN78" s="54"/>
      <c r="BO78" s="54"/>
      <c r="BP78" s="76"/>
      <c r="BQ78" s="54"/>
      <c r="BR78" s="54"/>
      <c r="BS78" s="54"/>
      <c r="BT78" s="54"/>
      <c r="BU78" s="76"/>
    </row>
    <row r="79" spans="1:73" ht="15" x14ac:dyDescent="0.15">
      <c r="A79" s="55"/>
      <c r="B79" s="55"/>
      <c r="C79" s="55"/>
      <c r="D79" s="55"/>
      <c r="E79" s="52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3"/>
      <c r="S79" s="74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73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3"/>
      <c r="AU79" s="73"/>
      <c r="AV79" s="54"/>
      <c r="AW79" s="54"/>
      <c r="AX79" s="54"/>
      <c r="AY79" s="54"/>
      <c r="AZ79" s="54"/>
      <c r="BA79" s="76"/>
      <c r="BB79" s="54"/>
      <c r="BC79" s="54"/>
      <c r="BD79" s="54"/>
      <c r="BE79" s="54"/>
      <c r="BF79" s="76"/>
      <c r="BG79" s="54"/>
      <c r="BH79" s="54"/>
      <c r="BI79" s="54"/>
      <c r="BJ79" s="54"/>
      <c r="BK79" s="76"/>
      <c r="BL79" s="54"/>
      <c r="BM79" s="54"/>
      <c r="BN79" s="54"/>
      <c r="BO79" s="54"/>
      <c r="BP79" s="76"/>
      <c r="BQ79" s="54"/>
      <c r="BR79" s="54"/>
      <c r="BS79" s="54"/>
      <c r="BT79" s="54"/>
      <c r="BU79" s="76"/>
    </row>
    <row r="80" spans="1:73" ht="15" x14ac:dyDescent="0.15">
      <c r="A80" s="55"/>
      <c r="B80" s="55"/>
      <c r="C80" s="55"/>
      <c r="D80" s="55"/>
      <c r="E80" s="52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3"/>
      <c r="S80" s="74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73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3"/>
      <c r="AU80" s="73"/>
      <c r="AV80" s="54"/>
      <c r="AW80" s="54"/>
      <c r="AX80" s="54"/>
      <c r="AY80" s="54"/>
      <c r="AZ80" s="54"/>
      <c r="BA80" s="76"/>
      <c r="BB80" s="54"/>
      <c r="BC80" s="54"/>
      <c r="BD80" s="54"/>
      <c r="BE80" s="54"/>
      <c r="BF80" s="76"/>
      <c r="BG80" s="54"/>
      <c r="BH80" s="54"/>
      <c r="BI80" s="54"/>
      <c r="BJ80" s="54"/>
      <c r="BK80" s="76"/>
      <c r="BL80" s="54"/>
      <c r="BM80" s="54"/>
      <c r="BN80" s="54"/>
      <c r="BO80" s="54"/>
      <c r="BP80" s="76"/>
      <c r="BQ80" s="54"/>
      <c r="BR80" s="54"/>
      <c r="BS80" s="54"/>
      <c r="BT80" s="54"/>
      <c r="BU80" s="76"/>
    </row>
    <row r="81" spans="1:73" ht="15" x14ac:dyDescent="0.15">
      <c r="A81" s="55"/>
      <c r="B81" s="55"/>
      <c r="C81" s="55"/>
      <c r="D81" s="55"/>
      <c r="E81" s="52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3"/>
      <c r="S81" s="74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73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3"/>
      <c r="AU81" s="73"/>
      <c r="AV81" s="54"/>
      <c r="AW81" s="54"/>
      <c r="AX81" s="54"/>
      <c r="AY81" s="54"/>
      <c r="AZ81" s="54"/>
      <c r="BA81" s="76"/>
      <c r="BB81" s="54"/>
      <c r="BC81" s="54"/>
      <c r="BD81" s="54"/>
      <c r="BE81" s="54"/>
      <c r="BF81" s="76"/>
      <c r="BG81" s="54"/>
      <c r="BH81" s="54"/>
      <c r="BI81" s="54"/>
      <c r="BJ81" s="54"/>
      <c r="BK81" s="76"/>
      <c r="BL81" s="54"/>
      <c r="BM81" s="54"/>
      <c r="BN81" s="54"/>
      <c r="BO81" s="54"/>
      <c r="BP81" s="76"/>
      <c r="BQ81" s="54"/>
      <c r="BR81" s="54"/>
      <c r="BS81" s="54"/>
      <c r="BT81" s="54"/>
      <c r="BU81" s="76"/>
    </row>
    <row r="82" spans="1:73" ht="15" x14ac:dyDescent="0.15">
      <c r="A82" s="55"/>
      <c r="B82" s="55"/>
      <c r="C82" s="55"/>
      <c r="D82" s="55"/>
      <c r="E82" s="52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3"/>
      <c r="S82" s="74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73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3"/>
      <c r="AU82" s="73"/>
      <c r="AV82" s="54"/>
      <c r="AW82" s="54"/>
      <c r="AX82" s="54"/>
      <c r="AY82" s="54"/>
      <c r="AZ82" s="54"/>
      <c r="BA82" s="76"/>
      <c r="BB82" s="54"/>
      <c r="BC82" s="54"/>
      <c r="BD82" s="54"/>
      <c r="BE82" s="54"/>
      <c r="BF82" s="76"/>
      <c r="BG82" s="54"/>
      <c r="BH82" s="54"/>
      <c r="BI82" s="54"/>
      <c r="BJ82" s="54"/>
      <c r="BK82" s="76"/>
      <c r="BL82" s="54"/>
      <c r="BM82" s="54"/>
      <c r="BN82" s="54"/>
      <c r="BO82" s="54"/>
      <c r="BP82" s="76"/>
      <c r="BQ82" s="54"/>
      <c r="BR82" s="54"/>
      <c r="BS82" s="54"/>
      <c r="BT82" s="54"/>
      <c r="BU82" s="76"/>
    </row>
    <row r="83" spans="1:73" ht="15" x14ac:dyDescent="0.15">
      <c r="A83" s="55"/>
      <c r="B83" s="55"/>
      <c r="C83" s="55"/>
      <c r="D83" s="55"/>
      <c r="E83" s="52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3"/>
      <c r="S83" s="74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73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3"/>
      <c r="AU83" s="73"/>
      <c r="AV83" s="54"/>
      <c r="AW83" s="54"/>
      <c r="AX83" s="54"/>
      <c r="AY83" s="54"/>
      <c r="AZ83" s="54"/>
      <c r="BA83" s="76"/>
      <c r="BB83" s="54"/>
      <c r="BC83" s="54"/>
      <c r="BD83" s="54"/>
      <c r="BE83" s="54"/>
      <c r="BF83" s="76"/>
      <c r="BG83" s="54"/>
      <c r="BH83" s="54"/>
      <c r="BI83" s="54"/>
      <c r="BJ83" s="54"/>
      <c r="BK83" s="76"/>
      <c r="BL83" s="54"/>
      <c r="BM83" s="54"/>
      <c r="BN83" s="54"/>
      <c r="BO83" s="54"/>
      <c r="BP83" s="76"/>
      <c r="BQ83" s="54"/>
      <c r="BR83" s="54"/>
      <c r="BS83" s="54"/>
      <c r="BT83" s="54"/>
      <c r="BU83" s="76"/>
    </row>
    <row r="84" spans="1:73" ht="15" x14ac:dyDescent="0.15">
      <c r="A84" s="55"/>
      <c r="B84" s="55"/>
      <c r="C84" s="55"/>
      <c r="D84" s="55"/>
      <c r="E84" s="52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3"/>
      <c r="S84" s="74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73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3"/>
      <c r="AU84" s="73"/>
      <c r="AV84" s="54"/>
      <c r="AW84" s="54"/>
      <c r="AX84" s="54"/>
      <c r="AY84" s="54"/>
      <c r="AZ84" s="54"/>
      <c r="BA84" s="76"/>
      <c r="BB84" s="54"/>
      <c r="BC84" s="54"/>
      <c r="BD84" s="54"/>
      <c r="BE84" s="54"/>
      <c r="BF84" s="76"/>
      <c r="BG84" s="54"/>
      <c r="BH84" s="54"/>
      <c r="BI84" s="54"/>
      <c r="BJ84" s="54"/>
      <c r="BK84" s="76"/>
      <c r="BL84" s="54"/>
      <c r="BM84" s="54"/>
      <c r="BN84" s="54"/>
      <c r="BO84" s="54"/>
      <c r="BP84" s="76"/>
      <c r="BQ84" s="54"/>
      <c r="BR84" s="54"/>
      <c r="BS84" s="54"/>
      <c r="BT84" s="54"/>
      <c r="BU84" s="76"/>
    </row>
    <row r="85" spans="1:73" ht="15" x14ac:dyDescent="0.15">
      <c r="A85" s="56"/>
      <c r="B85" s="56"/>
      <c r="C85" s="56"/>
      <c r="D85" s="56"/>
      <c r="E85" s="104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3"/>
      <c r="S85" s="74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3"/>
      <c r="AG85" s="74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3"/>
      <c r="AU85" s="74"/>
      <c r="AV85" s="54"/>
      <c r="AW85" s="54"/>
      <c r="AX85" s="54"/>
      <c r="AY85" s="54"/>
      <c r="AZ85" s="54"/>
      <c r="BA85" s="76"/>
      <c r="BB85" s="54"/>
      <c r="BC85" s="54"/>
      <c r="BD85" s="54"/>
      <c r="BE85" s="54"/>
      <c r="BF85" s="76"/>
      <c r="BG85" s="54"/>
      <c r="BH85" s="54"/>
      <c r="BI85" s="54"/>
      <c r="BJ85" s="54"/>
      <c r="BK85" s="76"/>
      <c r="BL85" s="54"/>
      <c r="BM85" s="54"/>
      <c r="BN85" s="54"/>
      <c r="BO85" s="54"/>
      <c r="BP85" s="76"/>
      <c r="BQ85" s="54"/>
      <c r="BR85" s="54"/>
      <c r="BS85" s="54"/>
      <c r="BT85" s="54"/>
      <c r="BU85" s="76"/>
    </row>
    <row r="86" spans="1:73" ht="15" x14ac:dyDescent="0.15">
      <c r="A86" s="56"/>
      <c r="B86" s="56"/>
      <c r="C86" s="56"/>
      <c r="D86" s="56"/>
      <c r="E86" s="104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3"/>
      <c r="S86" s="74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3"/>
      <c r="AG86" s="74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3"/>
      <c r="AU86" s="74"/>
      <c r="AV86" s="54"/>
      <c r="AW86" s="54"/>
      <c r="AX86" s="54"/>
      <c r="AY86" s="54"/>
      <c r="AZ86" s="54"/>
      <c r="BA86" s="76"/>
      <c r="BB86" s="54"/>
      <c r="BC86" s="54"/>
      <c r="BD86" s="54"/>
      <c r="BE86" s="54"/>
      <c r="BF86" s="76"/>
      <c r="BG86" s="54"/>
      <c r="BH86" s="54"/>
      <c r="BI86" s="54"/>
      <c r="BJ86" s="54"/>
      <c r="BK86" s="76"/>
      <c r="BL86" s="54"/>
      <c r="BM86" s="54"/>
      <c r="BN86" s="54"/>
      <c r="BO86" s="54"/>
      <c r="BP86" s="76"/>
      <c r="BQ86" s="54"/>
      <c r="BR86" s="54"/>
      <c r="BS86" s="54"/>
      <c r="BT86" s="54"/>
      <c r="BU86" s="76"/>
    </row>
    <row r="87" spans="1:73" ht="15" x14ac:dyDescent="0.15">
      <c r="A87" s="56"/>
      <c r="B87" s="56"/>
      <c r="C87" s="56"/>
      <c r="D87" s="56"/>
      <c r="E87" s="104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3"/>
      <c r="S87" s="74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3"/>
      <c r="AG87" s="74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3"/>
      <c r="AU87" s="74"/>
      <c r="AV87" s="54"/>
      <c r="AW87" s="54"/>
      <c r="AX87" s="54"/>
      <c r="AY87" s="54"/>
      <c r="AZ87" s="54"/>
      <c r="BA87" s="76"/>
      <c r="BB87" s="54"/>
      <c r="BC87" s="54"/>
      <c r="BD87" s="54"/>
      <c r="BE87" s="54"/>
      <c r="BF87" s="76"/>
      <c r="BG87" s="54"/>
      <c r="BH87" s="54"/>
      <c r="BI87" s="54"/>
      <c r="BJ87" s="54"/>
      <c r="BK87" s="76"/>
      <c r="BL87" s="54"/>
      <c r="BM87" s="54"/>
      <c r="BN87" s="54"/>
      <c r="BO87" s="54"/>
      <c r="BP87" s="76"/>
      <c r="BQ87" s="54"/>
      <c r="BR87" s="54"/>
      <c r="BS87" s="54"/>
      <c r="BT87" s="54"/>
      <c r="BU87" s="76"/>
    </row>
    <row r="88" spans="1:73" ht="15" x14ac:dyDescent="0.15">
      <c r="A88" s="56"/>
      <c r="B88" s="56"/>
      <c r="C88" s="56"/>
      <c r="D88" s="56"/>
      <c r="E88" s="104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3"/>
      <c r="S88" s="74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3"/>
      <c r="AG88" s="74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3"/>
      <c r="AU88" s="74"/>
      <c r="AV88" s="54"/>
      <c r="AW88" s="54"/>
      <c r="AX88" s="54"/>
      <c r="AY88" s="54"/>
      <c r="AZ88" s="54"/>
      <c r="BA88" s="76"/>
      <c r="BB88" s="54"/>
      <c r="BC88" s="54"/>
      <c r="BD88" s="54"/>
      <c r="BE88" s="54"/>
      <c r="BF88" s="76"/>
      <c r="BG88" s="54"/>
      <c r="BH88" s="54"/>
      <c r="BI88" s="54"/>
      <c r="BJ88" s="54"/>
      <c r="BK88" s="76"/>
      <c r="BL88" s="54"/>
      <c r="BM88" s="54"/>
      <c r="BN88" s="54"/>
      <c r="BO88" s="54"/>
      <c r="BP88" s="76"/>
      <c r="BQ88" s="54"/>
      <c r="BR88" s="54"/>
      <c r="BS88" s="54"/>
      <c r="BT88" s="54"/>
      <c r="BU88" s="76"/>
    </row>
    <row r="89" spans="1:73" ht="15" x14ac:dyDescent="0.15">
      <c r="A89" s="56"/>
      <c r="B89" s="56"/>
      <c r="C89" s="56"/>
      <c r="D89" s="56"/>
      <c r="E89" s="104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3"/>
      <c r="S89" s="74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3"/>
      <c r="AG89" s="74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3"/>
      <c r="AU89" s="74"/>
      <c r="AV89" s="54"/>
      <c r="AW89" s="54"/>
      <c r="AX89" s="54"/>
      <c r="AY89" s="54"/>
      <c r="AZ89" s="54"/>
      <c r="BA89" s="76"/>
      <c r="BB89" s="54"/>
      <c r="BC89" s="54"/>
      <c r="BD89" s="54"/>
      <c r="BE89" s="54"/>
      <c r="BF89" s="76"/>
      <c r="BG89" s="54"/>
      <c r="BH89" s="54"/>
      <c r="BI89" s="54"/>
      <c r="BJ89" s="54"/>
      <c r="BK89" s="76"/>
      <c r="BL89" s="54"/>
      <c r="BM89" s="54"/>
      <c r="BN89" s="54"/>
      <c r="BO89" s="54"/>
      <c r="BP89" s="76"/>
      <c r="BQ89" s="54"/>
      <c r="BR89" s="54"/>
      <c r="BS89" s="54"/>
      <c r="BT89" s="54"/>
      <c r="BU89" s="76"/>
    </row>
    <row r="90" spans="1:73" ht="15" x14ac:dyDescent="0.15">
      <c r="A90" s="56"/>
      <c r="B90" s="56"/>
      <c r="C90" s="56"/>
      <c r="D90" s="56"/>
      <c r="E90" s="104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3"/>
      <c r="S90" s="74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3"/>
      <c r="AG90" s="74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3"/>
      <c r="AU90" s="74"/>
      <c r="AV90" s="54"/>
      <c r="AW90" s="54"/>
      <c r="AX90" s="54"/>
      <c r="AY90" s="54"/>
      <c r="AZ90" s="54"/>
      <c r="BA90" s="76"/>
      <c r="BB90" s="54"/>
      <c r="BC90" s="54"/>
      <c r="BD90" s="54"/>
      <c r="BE90" s="54"/>
      <c r="BF90" s="76"/>
      <c r="BG90" s="54"/>
      <c r="BH90" s="54"/>
      <c r="BI90" s="54"/>
      <c r="BJ90" s="54"/>
      <c r="BK90" s="76"/>
      <c r="BL90" s="54"/>
      <c r="BM90" s="54"/>
      <c r="BN90" s="54"/>
      <c r="BO90" s="54"/>
      <c r="BP90" s="76"/>
      <c r="BQ90" s="54"/>
      <c r="BR90" s="54"/>
      <c r="BS90" s="54"/>
      <c r="BT90" s="54"/>
      <c r="BU90" s="76"/>
    </row>
    <row r="91" spans="1:73" ht="15" x14ac:dyDescent="0.15">
      <c r="A91" s="56"/>
      <c r="B91" s="56"/>
      <c r="C91" s="56"/>
      <c r="D91" s="56"/>
      <c r="E91" s="104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3"/>
      <c r="S91" s="74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3"/>
      <c r="AG91" s="74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3"/>
      <c r="AU91" s="74"/>
      <c r="AV91" s="54"/>
      <c r="AW91" s="54"/>
      <c r="AX91" s="54"/>
      <c r="AY91" s="54"/>
      <c r="AZ91" s="54"/>
      <c r="BA91" s="76"/>
      <c r="BB91" s="54"/>
      <c r="BC91" s="54"/>
      <c r="BD91" s="54"/>
      <c r="BE91" s="54"/>
      <c r="BF91" s="76"/>
      <c r="BG91" s="54"/>
      <c r="BH91" s="54"/>
      <c r="BI91" s="54"/>
      <c r="BJ91" s="54"/>
      <c r="BK91" s="76"/>
      <c r="BL91" s="54"/>
      <c r="BM91" s="54"/>
      <c r="BN91" s="54"/>
      <c r="BO91" s="54"/>
      <c r="BP91" s="76"/>
      <c r="BQ91" s="54"/>
      <c r="BR91" s="54"/>
      <c r="BS91" s="54"/>
      <c r="BT91" s="54"/>
      <c r="BU91" s="76"/>
    </row>
    <row r="92" spans="1:73" ht="15" x14ac:dyDescent="0.15">
      <c r="A92" s="56"/>
      <c r="B92" s="56"/>
      <c r="C92" s="56"/>
      <c r="D92" s="56"/>
      <c r="E92" s="104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3"/>
      <c r="S92" s="74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3"/>
      <c r="AG92" s="74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3"/>
      <c r="AU92" s="74"/>
      <c r="AV92" s="54"/>
      <c r="AW92" s="54"/>
      <c r="AX92" s="54"/>
      <c r="AY92" s="54"/>
      <c r="AZ92" s="54"/>
      <c r="BA92" s="76"/>
      <c r="BB92" s="54"/>
      <c r="BC92" s="54"/>
      <c r="BD92" s="54"/>
      <c r="BE92" s="54"/>
      <c r="BF92" s="76"/>
      <c r="BG92" s="54"/>
      <c r="BH92" s="54"/>
      <c r="BI92" s="54"/>
      <c r="BJ92" s="54"/>
      <c r="BK92" s="76"/>
      <c r="BL92" s="54"/>
      <c r="BM92" s="54"/>
      <c r="BN92" s="54"/>
      <c r="BO92" s="54"/>
      <c r="BP92" s="76"/>
      <c r="BQ92" s="54"/>
      <c r="BR92" s="54"/>
      <c r="BS92" s="54"/>
      <c r="BT92" s="54"/>
      <c r="BU92" s="76"/>
    </row>
    <row r="93" spans="1:73" ht="15" x14ac:dyDescent="0.15">
      <c r="A93" s="56"/>
      <c r="B93" s="56"/>
      <c r="C93" s="56"/>
      <c r="D93" s="56"/>
      <c r="E93" s="104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3"/>
      <c r="S93" s="74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3"/>
      <c r="AG93" s="74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3"/>
      <c r="AU93" s="74"/>
      <c r="AV93" s="54"/>
      <c r="AW93" s="54"/>
      <c r="AX93" s="54"/>
      <c r="AY93" s="54"/>
      <c r="AZ93" s="54"/>
      <c r="BA93" s="76"/>
      <c r="BB93" s="54"/>
      <c r="BC93" s="54"/>
      <c r="BD93" s="54"/>
      <c r="BE93" s="54"/>
      <c r="BF93" s="76"/>
      <c r="BG93" s="54"/>
      <c r="BH93" s="54"/>
      <c r="BI93" s="54"/>
      <c r="BJ93" s="54"/>
      <c r="BK93" s="76"/>
      <c r="BL93" s="54"/>
      <c r="BM93" s="54"/>
      <c r="BN93" s="54"/>
      <c r="BO93" s="54"/>
      <c r="BP93" s="76"/>
      <c r="BQ93" s="54"/>
      <c r="BR93" s="54"/>
      <c r="BS93" s="54"/>
      <c r="BT93" s="54"/>
      <c r="BU93" s="76"/>
    </row>
    <row r="94" spans="1:73" ht="15" x14ac:dyDescent="0.15">
      <c r="A94" s="56"/>
      <c r="B94" s="56"/>
      <c r="C94" s="56"/>
      <c r="D94" s="56"/>
      <c r="E94" s="104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3"/>
      <c r="S94" s="74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3"/>
      <c r="AG94" s="74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3"/>
      <c r="AU94" s="74"/>
      <c r="AV94" s="54"/>
      <c r="AW94" s="54"/>
      <c r="AX94" s="54"/>
      <c r="AY94" s="54"/>
      <c r="AZ94" s="54"/>
      <c r="BA94" s="76"/>
      <c r="BB94" s="54"/>
      <c r="BC94" s="54"/>
      <c r="BD94" s="54"/>
      <c r="BE94" s="54"/>
      <c r="BF94" s="76"/>
      <c r="BG94" s="54"/>
      <c r="BH94" s="54"/>
      <c r="BI94" s="54"/>
      <c r="BJ94" s="54"/>
      <c r="BK94" s="76"/>
      <c r="BL94" s="54"/>
      <c r="BM94" s="54"/>
      <c r="BN94" s="54"/>
      <c r="BO94" s="54"/>
      <c r="BP94" s="76"/>
      <c r="BQ94" s="54"/>
      <c r="BR94" s="54"/>
      <c r="BS94" s="54"/>
      <c r="BT94" s="54"/>
      <c r="BU94" s="76"/>
    </row>
    <row r="95" spans="1:73" ht="15" x14ac:dyDescent="0.15">
      <c r="A95" s="56"/>
      <c r="B95" s="56"/>
      <c r="C95" s="56"/>
      <c r="D95" s="56"/>
      <c r="E95" s="104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3"/>
      <c r="S95" s="74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3"/>
      <c r="AG95" s="74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3"/>
      <c r="AU95" s="74"/>
      <c r="AV95" s="54"/>
      <c r="AW95" s="54"/>
      <c r="AX95" s="54"/>
      <c r="AY95" s="54"/>
      <c r="AZ95" s="54"/>
      <c r="BA95" s="76"/>
      <c r="BB95" s="54"/>
      <c r="BC95" s="54"/>
      <c r="BD95" s="54"/>
      <c r="BE95" s="54"/>
      <c r="BF95" s="76"/>
      <c r="BG95" s="54"/>
      <c r="BH95" s="54"/>
      <c r="BI95" s="54"/>
      <c r="BJ95" s="54"/>
      <c r="BK95" s="76"/>
      <c r="BL95" s="54"/>
      <c r="BM95" s="54"/>
      <c r="BN95" s="54"/>
      <c r="BO95" s="54"/>
      <c r="BP95" s="76"/>
      <c r="BQ95" s="54"/>
      <c r="BR95" s="54"/>
      <c r="BS95" s="54"/>
      <c r="BT95" s="54"/>
      <c r="BU95" s="76"/>
    </row>
    <row r="96" spans="1:73" ht="15" x14ac:dyDescent="0.15">
      <c r="A96" s="56"/>
      <c r="B96" s="56"/>
      <c r="C96" s="56"/>
      <c r="D96" s="56"/>
      <c r="E96" s="104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3"/>
      <c r="S96" s="74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3"/>
      <c r="AG96" s="74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3"/>
      <c r="AU96" s="74"/>
      <c r="AV96" s="54"/>
      <c r="AW96" s="54"/>
      <c r="AX96" s="54"/>
      <c r="AY96" s="54"/>
      <c r="AZ96" s="54"/>
      <c r="BA96" s="76"/>
      <c r="BB96" s="54"/>
      <c r="BC96" s="54"/>
      <c r="BD96" s="54"/>
      <c r="BE96" s="54"/>
      <c r="BF96" s="76"/>
      <c r="BG96" s="54"/>
      <c r="BH96" s="54"/>
      <c r="BI96" s="54"/>
      <c r="BJ96" s="54"/>
      <c r="BK96" s="76"/>
      <c r="BL96" s="54"/>
      <c r="BM96" s="54"/>
      <c r="BN96" s="54"/>
      <c r="BO96" s="54"/>
      <c r="BP96" s="76"/>
      <c r="BQ96" s="54"/>
      <c r="BR96" s="54"/>
      <c r="BS96" s="54"/>
      <c r="BT96" s="54"/>
      <c r="BU96" s="76"/>
    </row>
    <row r="97" spans="1:73" ht="15" x14ac:dyDescent="0.15">
      <c r="A97" s="56"/>
      <c r="B97" s="56"/>
      <c r="C97" s="56"/>
      <c r="D97" s="56"/>
      <c r="E97" s="104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3"/>
      <c r="S97" s="74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3"/>
      <c r="AG97" s="74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3"/>
      <c r="AU97" s="74"/>
      <c r="AV97" s="54"/>
      <c r="AW97" s="54"/>
      <c r="AX97" s="54"/>
      <c r="AY97" s="54"/>
      <c r="AZ97" s="54"/>
      <c r="BA97" s="76"/>
      <c r="BB97" s="54"/>
      <c r="BC97" s="54"/>
      <c r="BD97" s="54"/>
      <c r="BE97" s="54"/>
      <c r="BF97" s="76"/>
      <c r="BG97" s="54"/>
      <c r="BH97" s="54"/>
      <c r="BI97" s="54"/>
      <c r="BJ97" s="54"/>
      <c r="BK97" s="76"/>
      <c r="BL97" s="54"/>
      <c r="BM97" s="54"/>
      <c r="BN97" s="54"/>
      <c r="BO97" s="54"/>
      <c r="BP97" s="76"/>
      <c r="BQ97" s="54"/>
      <c r="BR97" s="54"/>
      <c r="BS97" s="54"/>
      <c r="BT97" s="54"/>
      <c r="BU97" s="76"/>
    </row>
    <row r="98" spans="1:73" ht="15" x14ac:dyDescent="0.15">
      <c r="A98" s="56"/>
      <c r="B98" s="56"/>
      <c r="C98" s="56"/>
      <c r="D98" s="56"/>
      <c r="E98" s="104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3"/>
      <c r="S98" s="74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3"/>
      <c r="AG98" s="74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3"/>
      <c r="AU98" s="74"/>
      <c r="AV98" s="54"/>
      <c r="AW98" s="54"/>
      <c r="AX98" s="54"/>
      <c r="AY98" s="54"/>
      <c r="AZ98" s="54"/>
      <c r="BA98" s="76"/>
      <c r="BB98" s="54"/>
      <c r="BC98" s="54"/>
      <c r="BD98" s="54"/>
      <c r="BE98" s="54"/>
      <c r="BF98" s="76"/>
      <c r="BG98" s="54"/>
      <c r="BH98" s="54"/>
      <c r="BI98" s="54"/>
      <c r="BJ98" s="54"/>
      <c r="BK98" s="76"/>
      <c r="BL98" s="54"/>
      <c r="BM98" s="54"/>
      <c r="BN98" s="54"/>
      <c r="BO98" s="54"/>
      <c r="BP98" s="76"/>
      <c r="BQ98" s="54"/>
      <c r="BR98" s="54"/>
      <c r="BS98" s="54"/>
      <c r="BT98" s="54"/>
      <c r="BU98" s="76"/>
    </row>
    <row r="99" spans="1:73" ht="15" x14ac:dyDescent="0.15">
      <c r="A99" s="56"/>
      <c r="B99" s="56"/>
      <c r="C99" s="56"/>
      <c r="D99" s="56"/>
      <c r="E99" s="104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3"/>
      <c r="S99" s="74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3"/>
      <c r="AG99" s="74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3"/>
      <c r="AU99" s="74"/>
      <c r="AV99" s="54"/>
      <c r="AW99" s="54"/>
      <c r="AX99" s="54"/>
      <c r="AY99" s="54"/>
      <c r="AZ99" s="54"/>
      <c r="BA99" s="76"/>
      <c r="BB99" s="54"/>
      <c r="BC99" s="54"/>
      <c r="BD99" s="54"/>
      <c r="BE99" s="54"/>
      <c r="BF99" s="76"/>
      <c r="BG99" s="54"/>
      <c r="BH99" s="54"/>
      <c r="BI99" s="54"/>
      <c r="BJ99" s="54"/>
      <c r="BK99" s="76"/>
      <c r="BL99" s="54"/>
      <c r="BM99" s="54"/>
      <c r="BN99" s="54"/>
      <c r="BO99" s="54"/>
      <c r="BP99" s="76"/>
      <c r="BQ99" s="54"/>
      <c r="BR99" s="54"/>
      <c r="BS99" s="54"/>
      <c r="BT99" s="54"/>
      <c r="BU99" s="76"/>
    </row>
    <row r="100" spans="1:73" ht="15" x14ac:dyDescent="0.15">
      <c r="A100" s="56"/>
      <c r="B100" s="56"/>
      <c r="C100" s="56"/>
      <c r="D100" s="56"/>
      <c r="E100" s="104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3"/>
      <c r="S100" s="74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3"/>
      <c r="AG100" s="74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3"/>
      <c r="AU100" s="74"/>
      <c r="AV100" s="54"/>
      <c r="AW100" s="54"/>
      <c r="AX100" s="54"/>
      <c r="AY100" s="54"/>
      <c r="AZ100" s="54"/>
      <c r="BA100" s="76"/>
      <c r="BB100" s="54"/>
      <c r="BC100" s="54"/>
      <c r="BD100" s="54"/>
      <c r="BE100" s="54"/>
      <c r="BF100" s="76"/>
      <c r="BG100" s="54"/>
      <c r="BH100" s="54"/>
      <c r="BI100" s="54"/>
      <c r="BJ100" s="54"/>
      <c r="BK100" s="76"/>
      <c r="BL100" s="54"/>
      <c r="BM100" s="54"/>
      <c r="BN100" s="54"/>
      <c r="BO100" s="54"/>
      <c r="BP100" s="76"/>
      <c r="BQ100" s="54"/>
      <c r="BR100" s="54"/>
      <c r="BS100" s="54"/>
      <c r="BT100" s="54"/>
      <c r="BU100" s="76"/>
    </row>
    <row r="101" spans="1:73" ht="15" x14ac:dyDescent="0.15">
      <c r="A101" s="56"/>
      <c r="B101" s="56"/>
      <c r="C101" s="56"/>
      <c r="D101" s="56"/>
      <c r="E101" s="104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3"/>
      <c r="S101" s="74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3"/>
      <c r="AG101" s="74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3"/>
      <c r="AU101" s="74"/>
      <c r="AV101" s="54"/>
      <c r="AW101" s="54"/>
      <c r="AX101" s="54"/>
      <c r="AY101" s="54"/>
      <c r="AZ101" s="54"/>
      <c r="BA101" s="76"/>
      <c r="BB101" s="54"/>
      <c r="BC101" s="54"/>
      <c r="BD101" s="54"/>
      <c r="BE101" s="54"/>
      <c r="BF101" s="76"/>
      <c r="BG101" s="54"/>
      <c r="BH101" s="54"/>
      <c r="BI101" s="54"/>
      <c r="BJ101" s="54"/>
      <c r="BK101" s="76"/>
      <c r="BL101" s="54"/>
      <c r="BM101" s="54"/>
      <c r="BN101" s="54"/>
      <c r="BO101" s="54"/>
      <c r="BP101" s="76"/>
      <c r="BQ101" s="54"/>
      <c r="BR101" s="54"/>
      <c r="BS101" s="54"/>
      <c r="BT101" s="54"/>
      <c r="BU101" s="76"/>
    </row>
    <row r="102" spans="1:73" ht="15" x14ac:dyDescent="0.15">
      <c r="A102" s="56"/>
      <c r="B102" s="56"/>
      <c r="C102" s="56"/>
      <c r="D102" s="56"/>
      <c r="E102" s="104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3"/>
      <c r="S102" s="74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3"/>
      <c r="AG102" s="74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3"/>
      <c r="AU102" s="74"/>
      <c r="AV102" s="54"/>
      <c r="AW102" s="54"/>
      <c r="AX102" s="54"/>
      <c r="AY102" s="54"/>
      <c r="AZ102" s="54"/>
      <c r="BA102" s="76"/>
      <c r="BB102" s="54"/>
      <c r="BC102" s="54"/>
      <c r="BD102" s="54"/>
      <c r="BE102" s="54"/>
      <c r="BF102" s="76"/>
      <c r="BG102" s="54"/>
      <c r="BH102" s="54"/>
      <c r="BI102" s="54"/>
      <c r="BJ102" s="54"/>
      <c r="BK102" s="76"/>
      <c r="BL102" s="54"/>
      <c r="BM102" s="54"/>
      <c r="BN102" s="54"/>
      <c r="BO102" s="54"/>
      <c r="BP102" s="76"/>
      <c r="BQ102" s="54"/>
      <c r="BR102" s="54"/>
      <c r="BS102" s="54"/>
      <c r="BT102" s="54"/>
      <c r="BU102" s="76"/>
    </row>
    <row r="103" spans="1:73" ht="15" x14ac:dyDescent="0.15">
      <c r="A103" s="56"/>
      <c r="B103" s="56"/>
      <c r="C103" s="56"/>
      <c r="D103" s="56"/>
      <c r="E103" s="104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3"/>
      <c r="S103" s="74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3"/>
      <c r="AG103" s="74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3"/>
      <c r="AU103" s="74"/>
      <c r="AV103" s="54"/>
      <c r="AW103" s="54"/>
      <c r="AX103" s="54"/>
      <c r="AY103" s="54"/>
      <c r="AZ103" s="54"/>
      <c r="BA103" s="76"/>
      <c r="BB103" s="54"/>
      <c r="BC103" s="54"/>
      <c r="BD103" s="54"/>
      <c r="BE103" s="54"/>
      <c r="BF103" s="76"/>
      <c r="BG103" s="54"/>
      <c r="BH103" s="54"/>
      <c r="BI103" s="54"/>
      <c r="BJ103" s="54"/>
      <c r="BK103" s="76"/>
      <c r="BL103" s="54"/>
      <c r="BM103" s="54"/>
      <c r="BN103" s="54"/>
      <c r="BO103" s="54"/>
      <c r="BP103" s="76"/>
      <c r="BQ103" s="54"/>
      <c r="BR103" s="54"/>
      <c r="BS103" s="54"/>
      <c r="BT103" s="54"/>
      <c r="BU103" s="76"/>
    </row>
    <row r="104" spans="1:73" ht="15" x14ac:dyDescent="0.15">
      <c r="A104" s="56"/>
      <c r="B104" s="56"/>
      <c r="C104" s="56"/>
      <c r="D104" s="56"/>
      <c r="E104" s="104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3"/>
      <c r="S104" s="74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3"/>
      <c r="AG104" s="74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3"/>
      <c r="AU104" s="74"/>
      <c r="AV104" s="54"/>
      <c r="AW104" s="54"/>
      <c r="AX104" s="54"/>
      <c r="AY104" s="54"/>
      <c r="AZ104" s="54"/>
      <c r="BA104" s="76"/>
      <c r="BB104" s="54"/>
      <c r="BC104" s="54"/>
      <c r="BD104" s="54"/>
      <c r="BE104" s="54"/>
      <c r="BF104" s="76"/>
      <c r="BG104" s="54"/>
      <c r="BH104" s="54"/>
      <c r="BI104" s="54"/>
      <c r="BJ104" s="54"/>
      <c r="BK104" s="76"/>
      <c r="BL104" s="54"/>
      <c r="BM104" s="54"/>
      <c r="BN104" s="54"/>
      <c r="BO104" s="54"/>
      <c r="BP104" s="76"/>
      <c r="BQ104" s="54"/>
      <c r="BR104" s="54"/>
      <c r="BS104" s="54"/>
      <c r="BT104" s="54"/>
      <c r="BU104" s="76"/>
    </row>
    <row r="105" spans="1:73" ht="15" x14ac:dyDescent="0.15">
      <c r="A105" s="56"/>
      <c r="B105" s="56"/>
      <c r="C105" s="56"/>
      <c r="D105" s="56"/>
      <c r="E105" s="104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3"/>
      <c r="S105" s="74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3"/>
      <c r="AG105" s="74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3"/>
      <c r="AU105" s="74"/>
      <c r="AV105" s="54"/>
      <c r="AW105" s="54"/>
      <c r="AX105" s="54"/>
      <c r="AY105" s="54"/>
      <c r="AZ105" s="54"/>
      <c r="BA105" s="76"/>
      <c r="BB105" s="54"/>
      <c r="BC105" s="54"/>
      <c r="BD105" s="54"/>
      <c r="BE105" s="54"/>
      <c r="BF105" s="76"/>
      <c r="BG105" s="54"/>
      <c r="BH105" s="54"/>
      <c r="BI105" s="54"/>
      <c r="BJ105" s="54"/>
      <c r="BK105" s="76"/>
      <c r="BL105" s="54"/>
      <c r="BM105" s="54"/>
      <c r="BN105" s="54"/>
      <c r="BO105" s="54"/>
      <c r="BP105" s="76"/>
      <c r="BQ105" s="54"/>
      <c r="BR105" s="54"/>
      <c r="BS105" s="54"/>
      <c r="BT105" s="54"/>
      <c r="BU105" s="76"/>
    </row>
    <row r="106" spans="1:73" ht="15" x14ac:dyDescent="0.15">
      <c r="A106" s="56"/>
      <c r="B106" s="56"/>
      <c r="C106" s="56"/>
      <c r="D106" s="56"/>
      <c r="E106" s="104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3"/>
      <c r="S106" s="74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3"/>
      <c r="AG106" s="74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3"/>
      <c r="AU106" s="74"/>
      <c r="AV106" s="54"/>
      <c r="AW106" s="54"/>
      <c r="AX106" s="54"/>
      <c r="AY106" s="54"/>
      <c r="AZ106" s="54"/>
      <c r="BA106" s="76"/>
      <c r="BB106" s="54"/>
      <c r="BC106" s="54"/>
      <c r="BD106" s="54"/>
      <c r="BE106" s="54"/>
      <c r="BF106" s="76"/>
      <c r="BG106" s="54"/>
      <c r="BH106" s="54"/>
      <c r="BI106" s="54"/>
      <c r="BJ106" s="54"/>
      <c r="BK106" s="76"/>
      <c r="BL106" s="54"/>
      <c r="BM106" s="54"/>
      <c r="BN106" s="54"/>
      <c r="BO106" s="54"/>
      <c r="BP106" s="76"/>
      <c r="BQ106" s="54"/>
      <c r="BR106" s="54"/>
      <c r="BS106" s="54"/>
      <c r="BT106" s="54"/>
      <c r="BU106" s="76"/>
    </row>
    <row r="107" spans="1:73" ht="15" x14ac:dyDescent="0.15">
      <c r="A107" s="56"/>
      <c r="B107" s="56"/>
      <c r="C107" s="56"/>
      <c r="D107" s="56"/>
      <c r="E107" s="104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3"/>
      <c r="S107" s="74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3"/>
      <c r="AG107" s="74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3"/>
      <c r="AU107" s="74"/>
      <c r="AV107" s="54"/>
      <c r="AW107" s="54"/>
      <c r="AX107" s="54"/>
      <c r="AY107" s="54"/>
      <c r="AZ107" s="54"/>
      <c r="BA107" s="76"/>
      <c r="BB107" s="54"/>
      <c r="BC107" s="54"/>
      <c r="BD107" s="54"/>
      <c r="BE107" s="54"/>
      <c r="BF107" s="76"/>
      <c r="BG107" s="54"/>
      <c r="BH107" s="54"/>
      <c r="BI107" s="54"/>
      <c r="BJ107" s="54"/>
      <c r="BK107" s="76"/>
      <c r="BL107" s="54"/>
      <c r="BM107" s="54"/>
      <c r="BN107" s="54"/>
      <c r="BO107" s="54"/>
      <c r="BP107" s="76"/>
      <c r="BQ107" s="54"/>
      <c r="BR107" s="54"/>
      <c r="BS107" s="54"/>
      <c r="BT107" s="54"/>
      <c r="BU107" s="76"/>
    </row>
    <row r="108" spans="1:73" ht="15" x14ac:dyDescent="0.15">
      <c r="A108" s="56"/>
      <c r="B108" s="56"/>
      <c r="C108" s="56"/>
      <c r="D108" s="56"/>
      <c r="E108" s="104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3"/>
      <c r="S108" s="74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3"/>
      <c r="AG108" s="74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3"/>
      <c r="AU108" s="74"/>
      <c r="AV108" s="54"/>
      <c r="AW108" s="54"/>
      <c r="AX108" s="54"/>
      <c r="AY108" s="54"/>
      <c r="AZ108" s="54"/>
      <c r="BA108" s="76"/>
      <c r="BB108" s="54"/>
      <c r="BC108" s="54"/>
      <c r="BD108" s="54"/>
      <c r="BE108" s="54"/>
      <c r="BF108" s="76"/>
      <c r="BG108" s="54"/>
      <c r="BH108" s="54"/>
      <c r="BI108" s="54"/>
      <c r="BJ108" s="54"/>
      <c r="BK108" s="76"/>
      <c r="BL108" s="54"/>
      <c r="BM108" s="54"/>
      <c r="BN108" s="54"/>
      <c r="BO108" s="54"/>
      <c r="BP108" s="76"/>
      <c r="BQ108" s="54"/>
      <c r="BR108" s="54"/>
      <c r="BS108" s="54"/>
      <c r="BT108" s="54"/>
      <c r="BU108" s="76"/>
    </row>
    <row r="109" spans="1:73" ht="15" x14ac:dyDescent="0.15">
      <c r="A109" s="56"/>
      <c r="B109" s="56"/>
      <c r="C109" s="56"/>
      <c r="D109" s="56"/>
      <c r="E109" s="104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3"/>
      <c r="S109" s="74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3"/>
      <c r="AG109" s="74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3"/>
      <c r="AU109" s="74"/>
      <c r="AV109" s="54"/>
      <c r="AW109" s="54"/>
      <c r="AX109" s="54"/>
      <c r="AY109" s="54"/>
      <c r="AZ109" s="54"/>
      <c r="BA109" s="76"/>
      <c r="BB109" s="54"/>
      <c r="BC109" s="54"/>
      <c r="BD109" s="54"/>
      <c r="BE109" s="54"/>
      <c r="BF109" s="76"/>
      <c r="BG109" s="54"/>
      <c r="BH109" s="54"/>
      <c r="BI109" s="54"/>
      <c r="BJ109" s="54"/>
      <c r="BK109" s="76"/>
      <c r="BL109" s="54"/>
      <c r="BM109" s="54"/>
      <c r="BN109" s="54"/>
      <c r="BO109" s="54"/>
      <c r="BP109" s="76"/>
      <c r="BQ109" s="54"/>
      <c r="BR109" s="54"/>
      <c r="BS109" s="54"/>
      <c r="BT109" s="54"/>
      <c r="BU109" s="76"/>
    </row>
    <row r="110" spans="1:73" ht="15" x14ac:dyDescent="0.15">
      <c r="A110" s="56"/>
      <c r="B110" s="56"/>
      <c r="C110" s="56"/>
      <c r="D110" s="56"/>
      <c r="E110" s="104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3"/>
      <c r="S110" s="74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3"/>
      <c r="AG110" s="74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3"/>
      <c r="AU110" s="74"/>
      <c r="AV110" s="54"/>
      <c r="AW110" s="54"/>
      <c r="AX110" s="54"/>
      <c r="AY110" s="54"/>
      <c r="AZ110" s="54"/>
      <c r="BA110" s="76"/>
      <c r="BB110" s="54"/>
      <c r="BC110" s="54"/>
      <c r="BD110" s="54"/>
      <c r="BE110" s="54"/>
      <c r="BF110" s="76"/>
      <c r="BG110" s="54"/>
      <c r="BH110" s="54"/>
      <c r="BI110" s="54"/>
      <c r="BJ110" s="54"/>
      <c r="BK110" s="76"/>
      <c r="BL110" s="54"/>
      <c r="BM110" s="54"/>
      <c r="BN110" s="54"/>
      <c r="BO110" s="54"/>
      <c r="BP110" s="76"/>
      <c r="BQ110" s="54"/>
      <c r="BR110" s="54"/>
      <c r="BS110" s="54"/>
      <c r="BT110" s="54"/>
      <c r="BU110" s="76"/>
    </row>
    <row r="111" spans="1:73" ht="15" x14ac:dyDescent="0.15">
      <c r="A111" s="56"/>
      <c r="B111" s="56"/>
      <c r="C111" s="56"/>
      <c r="D111" s="56"/>
      <c r="E111" s="104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3"/>
      <c r="S111" s="74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3"/>
      <c r="AG111" s="74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3"/>
      <c r="AU111" s="74"/>
      <c r="AV111" s="54"/>
      <c r="AW111" s="54"/>
      <c r="AX111" s="54"/>
      <c r="AY111" s="54"/>
      <c r="AZ111" s="54"/>
      <c r="BA111" s="76"/>
      <c r="BB111" s="54"/>
      <c r="BC111" s="54"/>
      <c r="BD111" s="54"/>
      <c r="BE111" s="54"/>
      <c r="BF111" s="76"/>
      <c r="BG111" s="54"/>
      <c r="BH111" s="54"/>
      <c r="BI111" s="54"/>
      <c r="BJ111" s="54"/>
      <c r="BK111" s="76"/>
      <c r="BL111" s="54"/>
      <c r="BM111" s="54"/>
      <c r="BN111" s="54"/>
      <c r="BO111" s="54"/>
      <c r="BP111" s="76"/>
      <c r="BQ111" s="54"/>
      <c r="BR111" s="54"/>
      <c r="BS111" s="54"/>
      <c r="BT111" s="54"/>
      <c r="BU111" s="76"/>
    </row>
    <row r="112" spans="1:73" ht="15" x14ac:dyDescent="0.15">
      <c r="A112" s="56"/>
      <c r="B112" s="56"/>
      <c r="C112" s="56"/>
      <c r="D112" s="56"/>
      <c r="E112" s="104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3"/>
      <c r="S112" s="74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3"/>
      <c r="AG112" s="74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3"/>
      <c r="AU112" s="74"/>
      <c r="AV112" s="54"/>
      <c r="AW112" s="54"/>
      <c r="AX112" s="54"/>
      <c r="AY112" s="54"/>
      <c r="AZ112" s="54"/>
      <c r="BA112" s="76"/>
      <c r="BB112" s="54"/>
      <c r="BC112" s="54"/>
      <c r="BD112" s="54"/>
      <c r="BE112" s="54"/>
      <c r="BF112" s="76"/>
      <c r="BG112" s="54"/>
      <c r="BH112" s="54"/>
      <c r="BI112" s="54"/>
      <c r="BJ112" s="54"/>
      <c r="BK112" s="76"/>
      <c r="BL112" s="54"/>
      <c r="BM112" s="54"/>
      <c r="BN112" s="54"/>
      <c r="BO112" s="54"/>
      <c r="BP112" s="76"/>
      <c r="BQ112" s="54"/>
      <c r="BR112" s="54"/>
      <c r="BS112" s="54"/>
      <c r="BT112" s="54"/>
      <c r="BU112" s="76"/>
    </row>
    <row r="113" spans="1:73" ht="15" x14ac:dyDescent="0.15">
      <c r="A113" s="56"/>
      <c r="B113" s="56"/>
      <c r="C113" s="56"/>
      <c r="D113" s="56"/>
      <c r="E113" s="104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3"/>
      <c r="S113" s="74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3"/>
      <c r="AG113" s="74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3"/>
      <c r="AU113" s="74"/>
      <c r="AV113" s="54"/>
      <c r="AW113" s="54"/>
      <c r="AX113" s="54"/>
      <c r="AY113" s="54"/>
      <c r="AZ113" s="54"/>
      <c r="BA113" s="76"/>
      <c r="BB113" s="54"/>
      <c r="BC113" s="54"/>
      <c r="BD113" s="54"/>
      <c r="BE113" s="54"/>
      <c r="BF113" s="76"/>
      <c r="BG113" s="54"/>
      <c r="BH113" s="54"/>
      <c r="BI113" s="54"/>
      <c r="BJ113" s="54"/>
      <c r="BK113" s="76"/>
      <c r="BL113" s="54"/>
      <c r="BM113" s="54"/>
      <c r="BN113" s="54"/>
      <c r="BO113" s="54"/>
      <c r="BP113" s="76"/>
      <c r="BQ113" s="54"/>
      <c r="BR113" s="54"/>
      <c r="BS113" s="54"/>
      <c r="BT113" s="54"/>
      <c r="BU113" s="76"/>
    </row>
    <row r="114" spans="1:73" ht="15" x14ac:dyDescent="0.15">
      <c r="A114" s="56"/>
      <c r="B114" s="56"/>
      <c r="C114" s="56"/>
      <c r="D114" s="56"/>
      <c r="E114" s="104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3"/>
      <c r="S114" s="74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3"/>
      <c r="AG114" s="74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3"/>
      <c r="AU114" s="74"/>
      <c r="AV114" s="54"/>
      <c r="AW114" s="54"/>
      <c r="AX114" s="54"/>
      <c r="AY114" s="54"/>
      <c r="AZ114" s="54"/>
      <c r="BA114" s="76"/>
      <c r="BB114" s="54"/>
      <c r="BC114" s="54"/>
      <c r="BD114" s="54"/>
      <c r="BE114" s="54"/>
      <c r="BF114" s="76"/>
      <c r="BG114" s="54"/>
      <c r="BH114" s="54"/>
      <c r="BI114" s="54"/>
      <c r="BJ114" s="54"/>
      <c r="BK114" s="76"/>
      <c r="BL114" s="54"/>
      <c r="BM114" s="54"/>
      <c r="BN114" s="54"/>
      <c r="BO114" s="54"/>
      <c r="BP114" s="76"/>
      <c r="BQ114" s="54"/>
      <c r="BR114" s="54"/>
      <c r="BS114" s="54"/>
      <c r="BT114" s="54"/>
      <c r="BU114" s="76"/>
    </row>
    <row r="115" spans="1:73" ht="15" x14ac:dyDescent="0.15">
      <c r="A115" s="56"/>
      <c r="B115" s="56"/>
      <c r="C115" s="56"/>
      <c r="D115" s="56"/>
      <c r="E115" s="104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3"/>
      <c r="S115" s="74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3"/>
      <c r="AG115" s="74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3"/>
      <c r="AU115" s="74"/>
      <c r="AV115" s="54"/>
      <c r="AW115" s="54"/>
      <c r="AX115" s="54"/>
      <c r="AY115" s="54"/>
      <c r="AZ115" s="54"/>
      <c r="BA115" s="76"/>
      <c r="BB115" s="54"/>
      <c r="BC115" s="54"/>
      <c r="BD115" s="54"/>
      <c r="BE115" s="54"/>
      <c r="BF115" s="76"/>
      <c r="BG115" s="54"/>
      <c r="BH115" s="54"/>
      <c r="BI115" s="54"/>
      <c r="BJ115" s="54"/>
      <c r="BK115" s="76"/>
      <c r="BL115" s="54"/>
      <c r="BM115" s="54"/>
      <c r="BN115" s="54"/>
      <c r="BO115" s="54"/>
      <c r="BP115" s="76"/>
      <c r="BQ115" s="54"/>
      <c r="BR115" s="54"/>
      <c r="BS115" s="54"/>
      <c r="BT115" s="54"/>
      <c r="BU115" s="76"/>
    </row>
    <row r="116" spans="1:73" ht="15" x14ac:dyDescent="0.15">
      <c r="A116" s="56"/>
      <c r="B116" s="56"/>
      <c r="C116" s="56"/>
      <c r="D116" s="56"/>
      <c r="E116" s="104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3"/>
      <c r="S116" s="74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3"/>
      <c r="AG116" s="74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3"/>
      <c r="AU116" s="74"/>
      <c r="AV116" s="54"/>
      <c r="AW116" s="54"/>
      <c r="AX116" s="54"/>
      <c r="AY116" s="54"/>
      <c r="AZ116" s="54"/>
      <c r="BA116" s="76"/>
      <c r="BB116" s="54"/>
      <c r="BC116" s="54"/>
      <c r="BD116" s="54"/>
      <c r="BE116" s="54"/>
      <c r="BF116" s="76"/>
      <c r="BG116" s="54"/>
      <c r="BH116" s="54"/>
      <c r="BI116" s="54"/>
      <c r="BJ116" s="54"/>
      <c r="BK116" s="76"/>
      <c r="BL116" s="54"/>
      <c r="BM116" s="54"/>
      <c r="BN116" s="54"/>
      <c r="BO116" s="54"/>
      <c r="BP116" s="76"/>
      <c r="BQ116" s="54"/>
      <c r="BR116" s="54"/>
      <c r="BS116" s="54"/>
      <c r="BT116" s="54"/>
      <c r="BU116" s="76"/>
    </row>
    <row r="117" spans="1:73" ht="15" x14ac:dyDescent="0.15">
      <c r="A117" s="56"/>
      <c r="B117" s="56"/>
      <c r="C117" s="56"/>
      <c r="D117" s="56"/>
      <c r="E117" s="104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3"/>
      <c r="S117" s="74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3"/>
      <c r="AG117" s="74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3"/>
      <c r="AU117" s="74"/>
      <c r="AV117" s="54"/>
      <c r="AW117" s="54"/>
      <c r="AX117" s="54"/>
      <c r="AY117" s="54"/>
      <c r="AZ117" s="54"/>
      <c r="BA117" s="76"/>
      <c r="BB117" s="54"/>
      <c r="BC117" s="54"/>
      <c r="BD117" s="54"/>
      <c r="BE117" s="54"/>
      <c r="BF117" s="76"/>
      <c r="BG117" s="54"/>
      <c r="BH117" s="54"/>
      <c r="BI117" s="54"/>
      <c r="BJ117" s="54"/>
      <c r="BK117" s="76"/>
      <c r="BL117" s="54"/>
      <c r="BM117" s="54"/>
      <c r="BN117" s="54"/>
      <c r="BO117" s="54"/>
      <c r="BP117" s="76"/>
      <c r="BQ117" s="54"/>
      <c r="BR117" s="54"/>
      <c r="BS117" s="54"/>
      <c r="BT117" s="54"/>
      <c r="BU117" s="76"/>
    </row>
    <row r="118" spans="1:73" ht="15" x14ac:dyDescent="0.15">
      <c r="A118" s="56"/>
      <c r="B118" s="56"/>
      <c r="C118" s="56"/>
      <c r="D118" s="56"/>
      <c r="E118" s="104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3"/>
      <c r="S118" s="74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3"/>
      <c r="AG118" s="74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3"/>
      <c r="AU118" s="74"/>
      <c r="AV118" s="54"/>
      <c r="AW118" s="54"/>
      <c r="AX118" s="54"/>
      <c r="AY118" s="54"/>
      <c r="AZ118" s="54"/>
      <c r="BA118" s="76"/>
      <c r="BB118" s="54"/>
      <c r="BC118" s="54"/>
      <c r="BD118" s="54"/>
      <c r="BE118" s="54"/>
      <c r="BF118" s="76"/>
      <c r="BG118" s="54"/>
      <c r="BH118" s="54"/>
      <c r="BI118" s="54"/>
      <c r="BJ118" s="54"/>
      <c r="BK118" s="76"/>
      <c r="BL118" s="54"/>
      <c r="BM118" s="54"/>
      <c r="BN118" s="54"/>
      <c r="BO118" s="54"/>
      <c r="BP118" s="76"/>
      <c r="BQ118" s="54"/>
      <c r="BR118" s="54"/>
      <c r="BS118" s="54"/>
      <c r="BT118" s="54"/>
      <c r="BU118" s="76"/>
    </row>
    <row r="119" spans="1:73" ht="15" x14ac:dyDescent="0.15">
      <c r="A119" s="56"/>
      <c r="B119" s="56"/>
      <c r="C119" s="56"/>
      <c r="D119" s="56"/>
      <c r="E119" s="104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3"/>
      <c r="S119" s="74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3"/>
      <c r="AG119" s="74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3"/>
      <c r="AU119" s="74"/>
      <c r="AV119" s="54"/>
      <c r="AW119" s="54"/>
      <c r="AX119" s="54"/>
      <c r="AY119" s="54"/>
      <c r="AZ119" s="54"/>
      <c r="BA119" s="76"/>
      <c r="BB119" s="54"/>
      <c r="BC119" s="54"/>
      <c r="BD119" s="54"/>
      <c r="BE119" s="54"/>
      <c r="BF119" s="76"/>
      <c r="BG119" s="54"/>
      <c r="BH119" s="54"/>
      <c r="BI119" s="54"/>
      <c r="BJ119" s="54"/>
      <c r="BK119" s="76"/>
      <c r="BL119" s="54"/>
      <c r="BM119" s="54"/>
      <c r="BN119" s="54"/>
      <c r="BO119" s="54"/>
      <c r="BP119" s="76"/>
      <c r="BQ119" s="54"/>
      <c r="BR119" s="54"/>
      <c r="BS119" s="54"/>
      <c r="BT119" s="54"/>
      <c r="BU119" s="76"/>
    </row>
    <row r="120" spans="1:73" ht="15" x14ac:dyDescent="0.15">
      <c r="A120" s="56"/>
      <c r="B120" s="56"/>
      <c r="C120" s="56"/>
      <c r="D120" s="56"/>
      <c r="E120" s="104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3"/>
      <c r="S120" s="74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3"/>
      <c r="AG120" s="74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3"/>
      <c r="AU120" s="74"/>
      <c r="AV120" s="54"/>
      <c r="AW120" s="54"/>
      <c r="AX120" s="54"/>
      <c r="AY120" s="54"/>
      <c r="AZ120" s="54"/>
      <c r="BA120" s="76"/>
      <c r="BB120" s="54"/>
      <c r="BC120" s="54"/>
      <c r="BD120" s="54"/>
      <c r="BE120" s="54"/>
      <c r="BF120" s="76"/>
      <c r="BG120" s="54"/>
      <c r="BH120" s="54"/>
      <c r="BI120" s="54"/>
      <c r="BJ120" s="54"/>
      <c r="BK120" s="76"/>
      <c r="BL120" s="54"/>
      <c r="BM120" s="54"/>
      <c r="BN120" s="54"/>
      <c r="BO120" s="54"/>
      <c r="BP120" s="76"/>
      <c r="BQ120" s="54"/>
      <c r="BR120" s="54"/>
      <c r="BS120" s="54"/>
      <c r="BT120" s="54"/>
      <c r="BU120" s="76"/>
    </row>
    <row r="121" spans="1:73" ht="15" x14ac:dyDescent="0.15">
      <c r="A121" s="56"/>
      <c r="B121" s="56"/>
      <c r="C121" s="56"/>
      <c r="D121" s="56"/>
      <c r="E121" s="104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3"/>
      <c r="S121" s="74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3"/>
      <c r="AG121" s="74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3"/>
      <c r="AU121" s="74"/>
      <c r="AV121" s="54"/>
      <c r="AW121" s="54"/>
      <c r="AX121" s="54"/>
      <c r="AY121" s="54"/>
      <c r="AZ121" s="54"/>
      <c r="BA121" s="76"/>
      <c r="BB121" s="54"/>
      <c r="BC121" s="54"/>
      <c r="BD121" s="54"/>
      <c r="BE121" s="54"/>
      <c r="BF121" s="76"/>
      <c r="BG121" s="54"/>
      <c r="BH121" s="54"/>
      <c r="BI121" s="54"/>
      <c r="BJ121" s="54"/>
      <c r="BK121" s="76"/>
      <c r="BL121" s="54"/>
      <c r="BM121" s="54"/>
      <c r="BN121" s="54"/>
      <c r="BO121" s="54"/>
      <c r="BP121" s="76"/>
      <c r="BQ121" s="54"/>
      <c r="BR121" s="54"/>
      <c r="BS121" s="54"/>
      <c r="BT121" s="54"/>
      <c r="BU121" s="76"/>
    </row>
    <row r="122" spans="1:73" ht="15" x14ac:dyDescent="0.15">
      <c r="A122" s="56"/>
      <c r="B122" s="56"/>
      <c r="C122" s="56"/>
      <c r="D122" s="56"/>
      <c r="E122" s="104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3"/>
      <c r="S122" s="74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3"/>
      <c r="AG122" s="74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3"/>
      <c r="AU122" s="74"/>
      <c r="AV122" s="54"/>
      <c r="AW122" s="54"/>
      <c r="AX122" s="54"/>
      <c r="AY122" s="54"/>
      <c r="AZ122" s="54"/>
      <c r="BA122" s="76"/>
      <c r="BB122" s="54"/>
      <c r="BC122" s="54"/>
      <c r="BD122" s="54"/>
      <c r="BE122" s="54"/>
      <c r="BF122" s="76"/>
      <c r="BG122" s="54"/>
      <c r="BH122" s="54"/>
      <c r="BI122" s="54"/>
      <c r="BJ122" s="54"/>
      <c r="BK122" s="76"/>
      <c r="BL122" s="54"/>
      <c r="BM122" s="54"/>
      <c r="BN122" s="54"/>
      <c r="BO122" s="54"/>
      <c r="BP122" s="76"/>
      <c r="BQ122" s="54"/>
      <c r="BR122" s="54"/>
      <c r="BS122" s="54"/>
      <c r="BT122" s="54"/>
      <c r="BU122" s="76"/>
    </row>
    <row r="123" spans="1:73" ht="15" x14ac:dyDescent="0.15">
      <c r="A123" s="56"/>
      <c r="B123" s="56"/>
      <c r="C123" s="56"/>
      <c r="D123" s="56"/>
      <c r="E123" s="104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3"/>
      <c r="S123" s="74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3"/>
      <c r="AG123" s="74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3"/>
      <c r="AU123" s="74"/>
      <c r="AV123" s="54"/>
      <c r="AW123" s="54"/>
      <c r="AX123" s="54"/>
      <c r="AY123" s="54"/>
      <c r="AZ123" s="54"/>
      <c r="BA123" s="76"/>
      <c r="BB123" s="54"/>
      <c r="BC123" s="54"/>
      <c r="BD123" s="54"/>
      <c r="BE123" s="54"/>
      <c r="BF123" s="76"/>
      <c r="BG123" s="54"/>
      <c r="BH123" s="54"/>
      <c r="BI123" s="54"/>
      <c r="BJ123" s="54"/>
      <c r="BK123" s="76"/>
      <c r="BL123" s="54"/>
      <c r="BM123" s="54"/>
      <c r="BN123" s="54"/>
      <c r="BO123" s="54"/>
      <c r="BP123" s="76"/>
      <c r="BQ123" s="54"/>
      <c r="BR123" s="54"/>
      <c r="BS123" s="54"/>
      <c r="BT123" s="54"/>
      <c r="BU123" s="76"/>
    </row>
    <row r="124" spans="1:73" ht="15" x14ac:dyDescent="0.15">
      <c r="A124" s="56"/>
      <c r="B124" s="56"/>
      <c r="C124" s="56"/>
      <c r="D124" s="56"/>
      <c r="E124" s="104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3"/>
      <c r="S124" s="74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3"/>
      <c r="AG124" s="74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3"/>
      <c r="AU124" s="74"/>
      <c r="AV124" s="54"/>
      <c r="AW124" s="54"/>
      <c r="AX124" s="54"/>
      <c r="AY124" s="54"/>
      <c r="AZ124" s="54"/>
      <c r="BA124" s="76"/>
      <c r="BB124" s="54"/>
      <c r="BC124" s="54"/>
      <c r="BD124" s="54"/>
      <c r="BE124" s="54"/>
      <c r="BF124" s="76"/>
      <c r="BG124" s="54"/>
      <c r="BH124" s="54"/>
      <c r="BI124" s="54"/>
      <c r="BJ124" s="54"/>
      <c r="BK124" s="76"/>
      <c r="BL124" s="54"/>
      <c r="BM124" s="54"/>
      <c r="BN124" s="54"/>
      <c r="BO124" s="54"/>
      <c r="BP124" s="76"/>
      <c r="BQ124" s="54"/>
      <c r="BR124" s="54"/>
      <c r="BS124" s="54"/>
      <c r="BT124" s="54"/>
      <c r="BU124" s="76"/>
    </row>
    <row r="125" spans="1:73" ht="15" x14ac:dyDescent="0.15">
      <c r="A125" s="56"/>
      <c r="B125" s="56"/>
      <c r="C125" s="56"/>
      <c r="D125" s="56"/>
      <c r="E125" s="104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3"/>
      <c r="S125" s="74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3"/>
      <c r="AG125" s="74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3"/>
      <c r="AU125" s="74"/>
      <c r="AV125" s="54"/>
      <c r="AW125" s="54"/>
      <c r="AX125" s="54"/>
      <c r="AY125" s="54"/>
      <c r="AZ125" s="54"/>
      <c r="BA125" s="76"/>
      <c r="BB125" s="54"/>
      <c r="BC125" s="54"/>
      <c r="BD125" s="54"/>
      <c r="BE125" s="54"/>
      <c r="BF125" s="76"/>
      <c r="BG125" s="54"/>
      <c r="BH125" s="54"/>
      <c r="BI125" s="54"/>
      <c r="BJ125" s="54"/>
      <c r="BK125" s="76"/>
      <c r="BL125" s="54"/>
      <c r="BM125" s="54"/>
      <c r="BN125" s="54"/>
      <c r="BO125" s="54"/>
      <c r="BP125" s="76"/>
      <c r="BQ125" s="54"/>
      <c r="BR125" s="54"/>
      <c r="BS125" s="54"/>
      <c r="BT125" s="54"/>
      <c r="BU125" s="76"/>
    </row>
    <row r="126" spans="1:73" ht="15" x14ac:dyDescent="0.15">
      <c r="A126" s="56"/>
      <c r="B126" s="56"/>
      <c r="C126" s="56"/>
      <c r="D126" s="56"/>
      <c r="E126" s="104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3"/>
      <c r="S126" s="74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3"/>
      <c r="AG126" s="74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3"/>
      <c r="AU126" s="74"/>
      <c r="AV126" s="54"/>
      <c r="AW126" s="54"/>
      <c r="AX126" s="54"/>
      <c r="AY126" s="54"/>
      <c r="AZ126" s="54"/>
      <c r="BA126" s="76"/>
      <c r="BB126" s="54"/>
      <c r="BC126" s="54"/>
      <c r="BD126" s="54"/>
      <c r="BE126" s="54"/>
      <c r="BF126" s="76"/>
      <c r="BG126" s="54"/>
      <c r="BH126" s="54"/>
      <c r="BI126" s="54"/>
      <c r="BJ126" s="54"/>
      <c r="BK126" s="76"/>
      <c r="BL126" s="54"/>
      <c r="BM126" s="54"/>
      <c r="BN126" s="54"/>
      <c r="BO126" s="54"/>
      <c r="BP126" s="76"/>
      <c r="BQ126" s="54"/>
      <c r="BR126" s="54"/>
      <c r="BS126" s="54"/>
      <c r="BT126" s="54"/>
      <c r="BU126" s="76"/>
    </row>
    <row r="127" spans="1:73" ht="15" x14ac:dyDescent="0.15">
      <c r="A127" s="56"/>
      <c r="B127" s="56"/>
      <c r="C127" s="56"/>
      <c r="D127" s="56"/>
      <c r="E127" s="104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3"/>
      <c r="S127" s="74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3"/>
      <c r="AG127" s="74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3"/>
      <c r="AU127" s="74"/>
      <c r="AV127" s="54"/>
      <c r="AW127" s="54"/>
      <c r="AX127" s="54"/>
      <c r="AY127" s="54"/>
      <c r="AZ127" s="54"/>
      <c r="BA127" s="76"/>
      <c r="BB127" s="54"/>
      <c r="BC127" s="54"/>
      <c r="BD127" s="54"/>
      <c r="BE127" s="54"/>
      <c r="BF127" s="76"/>
      <c r="BG127" s="54"/>
      <c r="BH127" s="54"/>
      <c r="BI127" s="54"/>
      <c r="BJ127" s="54"/>
      <c r="BK127" s="76"/>
      <c r="BL127" s="54"/>
      <c r="BM127" s="54"/>
      <c r="BN127" s="54"/>
      <c r="BO127" s="54"/>
      <c r="BP127" s="76"/>
      <c r="BQ127" s="54"/>
      <c r="BR127" s="54"/>
      <c r="BS127" s="54"/>
      <c r="BT127" s="54"/>
      <c r="BU127" s="76"/>
    </row>
    <row r="128" spans="1:73" ht="15" x14ac:dyDescent="0.15">
      <c r="A128" s="56"/>
      <c r="B128" s="56"/>
      <c r="C128" s="56"/>
      <c r="D128" s="56"/>
      <c r="E128" s="104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3"/>
      <c r="S128" s="74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3"/>
      <c r="AG128" s="74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3"/>
      <c r="AU128" s="74"/>
      <c r="AV128" s="54"/>
      <c r="AW128" s="54"/>
      <c r="AX128" s="54"/>
      <c r="AY128" s="54"/>
      <c r="AZ128" s="54"/>
      <c r="BA128" s="76"/>
      <c r="BB128" s="54"/>
      <c r="BC128" s="54"/>
      <c r="BD128" s="54"/>
      <c r="BE128" s="54"/>
      <c r="BF128" s="76"/>
      <c r="BG128" s="54"/>
      <c r="BH128" s="54"/>
      <c r="BI128" s="54"/>
      <c r="BJ128" s="54"/>
      <c r="BK128" s="76"/>
      <c r="BL128" s="54"/>
      <c r="BM128" s="54"/>
      <c r="BN128" s="54"/>
      <c r="BO128" s="54"/>
      <c r="BP128" s="76"/>
      <c r="BQ128" s="54"/>
      <c r="BR128" s="54"/>
      <c r="BS128" s="54"/>
      <c r="BT128" s="54"/>
      <c r="BU128" s="76"/>
    </row>
    <row r="129" spans="1:73" ht="15" x14ac:dyDescent="0.15">
      <c r="A129" s="56"/>
      <c r="B129" s="56"/>
      <c r="C129" s="56"/>
      <c r="D129" s="56"/>
      <c r="E129" s="104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3"/>
      <c r="S129" s="74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3"/>
      <c r="AG129" s="74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3"/>
      <c r="AU129" s="74"/>
      <c r="AV129" s="54"/>
      <c r="AW129" s="54"/>
      <c r="AX129" s="54"/>
      <c r="AY129" s="54"/>
      <c r="AZ129" s="54"/>
      <c r="BA129" s="76"/>
      <c r="BB129" s="54"/>
      <c r="BC129" s="54"/>
      <c r="BD129" s="54"/>
      <c r="BE129" s="54"/>
      <c r="BF129" s="76"/>
      <c r="BG129" s="54"/>
      <c r="BH129" s="54"/>
      <c r="BI129" s="54"/>
      <c r="BJ129" s="54"/>
      <c r="BK129" s="76"/>
      <c r="BL129" s="54"/>
      <c r="BM129" s="54"/>
      <c r="BN129" s="54"/>
      <c r="BO129" s="54"/>
      <c r="BP129" s="76"/>
      <c r="BQ129" s="54"/>
      <c r="BR129" s="54"/>
      <c r="BS129" s="54"/>
      <c r="BT129" s="54"/>
      <c r="BU129" s="76"/>
    </row>
    <row r="130" spans="1:73" ht="15" x14ac:dyDescent="0.15">
      <c r="A130" s="56"/>
      <c r="B130" s="56"/>
      <c r="C130" s="56"/>
      <c r="D130" s="56"/>
      <c r="E130" s="104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3"/>
      <c r="S130" s="74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3"/>
      <c r="AG130" s="74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3"/>
      <c r="AU130" s="74"/>
      <c r="AV130" s="54"/>
      <c r="AW130" s="54"/>
      <c r="AX130" s="54"/>
      <c r="AY130" s="54"/>
      <c r="AZ130" s="54"/>
      <c r="BA130" s="76"/>
      <c r="BB130" s="54"/>
      <c r="BC130" s="54"/>
      <c r="BD130" s="54"/>
      <c r="BE130" s="54"/>
      <c r="BF130" s="76"/>
      <c r="BG130" s="54"/>
      <c r="BH130" s="54"/>
      <c r="BI130" s="54"/>
      <c r="BJ130" s="54"/>
      <c r="BK130" s="76"/>
      <c r="BL130" s="54"/>
      <c r="BM130" s="54"/>
      <c r="BN130" s="54"/>
      <c r="BO130" s="54"/>
      <c r="BP130" s="76"/>
      <c r="BQ130" s="54"/>
      <c r="BR130" s="54"/>
      <c r="BS130" s="54"/>
      <c r="BT130" s="54"/>
      <c r="BU130" s="76"/>
    </row>
    <row r="131" spans="1:73" ht="15" x14ac:dyDescent="0.15">
      <c r="A131" s="56"/>
      <c r="B131" s="56"/>
      <c r="C131" s="56"/>
      <c r="D131" s="56"/>
      <c r="E131" s="104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3"/>
      <c r="S131" s="74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3"/>
      <c r="AG131" s="74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3"/>
      <c r="AU131" s="74"/>
      <c r="AV131" s="54"/>
      <c r="AW131" s="54"/>
      <c r="AX131" s="54"/>
      <c r="AY131" s="54"/>
      <c r="AZ131" s="54"/>
      <c r="BA131" s="76"/>
      <c r="BB131" s="54"/>
      <c r="BC131" s="54"/>
      <c r="BD131" s="54"/>
      <c r="BE131" s="54"/>
      <c r="BF131" s="76"/>
      <c r="BG131" s="54"/>
      <c r="BH131" s="54"/>
      <c r="BI131" s="54"/>
      <c r="BJ131" s="54"/>
      <c r="BK131" s="76"/>
      <c r="BL131" s="54"/>
      <c r="BM131" s="54"/>
      <c r="BN131" s="54"/>
      <c r="BO131" s="54"/>
      <c r="BP131" s="76"/>
      <c r="BQ131" s="54"/>
      <c r="BR131" s="54"/>
      <c r="BS131" s="54"/>
      <c r="BT131" s="54"/>
      <c r="BU131" s="76"/>
    </row>
    <row r="132" spans="1:73" ht="15" x14ac:dyDescent="0.15">
      <c r="A132" s="56"/>
      <c r="B132" s="56"/>
      <c r="C132" s="56"/>
      <c r="D132" s="56"/>
      <c r="E132" s="104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3"/>
      <c r="S132" s="74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3"/>
      <c r="AG132" s="74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3"/>
      <c r="AU132" s="74"/>
      <c r="AV132" s="54"/>
      <c r="AW132" s="54"/>
      <c r="AX132" s="54"/>
      <c r="AY132" s="54"/>
      <c r="AZ132" s="54"/>
      <c r="BA132" s="76"/>
      <c r="BB132" s="54"/>
      <c r="BC132" s="54"/>
      <c r="BD132" s="54"/>
      <c r="BE132" s="54"/>
      <c r="BF132" s="76"/>
      <c r="BG132" s="54"/>
      <c r="BH132" s="54"/>
      <c r="BI132" s="54"/>
      <c r="BJ132" s="54"/>
      <c r="BK132" s="76"/>
      <c r="BL132" s="54"/>
      <c r="BM132" s="54"/>
      <c r="BN132" s="54"/>
      <c r="BO132" s="54"/>
      <c r="BP132" s="76"/>
      <c r="BQ132" s="54"/>
      <c r="BR132" s="54"/>
      <c r="BS132" s="54"/>
      <c r="BT132" s="54"/>
      <c r="BU132" s="76"/>
    </row>
    <row r="133" spans="1:73" ht="15" x14ac:dyDescent="0.15">
      <c r="A133" s="56"/>
      <c r="B133" s="56"/>
      <c r="C133" s="56"/>
      <c r="D133" s="56"/>
      <c r="E133" s="104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3"/>
      <c r="S133" s="74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3"/>
      <c r="AG133" s="74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3"/>
      <c r="AU133" s="74"/>
      <c r="AV133" s="54"/>
      <c r="AW133" s="54"/>
      <c r="AX133" s="54"/>
      <c r="AY133" s="54"/>
      <c r="AZ133" s="54"/>
      <c r="BA133" s="76"/>
      <c r="BB133" s="54"/>
      <c r="BC133" s="54"/>
      <c r="BD133" s="54"/>
      <c r="BE133" s="54"/>
      <c r="BF133" s="76"/>
      <c r="BG133" s="54"/>
      <c r="BH133" s="54"/>
      <c r="BI133" s="54"/>
      <c r="BJ133" s="54"/>
      <c r="BK133" s="76"/>
      <c r="BL133" s="54"/>
      <c r="BM133" s="54"/>
      <c r="BN133" s="54"/>
      <c r="BO133" s="54"/>
      <c r="BP133" s="76"/>
      <c r="BQ133" s="54"/>
      <c r="BR133" s="54"/>
      <c r="BS133" s="54"/>
      <c r="BT133" s="54"/>
      <c r="BU133" s="76"/>
    </row>
    <row r="134" spans="1:73" ht="15" x14ac:dyDescent="0.15">
      <c r="A134" s="56"/>
      <c r="B134" s="56"/>
      <c r="C134" s="56"/>
      <c r="D134" s="56"/>
      <c r="E134" s="104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3"/>
      <c r="S134" s="74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3"/>
      <c r="AG134" s="74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3"/>
      <c r="AU134" s="74"/>
      <c r="AV134" s="54"/>
      <c r="AW134" s="54"/>
      <c r="AX134" s="54"/>
      <c r="AY134" s="54"/>
      <c r="AZ134" s="54"/>
      <c r="BA134" s="76"/>
      <c r="BB134" s="54"/>
      <c r="BC134" s="54"/>
      <c r="BD134" s="54"/>
      <c r="BE134" s="54"/>
      <c r="BF134" s="76"/>
      <c r="BG134" s="54"/>
      <c r="BH134" s="54"/>
      <c r="BI134" s="54"/>
      <c r="BJ134" s="54"/>
      <c r="BK134" s="76"/>
      <c r="BL134" s="54"/>
      <c r="BM134" s="54"/>
      <c r="BN134" s="54"/>
      <c r="BO134" s="54"/>
      <c r="BP134" s="76"/>
      <c r="BQ134" s="54"/>
      <c r="BR134" s="54"/>
      <c r="BS134" s="54"/>
      <c r="BT134" s="54"/>
      <c r="BU134" s="76"/>
    </row>
    <row r="135" spans="1:73" ht="15" x14ac:dyDescent="0.15">
      <c r="A135" s="56"/>
      <c r="B135" s="56"/>
      <c r="C135" s="56"/>
      <c r="D135" s="56"/>
      <c r="E135" s="104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3"/>
      <c r="S135" s="74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3"/>
      <c r="AG135" s="74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3"/>
      <c r="AU135" s="74"/>
      <c r="AV135" s="54"/>
      <c r="AW135" s="54"/>
      <c r="AX135" s="54"/>
      <c r="AY135" s="54"/>
      <c r="AZ135" s="54"/>
      <c r="BA135" s="76"/>
      <c r="BB135" s="54"/>
      <c r="BC135" s="54"/>
      <c r="BD135" s="54"/>
      <c r="BE135" s="54"/>
      <c r="BF135" s="76"/>
      <c r="BG135" s="54"/>
      <c r="BH135" s="54"/>
      <c r="BI135" s="54"/>
      <c r="BJ135" s="54"/>
      <c r="BK135" s="76"/>
      <c r="BL135" s="54"/>
      <c r="BM135" s="54"/>
      <c r="BN135" s="54"/>
      <c r="BO135" s="54"/>
      <c r="BP135" s="76"/>
      <c r="BQ135" s="54"/>
      <c r="BR135" s="54"/>
      <c r="BS135" s="54"/>
      <c r="BT135" s="54"/>
      <c r="BU135" s="76"/>
    </row>
    <row r="136" spans="1:73" ht="15" x14ac:dyDescent="0.15">
      <c r="A136" s="56"/>
      <c r="B136" s="56"/>
      <c r="C136" s="56"/>
      <c r="D136" s="56"/>
      <c r="E136" s="104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3"/>
      <c r="S136" s="74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3"/>
      <c r="AG136" s="74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3"/>
      <c r="AU136" s="74"/>
      <c r="AV136" s="54"/>
      <c r="AW136" s="54"/>
      <c r="AX136" s="54"/>
      <c r="AY136" s="54"/>
      <c r="AZ136" s="54"/>
      <c r="BA136" s="76"/>
      <c r="BB136" s="54"/>
      <c r="BC136" s="54"/>
      <c r="BD136" s="54"/>
      <c r="BE136" s="54"/>
      <c r="BF136" s="76"/>
      <c r="BG136" s="54"/>
      <c r="BH136" s="54"/>
      <c r="BI136" s="54"/>
      <c r="BJ136" s="54"/>
      <c r="BK136" s="76"/>
      <c r="BL136" s="54"/>
      <c r="BM136" s="54"/>
      <c r="BN136" s="54"/>
      <c r="BO136" s="54"/>
      <c r="BP136" s="76"/>
      <c r="BQ136" s="54"/>
      <c r="BR136" s="54"/>
      <c r="BS136" s="54"/>
      <c r="BT136" s="54"/>
      <c r="BU136" s="76"/>
    </row>
    <row r="137" spans="1:73" ht="15" x14ac:dyDescent="0.15">
      <c r="A137" s="56"/>
      <c r="B137" s="56"/>
      <c r="C137" s="56"/>
      <c r="D137" s="56"/>
      <c r="E137" s="104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3"/>
      <c r="S137" s="74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3"/>
      <c r="AG137" s="74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3"/>
      <c r="AU137" s="74"/>
      <c r="AV137" s="54"/>
      <c r="AW137" s="54"/>
      <c r="AX137" s="54"/>
      <c r="AY137" s="54"/>
      <c r="AZ137" s="54"/>
      <c r="BA137" s="76"/>
      <c r="BB137" s="54"/>
      <c r="BC137" s="54"/>
      <c r="BD137" s="54"/>
      <c r="BE137" s="54"/>
      <c r="BF137" s="76"/>
      <c r="BG137" s="54"/>
      <c r="BH137" s="54"/>
      <c r="BI137" s="54"/>
      <c r="BJ137" s="54"/>
      <c r="BK137" s="76"/>
      <c r="BL137" s="54"/>
      <c r="BM137" s="54"/>
      <c r="BN137" s="54"/>
      <c r="BO137" s="54"/>
      <c r="BP137" s="76"/>
      <c r="BQ137" s="54"/>
      <c r="BR137" s="54"/>
      <c r="BS137" s="54"/>
      <c r="BT137" s="54"/>
      <c r="BU137" s="76"/>
    </row>
    <row r="138" spans="1:73" ht="15" x14ac:dyDescent="0.15">
      <c r="A138" s="56"/>
      <c r="B138" s="56"/>
      <c r="C138" s="56"/>
      <c r="D138" s="56"/>
      <c r="E138" s="104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3"/>
      <c r="S138" s="74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3"/>
      <c r="AG138" s="74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3"/>
      <c r="AU138" s="74"/>
      <c r="AV138" s="54"/>
      <c r="AW138" s="54"/>
      <c r="AX138" s="54"/>
      <c r="AY138" s="54"/>
      <c r="AZ138" s="54"/>
      <c r="BA138" s="76"/>
      <c r="BB138" s="54"/>
      <c r="BC138" s="54"/>
      <c r="BD138" s="54"/>
      <c r="BE138" s="54"/>
      <c r="BF138" s="76"/>
      <c r="BG138" s="54"/>
      <c r="BH138" s="54"/>
      <c r="BI138" s="54"/>
      <c r="BJ138" s="54"/>
      <c r="BK138" s="76"/>
      <c r="BL138" s="54"/>
      <c r="BM138" s="54"/>
      <c r="BN138" s="54"/>
      <c r="BO138" s="54"/>
      <c r="BP138" s="76"/>
      <c r="BQ138" s="54"/>
      <c r="BR138" s="54"/>
      <c r="BS138" s="54"/>
      <c r="BT138" s="54"/>
      <c r="BU138" s="76"/>
    </row>
    <row r="139" spans="1:73" ht="15" x14ac:dyDescent="0.15">
      <c r="A139" s="56"/>
      <c r="B139" s="56"/>
      <c r="C139" s="56"/>
      <c r="D139" s="56"/>
      <c r="E139" s="104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3"/>
      <c r="S139" s="74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3"/>
      <c r="AG139" s="74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3"/>
      <c r="AU139" s="74"/>
      <c r="AV139" s="54"/>
      <c r="AW139" s="54"/>
      <c r="AX139" s="54"/>
      <c r="AY139" s="54"/>
      <c r="AZ139" s="54"/>
      <c r="BA139" s="76"/>
      <c r="BB139" s="54"/>
      <c r="BC139" s="54"/>
      <c r="BD139" s="54"/>
      <c r="BE139" s="54"/>
      <c r="BF139" s="76"/>
      <c r="BG139" s="54"/>
      <c r="BH139" s="54"/>
      <c r="BI139" s="54"/>
      <c r="BJ139" s="54"/>
      <c r="BK139" s="76"/>
      <c r="BL139" s="54"/>
      <c r="BM139" s="54"/>
      <c r="BN139" s="54"/>
      <c r="BO139" s="54"/>
      <c r="BP139" s="76"/>
      <c r="BQ139" s="54"/>
      <c r="BR139" s="54"/>
      <c r="BS139" s="54"/>
      <c r="BT139" s="54"/>
      <c r="BU139" s="76"/>
    </row>
    <row r="140" spans="1:73" ht="15" x14ac:dyDescent="0.15">
      <c r="A140" s="56"/>
      <c r="B140" s="56"/>
      <c r="C140" s="56"/>
      <c r="D140" s="56"/>
      <c r="E140" s="104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3"/>
      <c r="S140" s="74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3"/>
      <c r="AG140" s="74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3"/>
      <c r="AU140" s="74"/>
      <c r="AV140" s="54"/>
      <c r="AW140" s="54"/>
      <c r="AX140" s="54"/>
      <c r="AY140" s="54"/>
      <c r="AZ140" s="54"/>
      <c r="BA140" s="76"/>
      <c r="BB140" s="54"/>
      <c r="BC140" s="54"/>
      <c r="BD140" s="54"/>
      <c r="BE140" s="54"/>
      <c r="BF140" s="76"/>
      <c r="BG140" s="54"/>
      <c r="BH140" s="54"/>
      <c r="BI140" s="54"/>
      <c r="BJ140" s="54"/>
      <c r="BK140" s="76"/>
      <c r="BL140" s="54"/>
      <c r="BM140" s="54"/>
      <c r="BN140" s="54"/>
      <c r="BO140" s="54"/>
      <c r="BP140" s="76"/>
      <c r="BQ140" s="54"/>
      <c r="BR140" s="54"/>
      <c r="BS140" s="54"/>
      <c r="BT140" s="54"/>
      <c r="BU140" s="76"/>
    </row>
    <row r="141" spans="1:73" ht="15" x14ac:dyDescent="0.15">
      <c r="A141" s="56"/>
      <c r="B141" s="56"/>
      <c r="C141" s="56"/>
      <c r="D141" s="56"/>
      <c r="E141" s="104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3"/>
      <c r="S141" s="74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3"/>
      <c r="AG141" s="74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3"/>
      <c r="AU141" s="74"/>
      <c r="AV141" s="54"/>
      <c r="AW141" s="54"/>
      <c r="AX141" s="54"/>
      <c r="AY141" s="54"/>
      <c r="AZ141" s="54"/>
      <c r="BA141" s="76"/>
      <c r="BB141" s="54"/>
      <c r="BC141" s="54"/>
      <c r="BD141" s="54"/>
      <c r="BE141" s="54"/>
      <c r="BF141" s="76"/>
      <c r="BG141" s="54"/>
      <c r="BH141" s="54"/>
      <c r="BI141" s="54"/>
      <c r="BJ141" s="54"/>
      <c r="BK141" s="76"/>
      <c r="BL141" s="54"/>
      <c r="BM141" s="54"/>
      <c r="BN141" s="54"/>
      <c r="BO141" s="54"/>
      <c r="BP141" s="76"/>
      <c r="BQ141" s="54"/>
      <c r="BR141" s="54"/>
      <c r="BS141" s="54"/>
      <c r="BT141" s="54"/>
      <c r="BU141" s="76"/>
    </row>
    <row r="142" spans="1:73" ht="15" x14ac:dyDescent="0.15">
      <c r="A142" s="56"/>
      <c r="B142" s="56"/>
      <c r="C142" s="56"/>
      <c r="D142" s="56"/>
      <c r="E142" s="104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3"/>
      <c r="S142" s="74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3"/>
      <c r="AG142" s="74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3"/>
      <c r="AU142" s="74"/>
      <c r="AV142" s="54"/>
      <c r="AW142" s="54"/>
      <c r="AX142" s="54"/>
      <c r="AY142" s="54"/>
      <c r="AZ142" s="54"/>
      <c r="BA142" s="76"/>
      <c r="BB142" s="54"/>
      <c r="BC142" s="54"/>
      <c r="BD142" s="54"/>
      <c r="BE142" s="54"/>
      <c r="BF142" s="76"/>
      <c r="BG142" s="54"/>
      <c r="BH142" s="54"/>
      <c r="BI142" s="54"/>
      <c r="BJ142" s="54"/>
      <c r="BK142" s="76"/>
      <c r="BL142" s="54"/>
      <c r="BM142" s="54"/>
      <c r="BN142" s="54"/>
      <c r="BO142" s="54"/>
      <c r="BP142" s="76"/>
      <c r="BQ142" s="54"/>
      <c r="BR142" s="54"/>
      <c r="BS142" s="54"/>
      <c r="BT142" s="54"/>
      <c r="BU142" s="76"/>
    </row>
    <row r="143" spans="1:73" ht="15" x14ac:dyDescent="0.15">
      <c r="A143" s="56"/>
      <c r="B143" s="56"/>
      <c r="C143" s="56"/>
      <c r="D143" s="56"/>
      <c r="E143" s="104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3"/>
      <c r="S143" s="74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3"/>
      <c r="AG143" s="74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3"/>
      <c r="AU143" s="74"/>
      <c r="AV143" s="54"/>
      <c r="AW143" s="54"/>
      <c r="AX143" s="54"/>
      <c r="AY143" s="54"/>
      <c r="AZ143" s="54"/>
      <c r="BA143" s="76"/>
      <c r="BB143" s="54"/>
      <c r="BC143" s="54"/>
      <c r="BD143" s="54"/>
      <c r="BE143" s="54"/>
      <c r="BF143" s="76"/>
      <c r="BG143" s="54"/>
      <c r="BH143" s="54"/>
      <c r="BI143" s="54"/>
      <c r="BJ143" s="54"/>
      <c r="BK143" s="76"/>
      <c r="BL143" s="54"/>
      <c r="BM143" s="54"/>
      <c r="BN143" s="54"/>
      <c r="BO143" s="54"/>
      <c r="BP143" s="76"/>
      <c r="BQ143" s="54"/>
      <c r="BR143" s="54"/>
      <c r="BS143" s="54"/>
      <c r="BT143" s="54"/>
      <c r="BU143" s="76"/>
    </row>
    <row r="144" spans="1:73" ht="15" x14ac:dyDescent="0.15">
      <c r="A144" s="56"/>
      <c r="B144" s="56"/>
      <c r="C144" s="56"/>
      <c r="D144" s="56"/>
      <c r="E144" s="104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3"/>
      <c r="S144" s="74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3"/>
      <c r="AG144" s="74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3"/>
      <c r="AU144" s="74"/>
      <c r="AV144" s="54"/>
      <c r="AW144" s="54"/>
      <c r="AX144" s="54"/>
      <c r="AY144" s="54"/>
      <c r="AZ144" s="54"/>
      <c r="BA144" s="76"/>
      <c r="BB144" s="54"/>
      <c r="BC144" s="54"/>
      <c r="BD144" s="54"/>
      <c r="BE144" s="54"/>
      <c r="BF144" s="76"/>
      <c r="BG144" s="54"/>
      <c r="BH144" s="54"/>
      <c r="BI144" s="54"/>
      <c r="BJ144" s="54"/>
      <c r="BK144" s="76"/>
      <c r="BL144" s="54"/>
      <c r="BM144" s="54"/>
      <c r="BN144" s="54"/>
      <c r="BO144" s="54"/>
      <c r="BP144" s="76"/>
      <c r="BQ144" s="54"/>
      <c r="BR144" s="54"/>
      <c r="BS144" s="54"/>
      <c r="BT144" s="54"/>
      <c r="BU144" s="76"/>
    </row>
    <row r="145" spans="1:73" ht="15" x14ac:dyDescent="0.15">
      <c r="A145" s="56"/>
      <c r="B145" s="56"/>
      <c r="C145" s="56"/>
      <c r="D145" s="56"/>
      <c r="E145" s="104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3"/>
      <c r="S145" s="74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3"/>
      <c r="AG145" s="74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3"/>
      <c r="AU145" s="74"/>
      <c r="AV145" s="54"/>
      <c r="AW145" s="54"/>
      <c r="AX145" s="54"/>
      <c r="AY145" s="54"/>
      <c r="AZ145" s="54"/>
      <c r="BA145" s="76"/>
      <c r="BB145" s="54"/>
      <c r="BC145" s="54"/>
      <c r="BD145" s="54"/>
      <c r="BE145" s="54"/>
      <c r="BF145" s="76"/>
      <c r="BG145" s="54"/>
      <c r="BH145" s="54"/>
      <c r="BI145" s="54"/>
      <c r="BJ145" s="54"/>
      <c r="BK145" s="76"/>
      <c r="BL145" s="54"/>
      <c r="BM145" s="54"/>
      <c r="BN145" s="54"/>
      <c r="BO145" s="54"/>
      <c r="BP145" s="76"/>
      <c r="BQ145" s="54"/>
      <c r="BR145" s="54"/>
      <c r="BS145" s="54"/>
      <c r="BT145" s="54"/>
      <c r="BU145" s="76"/>
    </row>
    <row r="146" spans="1:73" ht="15" x14ac:dyDescent="0.15">
      <c r="A146" s="56"/>
      <c r="B146" s="56"/>
      <c r="C146" s="56"/>
      <c r="D146" s="56"/>
      <c r="E146" s="104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3"/>
      <c r="S146" s="74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3"/>
      <c r="AG146" s="74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3"/>
      <c r="AU146" s="74"/>
      <c r="AV146" s="54"/>
      <c r="AW146" s="54"/>
      <c r="AX146" s="54"/>
      <c r="AY146" s="54"/>
      <c r="AZ146" s="54"/>
      <c r="BA146" s="76"/>
      <c r="BB146" s="54"/>
      <c r="BC146" s="54"/>
      <c r="BD146" s="54"/>
      <c r="BE146" s="54"/>
      <c r="BF146" s="76"/>
      <c r="BG146" s="54"/>
      <c r="BH146" s="54"/>
      <c r="BI146" s="54"/>
      <c r="BJ146" s="54"/>
      <c r="BK146" s="76"/>
      <c r="BL146" s="54"/>
      <c r="BM146" s="54"/>
      <c r="BN146" s="54"/>
      <c r="BO146" s="54"/>
      <c r="BP146" s="76"/>
      <c r="BQ146" s="54"/>
      <c r="BR146" s="54"/>
      <c r="BS146" s="54"/>
      <c r="BT146" s="54"/>
      <c r="BU146" s="76"/>
    </row>
    <row r="147" spans="1:73" ht="15" x14ac:dyDescent="0.15">
      <c r="A147" s="56"/>
      <c r="B147" s="56"/>
      <c r="C147" s="56"/>
      <c r="D147" s="56"/>
      <c r="E147" s="104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3"/>
      <c r="S147" s="74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3"/>
      <c r="AG147" s="74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3"/>
      <c r="AU147" s="74"/>
      <c r="AV147" s="54"/>
      <c r="AW147" s="54"/>
      <c r="AX147" s="54"/>
      <c r="AY147" s="54"/>
      <c r="AZ147" s="54"/>
      <c r="BA147" s="76"/>
      <c r="BB147" s="54"/>
      <c r="BC147" s="54"/>
      <c r="BD147" s="54"/>
      <c r="BE147" s="54"/>
      <c r="BF147" s="76"/>
      <c r="BG147" s="54"/>
      <c r="BH147" s="54"/>
      <c r="BI147" s="54"/>
      <c r="BJ147" s="54"/>
      <c r="BK147" s="76"/>
      <c r="BL147" s="54"/>
      <c r="BM147" s="54"/>
      <c r="BN147" s="54"/>
      <c r="BO147" s="54"/>
      <c r="BP147" s="76"/>
      <c r="BQ147" s="54"/>
      <c r="BR147" s="54"/>
      <c r="BS147" s="54"/>
      <c r="BT147" s="54"/>
      <c r="BU147" s="76"/>
    </row>
    <row r="148" spans="1:73" ht="15" x14ac:dyDescent="0.15">
      <c r="A148" s="56"/>
      <c r="B148" s="56"/>
      <c r="C148" s="56"/>
      <c r="D148" s="56"/>
      <c r="E148" s="104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3"/>
      <c r="S148" s="74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3"/>
      <c r="AG148" s="74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3"/>
      <c r="AU148" s="74"/>
      <c r="AV148" s="54"/>
      <c r="AW148" s="54"/>
      <c r="AX148" s="54"/>
      <c r="AY148" s="54"/>
      <c r="AZ148" s="54"/>
      <c r="BA148" s="76"/>
      <c r="BB148" s="54"/>
      <c r="BC148" s="54"/>
      <c r="BD148" s="54"/>
      <c r="BE148" s="54"/>
      <c r="BF148" s="76"/>
      <c r="BG148" s="54"/>
      <c r="BH148" s="54"/>
      <c r="BI148" s="54"/>
      <c r="BJ148" s="54"/>
      <c r="BK148" s="76"/>
      <c r="BL148" s="54"/>
      <c r="BM148" s="54"/>
      <c r="BN148" s="54"/>
      <c r="BO148" s="54"/>
      <c r="BP148" s="76"/>
      <c r="BQ148" s="54"/>
      <c r="BR148" s="54"/>
      <c r="BS148" s="54"/>
      <c r="BT148" s="54"/>
      <c r="BU148" s="76"/>
    </row>
    <row r="149" spans="1:73" ht="15" x14ac:dyDescent="0.15">
      <c r="A149" s="56"/>
      <c r="B149" s="56"/>
      <c r="C149" s="56"/>
      <c r="D149" s="56"/>
      <c r="E149" s="104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3"/>
      <c r="S149" s="74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3"/>
      <c r="AG149" s="74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3"/>
      <c r="AU149" s="74"/>
      <c r="AV149" s="54"/>
      <c r="AW149" s="54"/>
      <c r="AX149" s="54"/>
      <c r="AY149" s="54"/>
      <c r="AZ149" s="54"/>
      <c r="BA149" s="76"/>
      <c r="BB149" s="54"/>
      <c r="BC149" s="54"/>
      <c r="BD149" s="54"/>
      <c r="BE149" s="54"/>
      <c r="BF149" s="76"/>
      <c r="BG149" s="54"/>
      <c r="BH149" s="54"/>
      <c r="BI149" s="54"/>
      <c r="BJ149" s="54"/>
      <c r="BK149" s="76"/>
      <c r="BL149" s="54"/>
      <c r="BM149" s="54"/>
      <c r="BN149" s="54"/>
      <c r="BO149" s="54"/>
      <c r="BP149" s="76"/>
      <c r="BQ149" s="54"/>
      <c r="BR149" s="54"/>
      <c r="BS149" s="54"/>
      <c r="BT149" s="54"/>
      <c r="BU149" s="76"/>
    </row>
    <row r="150" spans="1:73" ht="15" x14ac:dyDescent="0.15">
      <c r="A150" s="56"/>
      <c r="B150" s="56"/>
      <c r="C150" s="56"/>
      <c r="D150" s="56"/>
      <c r="E150" s="104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3"/>
      <c r="S150" s="74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3"/>
      <c r="AG150" s="74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3"/>
      <c r="AU150" s="74"/>
      <c r="AV150" s="54"/>
      <c r="AW150" s="54"/>
      <c r="AX150" s="54"/>
      <c r="AY150" s="54"/>
      <c r="AZ150" s="54"/>
      <c r="BA150" s="76"/>
      <c r="BB150" s="54"/>
      <c r="BC150" s="54"/>
      <c r="BD150" s="54"/>
      <c r="BE150" s="54"/>
      <c r="BF150" s="76"/>
      <c r="BG150" s="54"/>
      <c r="BH150" s="54"/>
      <c r="BI150" s="54"/>
      <c r="BJ150" s="54"/>
      <c r="BK150" s="76"/>
      <c r="BL150" s="54"/>
      <c r="BM150" s="54"/>
      <c r="BN150" s="54"/>
      <c r="BO150" s="54"/>
      <c r="BP150" s="76"/>
      <c r="BQ150" s="54"/>
      <c r="BR150" s="54"/>
      <c r="BS150" s="54"/>
      <c r="BT150" s="54"/>
      <c r="BU150" s="76"/>
    </row>
    <row r="151" spans="1:73" ht="15" x14ac:dyDescent="0.15">
      <c r="A151" s="56"/>
      <c r="B151" s="56"/>
      <c r="C151" s="56"/>
      <c r="D151" s="56"/>
      <c r="E151" s="104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3"/>
      <c r="S151" s="74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3"/>
      <c r="AG151" s="74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3"/>
      <c r="AU151" s="74"/>
      <c r="AV151" s="54"/>
      <c r="AW151" s="54"/>
      <c r="AX151" s="54"/>
      <c r="AY151" s="54"/>
      <c r="AZ151" s="54"/>
      <c r="BA151" s="76"/>
      <c r="BB151" s="54"/>
      <c r="BC151" s="54"/>
      <c r="BD151" s="54"/>
      <c r="BE151" s="54"/>
      <c r="BF151" s="76"/>
      <c r="BG151" s="54"/>
      <c r="BH151" s="54"/>
      <c r="BI151" s="54"/>
      <c r="BJ151" s="54"/>
      <c r="BK151" s="76"/>
      <c r="BL151" s="54"/>
      <c r="BM151" s="54"/>
      <c r="BN151" s="54"/>
      <c r="BO151" s="54"/>
      <c r="BP151" s="76"/>
      <c r="BQ151" s="54"/>
      <c r="BR151" s="54"/>
      <c r="BS151" s="54"/>
      <c r="BT151" s="54"/>
      <c r="BU151" s="76"/>
    </row>
    <row r="152" spans="1:73" ht="15" x14ac:dyDescent="0.15">
      <c r="A152" s="56"/>
      <c r="B152" s="56"/>
      <c r="C152" s="56"/>
      <c r="D152" s="56"/>
      <c r="E152" s="104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3"/>
      <c r="S152" s="74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3"/>
      <c r="AG152" s="74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3"/>
      <c r="AU152" s="74"/>
      <c r="AV152" s="54"/>
      <c r="AW152" s="54"/>
      <c r="AX152" s="54"/>
      <c r="AY152" s="54"/>
      <c r="AZ152" s="54"/>
      <c r="BA152" s="76"/>
      <c r="BB152" s="54"/>
      <c r="BC152" s="54"/>
      <c r="BD152" s="54"/>
      <c r="BE152" s="54"/>
      <c r="BF152" s="76"/>
      <c r="BG152" s="54"/>
      <c r="BH152" s="54"/>
      <c r="BI152" s="54"/>
      <c r="BJ152" s="54"/>
      <c r="BK152" s="76"/>
      <c r="BL152" s="54"/>
      <c r="BM152" s="54"/>
      <c r="BN152" s="54"/>
      <c r="BO152" s="54"/>
      <c r="BP152" s="76"/>
      <c r="BQ152" s="54"/>
      <c r="BR152" s="54"/>
      <c r="BS152" s="54"/>
      <c r="BT152" s="54"/>
      <c r="BU152" s="76"/>
    </row>
    <row r="153" spans="1:73" ht="15" x14ac:dyDescent="0.15">
      <c r="A153" s="56"/>
      <c r="B153" s="56"/>
      <c r="C153" s="56"/>
      <c r="D153" s="56"/>
      <c r="E153" s="104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3"/>
      <c r="S153" s="74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3"/>
      <c r="AG153" s="74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3"/>
      <c r="AU153" s="74"/>
      <c r="AV153" s="54"/>
      <c r="AW153" s="54"/>
      <c r="AX153" s="54"/>
      <c r="AY153" s="54"/>
      <c r="AZ153" s="54"/>
      <c r="BA153" s="76"/>
      <c r="BB153" s="54"/>
      <c r="BC153" s="54"/>
      <c r="BD153" s="54"/>
      <c r="BE153" s="54"/>
      <c r="BF153" s="76"/>
      <c r="BG153" s="54"/>
      <c r="BH153" s="54"/>
      <c r="BI153" s="54"/>
      <c r="BJ153" s="54"/>
      <c r="BK153" s="76"/>
      <c r="BL153" s="54"/>
      <c r="BM153" s="54"/>
      <c r="BN153" s="54"/>
      <c r="BO153" s="54"/>
      <c r="BP153" s="76"/>
      <c r="BQ153" s="54"/>
      <c r="BR153" s="54"/>
      <c r="BS153" s="54"/>
      <c r="BT153" s="54"/>
      <c r="BU153" s="76"/>
    </row>
    <row r="154" spans="1:73" ht="15" x14ac:dyDescent="0.15">
      <c r="A154" s="56"/>
      <c r="B154" s="56"/>
      <c r="C154" s="56"/>
      <c r="D154" s="56"/>
      <c r="E154" s="104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3"/>
      <c r="S154" s="74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3"/>
      <c r="AG154" s="74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3"/>
      <c r="AU154" s="74"/>
      <c r="AV154" s="54"/>
      <c r="AW154" s="54"/>
      <c r="AX154" s="54"/>
      <c r="AY154" s="54"/>
      <c r="AZ154" s="54"/>
      <c r="BA154" s="76"/>
      <c r="BB154" s="54"/>
      <c r="BC154" s="54"/>
      <c r="BD154" s="54"/>
      <c r="BE154" s="54"/>
      <c r="BF154" s="76"/>
      <c r="BG154" s="54"/>
      <c r="BH154" s="54"/>
      <c r="BI154" s="54"/>
      <c r="BJ154" s="54"/>
      <c r="BK154" s="76"/>
      <c r="BL154" s="54"/>
      <c r="BM154" s="54"/>
      <c r="BN154" s="54"/>
      <c r="BO154" s="54"/>
      <c r="BP154" s="76"/>
      <c r="BQ154" s="54"/>
      <c r="BR154" s="54"/>
      <c r="BS154" s="54"/>
      <c r="BT154" s="54"/>
      <c r="BU154" s="76"/>
    </row>
    <row r="155" spans="1:73" ht="15" x14ac:dyDescent="0.15">
      <c r="A155" s="56"/>
      <c r="B155" s="56"/>
      <c r="C155" s="56"/>
      <c r="D155" s="56"/>
      <c r="E155" s="104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3"/>
      <c r="S155" s="74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3"/>
      <c r="AG155" s="74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3"/>
      <c r="AU155" s="74"/>
      <c r="AV155" s="54"/>
      <c r="AW155" s="54"/>
      <c r="AX155" s="54"/>
      <c r="AY155" s="54"/>
      <c r="AZ155" s="54"/>
      <c r="BA155" s="76"/>
      <c r="BB155" s="54"/>
      <c r="BC155" s="54"/>
      <c r="BD155" s="54"/>
      <c r="BE155" s="54"/>
      <c r="BF155" s="76"/>
      <c r="BG155" s="54"/>
      <c r="BH155" s="54"/>
      <c r="BI155" s="54"/>
      <c r="BJ155" s="54"/>
      <c r="BK155" s="76"/>
      <c r="BL155" s="54"/>
      <c r="BM155" s="54"/>
      <c r="BN155" s="54"/>
      <c r="BO155" s="54"/>
      <c r="BP155" s="76"/>
      <c r="BQ155" s="54"/>
      <c r="BR155" s="54"/>
      <c r="BS155" s="54"/>
      <c r="BT155" s="54"/>
      <c r="BU155" s="76"/>
    </row>
    <row r="156" spans="1:73" ht="15" x14ac:dyDescent="0.15">
      <c r="A156" s="56"/>
      <c r="B156" s="56"/>
      <c r="C156" s="56"/>
      <c r="D156" s="56"/>
      <c r="E156" s="104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3"/>
      <c r="S156" s="74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3"/>
      <c r="AG156" s="74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3"/>
      <c r="AU156" s="74"/>
      <c r="AV156" s="54"/>
      <c r="AW156" s="54"/>
      <c r="AX156" s="54"/>
      <c r="AY156" s="54"/>
      <c r="AZ156" s="54"/>
      <c r="BA156" s="76"/>
      <c r="BB156" s="54"/>
      <c r="BC156" s="54"/>
      <c r="BD156" s="54"/>
      <c r="BE156" s="54"/>
      <c r="BF156" s="76"/>
      <c r="BG156" s="54"/>
      <c r="BH156" s="54"/>
      <c r="BI156" s="54"/>
      <c r="BJ156" s="54"/>
      <c r="BK156" s="76"/>
      <c r="BL156" s="54"/>
      <c r="BM156" s="54"/>
      <c r="BN156" s="54"/>
      <c r="BO156" s="54"/>
      <c r="BP156" s="76"/>
      <c r="BQ156" s="54"/>
      <c r="BR156" s="54"/>
      <c r="BS156" s="54"/>
      <c r="BT156" s="54"/>
      <c r="BU156" s="76"/>
    </row>
    <row r="157" spans="1:73" ht="15" x14ac:dyDescent="0.15">
      <c r="A157" s="56"/>
      <c r="B157" s="56"/>
      <c r="C157" s="56"/>
      <c r="D157" s="56"/>
      <c r="E157" s="104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3"/>
      <c r="S157" s="74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3"/>
      <c r="AG157" s="74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3"/>
      <c r="AU157" s="74"/>
      <c r="AV157" s="54"/>
      <c r="AW157" s="54"/>
      <c r="AX157" s="54"/>
      <c r="AY157" s="54"/>
      <c r="AZ157" s="54"/>
      <c r="BA157" s="76"/>
      <c r="BB157" s="54"/>
      <c r="BC157" s="54"/>
      <c r="BD157" s="54"/>
      <c r="BE157" s="54"/>
      <c r="BF157" s="76"/>
      <c r="BG157" s="54"/>
      <c r="BH157" s="54"/>
      <c r="BI157" s="54"/>
      <c r="BJ157" s="54"/>
      <c r="BK157" s="76"/>
      <c r="BL157" s="54"/>
      <c r="BM157" s="54"/>
      <c r="BN157" s="54"/>
      <c r="BO157" s="54"/>
      <c r="BP157" s="76"/>
      <c r="BQ157" s="54"/>
      <c r="BR157" s="54"/>
      <c r="BS157" s="54"/>
      <c r="BT157" s="54"/>
      <c r="BU157" s="76"/>
    </row>
    <row r="158" spans="1:73" ht="15" x14ac:dyDescent="0.15">
      <c r="A158" s="56"/>
      <c r="B158" s="56"/>
      <c r="C158" s="56"/>
      <c r="D158" s="56"/>
      <c r="E158" s="104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3"/>
      <c r="S158" s="74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3"/>
      <c r="AG158" s="74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3"/>
      <c r="AU158" s="74"/>
      <c r="AV158" s="54"/>
      <c r="AW158" s="54"/>
      <c r="AX158" s="54"/>
      <c r="AY158" s="54"/>
      <c r="AZ158" s="54"/>
      <c r="BA158" s="76"/>
      <c r="BB158" s="54"/>
      <c r="BC158" s="54"/>
      <c r="BD158" s="54"/>
      <c r="BE158" s="54"/>
      <c r="BF158" s="76"/>
      <c r="BG158" s="54"/>
      <c r="BH158" s="54"/>
      <c r="BI158" s="54"/>
      <c r="BJ158" s="54"/>
      <c r="BK158" s="76"/>
      <c r="BL158" s="54"/>
      <c r="BM158" s="54"/>
      <c r="BN158" s="54"/>
      <c r="BO158" s="54"/>
      <c r="BP158" s="76"/>
      <c r="BQ158" s="54"/>
      <c r="BR158" s="54"/>
      <c r="BS158" s="54"/>
      <c r="BT158" s="54"/>
      <c r="BU158" s="76"/>
    </row>
    <row r="159" spans="1:73" ht="15" x14ac:dyDescent="0.15">
      <c r="A159" s="56"/>
      <c r="B159" s="56"/>
      <c r="C159" s="56"/>
      <c r="D159" s="56"/>
      <c r="E159" s="104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3"/>
      <c r="S159" s="74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3"/>
      <c r="AG159" s="74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3"/>
      <c r="AU159" s="74"/>
      <c r="AV159" s="54"/>
      <c r="AW159" s="54"/>
      <c r="AX159" s="54"/>
      <c r="AY159" s="54"/>
      <c r="AZ159" s="54"/>
      <c r="BA159" s="76"/>
      <c r="BB159" s="54"/>
      <c r="BC159" s="54"/>
      <c r="BD159" s="54"/>
      <c r="BE159" s="54"/>
      <c r="BF159" s="76"/>
      <c r="BG159" s="54"/>
      <c r="BH159" s="54"/>
      <c r="BI159" s="54"/>
      <c r="BJ159" s="54"/>
      <c r="BK159" s="76"/>
      <c r="BL159" s="54"/>
      <c r="BM159" s="54"/>
      <c r="BN159" s="54"/>
      <c r="BO159" s="54"/>
      <c r="BP159" s="76"/>
      <c r="BQ159" s="54"/>
      <c r="BR159" s="54"/>
      <c r="BS159" s="54"/>
      <c r="BT159" s="54"/>
      <c r="BU159" s="76"/>
    </row>
    <row r="160" spans="1:73" ht="15" x14ac:dyDescent="0.15">
      <c r="A160" s="56"/>
      <c r="B160" s="56"/>
      <c r="C160" s="56"/>
      <c r="D160" s="56"/>
      <c r="E160" s="104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3"/>
      <c r="S160" s="74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3"/>
      <c r="AG160" s="74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3"/>
      <c r="AU160" s="74"/>
      <c r="AV160" s="54"/>
      <c r="AW160" s="54"/>
      <c r="AX160" s="54"/>
      <c r="AY160" s="54"/>
      <c r="AZ160" s="54"/>
      <c r="BA160" s="76"/>
      <c r="BB160" s="54"/>
      <c r="BC160" s="54"/>
      <c r="BD160" s="54"/>
      <c r="BE160" s="54"/>
      <c r="BF160" s="76"/>
      <c r="BG160" s="54"/>
      <c r="BH160" s="54"/>
      <c r="BI160" s="54"/>
      <c r="BJ160" s="54"/>
      <c r="BK160" s="76"/>
      <c r="BL160" s="54"/>
      <c r="BM160" s="54"/>
      <c r="BN160" s="54"/>
      <c r="BO160" s="54"/>
      <c r="BP160" s="76"/>
      <c r="BQ160" s="54"/>
      <c r="BR160" s="54"/>
      <c r="BS160" s="54"/>
      <c r="BT160" s="54"/>
      <c r="BU160" s="76"/>
    </row>
    <row r="161" spans="1:73" ht="15" x14ac:dyDescent="0.15">
      <c r="A161" s="56"/>
      <c r="B161" s="56"/>
      <c r="C161" s="56"/>
      <c r="D161" s="56"/>
      <c r="E161" s="104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3"/>
      <c r="S161" s="74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3"/>
      <c r="AG161" s="74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3"/>
      <c r="AU161" s="74"/>
      <c r="AV161" s="54"/>
      <c r="AW161" s="54"/>
      <c r="AX161" s="54"/>
      <c r="AY161" s="54"/>
      <c r="AZ161" s="54"/>
      <c r="BA161" s="76"/>
      <c r="BB161" s="54"/>
      <c r="BC161" s="54"/>
      <c r="BD161" s="54"/>
      <c r="BE161" s="54"/>
      <c r="BF161" s="76"/>
      <c r="BG161" s="54"/>
      <c r="BH161" s="54"/>
      <c r="BI161" s="54"/>
      <c r="BJ161" s="54"/>
      <c r="BK161" s="76"/>
      <c r="BL161" s="54"/>
      <c r="BM161" s="54"/>
      <c r="BN161" s="54"/>
      <c r="BO161" s="54"/>
      <c r="BP161" s="76"/>
      <c r="BQ161" s="54"/>
      <c r="BR161" s="54"/>
      <c r="BS161" s="54"/>
      <c r="BT161" s="54"/>
      <c r="BU161" s="76"/>
    </row>
    <row r="162" spans="1:73" ht="15" x14ac:dyDescent="0.15">
      <c r="A162" s="56"/>
      <c r="B162" s="56"/>
      <c r="C162" s="56"/>
      <c r="D162" s="56"/>
      <c r="E162" s="104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3"/>
      <c r="S162" s="74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3"/>
      <c r="AG162" s="74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3"/>
      <c r="AU162" s="74"/>
      <c r="AV162" s="54"/>
      <c r="AW162" s="54"/>
      <c r="AX162" s="54"/>
      <c r="AY162" s="54"/>
      <c r="AZ162" s="54"/>
      <c r="BA162" s="76"/>
      <c r="BB162" s="54"/>
      <c r="BC162" s="54"/>
      <c r="BD162" s="54"/>
      <c r="BE162" s="54"/>
      <c r="BF162" s="76"/>
      <c r="BG162" s="54"/>
      <c r="BH162" s="54"/>
      <c r="BI162" s="54"/>
      <c r="BJ162" s="54"/>
      <c r="BK162" s="76"/>
      <c r="BL162" s="54"/>
      <c r="BM162" s="54"/>
      <c r="BN162" s="54"/>
      <c r="BO162" s="54"/>
      <c r="BP162" s="76"/>
      <c r="BQ162" s="54"/>
      <c r="BR162" s="54"/>
      <c r="BS162" s="54"/>
      <c r="BT162" s="54"/>
      <c r="BU162" s="76"/>
    </row>
    <row r="163" spans="1:73" ht="15" x14ac:dyDescent="0.15">
      <c r="A163" s="56"/>
      <c r="B163" s="56"/>
      <c r="C163" s="56"/>
      <c r="D163" s="56"/>
      <c r="E163" s="104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3"/>
      <c r="S163" s="74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3"/>
      <c r="AG163" s="74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3"/>
      <c r="AU163" s="74"/>
      <c r="AV163" s="54"/>
      <c r="AW163" s="54"/>
      <c r="AX163" s="54"/>
      <c r="AY163" s="54"/>
      <c r="AZ163" s="54"/>
      <c r="BA163" s="76"/>
      <c r="BB163" s="54"/>
      <c r="BC163" s="54"/>
      <c r="BD163" s="54"/>
      <c r="BE163" s="54"/>
      <c r="BF163" s="76"/>
      <c r="BG163" s="54"/>
      <c r="BH163" s="54"/>
      <c r="BI163" s="54"/>
      <c r="BJ163" s="54"/>
      <c r="BK163" s="76"/>
      <c r="BL163" s="54"/>
      <c r="BM163" s="54"/>
      <c r="BN163" s="54"/>
      <c r="BO163" s="54"/>
      <c r="BP163" s="76"/>
      <c r="BQ163" s="54"/>
      <c r="BR163" s="54"/>
      <c r="BS163" s="54"/>
      <c r="BT163" s="54"/>
      <c r="BU163" s="76"/>
    </row>
    <row r="164" spans="1:73" ht="15" x14ac:dyDescent="0.15">
      <c r="A164" s="56"/>
      <c r="B164" s="56"/>
      <c r="C164" s="56"/>
      <c r="D164" s="56"/>
      <c r="E164" s="104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3"/>
      <c r="S164" s="74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3"/>
      <c r="AG164" s="74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3"/>
      <c r="AU164" s="74"/>
      <c r="AV164" s="54"/>
      <c r="AW164" s="54"/>
      <c r="AX164" s="54"/>
      <c r="AY164" s="54"/>
      <c r="AZ164" s="54"/>
      <c r="BA164" s="76"/>
      <c r="BB164" s="54"/>
      <c r="BC164" s="54"/>
      <c r="BD164" s="54"/>
      <c r="BE164" s="54"/>
      <c r="BF164" s="76"/>
      <c r="BG164" s="54"/>
      <c r="BH164" s="54"/>
      <c r="BI164" s="54"/>
      <c r="BJ164" s="54"/>
      <c r="BK164" s="76"/>
      <c r="BL164" s="54"/>
      <c r="BM164" s="54"/>
      <c r="BN164" s="54"/>
      <c r="BO164" s="54"/>
      <c r="BP164" s="76"/>
      <c r="BQ164" s="54"/>
      <c r="BR164" s="54"/>
      <c r="BS164" s="54"/>
      <c r="BT164" s="54"/>
      <c r="BU164" s="76"/>
    </row>
    <row r="165" spans="1:73" ht="15" x14ac:dyDescent="0.15">
      <c r="A165" s="56"/>
      <c r="B165" s="56"/>
      <c r="C165" s="56"/>
      <c r="D165" s="56"/>
      <c r="E165" s="104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3"/>
      <c r="S165" s="74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3"/>
      <c r="AG165" s="74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3"/>
      <c r="AU165" s="74"/>
      <c r="AV165" s="54"/>
      <c r="AW165" s="54"/>
      <c r="AX165" s="54"/>
      <c r="AY165" s="54"/>
      <c r="AZ165" s="54"/>
      <c r="BA165" s="76"/>
      <c r="BB165" s="54"/>
      <c r="BC165" s="54"/>
      <c r="BD165" s="54"/>
      <c r="BE165" s="54"/>
      <c r="BF165" s="76"/>
      <c r="BG165" s="54"/>
      <c r="BH165" s="54"/>
      <c r="BI165" s="54"/>
      <c r="BJ165" s="54"/>
      <c r="BK165" s="76"/>
      <c r="BL165" s="54"/>
      <c r="BM165" s="54"/>
      <c r="BN165" s="54"/>
      <c r="BO165" s="54"/>
      <c r="BP165" s="76"/>
      <c r="BQ165" s="54"/>
      <c r="BR165" s="54"/>
      <c r="BS165" s="54"/>
      <c r="BT165" s="54"/>
      <c r="BU165" s="76"/>
    </row>
    <row r="166" spans="1:73" ht="15" x14ac:dyDescent="0.15">
      <c r="A166" s="56"/>
      <c r="B166" s="56"/>
      <c r="C166" s="56"/>
      <c r="D166" s="56"/>
      <c r="E166" s="104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3"/>
      <c r="S166" s="74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3"/>
      <c r="AG166" s="74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3"/>
      <c r="AU166" s="74"/>
      <c r="AV166" s="54"/>
      <c r="AW166" s="54"/>
      <c r="AX166" s="54"/>
      <c r="AY166" s="54"/>
      <c r="AZ166" s="54"/>
      <c r="BA166" s="76"/>
      <c r="BB166" s="54"/>
      <c r="BC166" s="54"/>
      <c r="BD166" s="54"/>
      <c r="BE166" s="54"/>
      <c r="BF166" s="76"/>
      <c r="BG166" s="54"/>
      <c r="BH166" s="54"/>
      <c r="BI166" s="54"/>
      <c r="BJ166" s="54"/>
      <c r="BK166" s="76"/>
      <c r="BL166" s="54"/>
      <c r="BM166" s="54"/>
      <c r="BN166" s="54"/>
      <c r="BO166" s="54"/>
      <c r="BP166" s="76"/>
      <c r="BQ166" s="54"/>
      <c r="BR166" s="54"/>
      <c r="BS166" s="54"/>
      <c r="BT166" s="54"/>
      <c r="BU166" s="76"/>
    </row>
    <row r="167" spans="1:73" ht="15" x14ac:dyDescent="0.15">
      <c r="A167" s="56"/>
      <c r="B167" s="56"/>
      <c r="C167" s="56"/>
      <c r="D167" s="56"/>
      <c r="E167" s="104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3"/>
      <c r="S167" s="74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3"/>
      <c r="AG167" s="74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3"/>
      <c r="AU167" s="74"/>
      <c r="AV167" s="54"/>
      <c r="AW167" s="54"/>
      <c r="AX167" s="54"/>
      <c r="AY167" s="54"/>
      <c r="AZ167" s="54"/>
      <c r="BA167" s="76"/>
      <c r="BB167" s="54"/>
      <c r="BC167" s="54"/>
      <c r="BD167" s="54"/>
      <c r="BE167" s="54"/>
      <c r="BF167" s="76"/>
      <c r="BG167" s="54"/>
      <c r="BH167" s="54"/>
      <c r="BI167" s="54"/>
      <c r="BJ167" s="54"/>
      <c r="BK167" s="76"/>
      <c r="BL167" s="54"/>
      <c r="BM167" s="54"/>
      <c r="BN167" s="54"/>
      <c r="BO167" s="54"/>
      <c r="BP167" s="76"/>
      <c r="BQ167" s="54"/>
      <c r="BR167" s="54"/>
      <c r="BS167" s="54"/>
      <c r="BT167" s="54"/>
      <c r="BU167" s="76"/>
    </row>
    <row r="168" spans="1:73" ht="15" x14ac:dyDescent="0.15">
      <c r="A168" s="56"/>
      <c r="B168" s="56"/>
      <c r="C168" s="56"/>
      <c r="D168" s="56"/>
      <c r="E168" s="104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3"/>
      <c r="S168" s="74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3"/>
      <c r="AG168" s="74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3"/>
      <c r="AU168" s="74"/>
      <c r="AV168" s="54"/>
      <c r="AW168" s="54"/>
      <c r="AX168" s="54"/>
      <c r="AY168" s="54"/>
      <c r="AZ168" s="54"/>
      <c r="BA168" s="76"/>
      <c r="BB168" s="54"/>
      <c r="BC168" s="54"/>
      <c r="BD168" s="54"/>
      <c r="BE168" s="54"/>
      <c r="BF168" s="76"/>
      <c r="BG168" s="54"/>
      <c r="BH168" s="54"/>
      <c r="BI168" s="54"/>
      <c r="BJ168" s="54"/>
      <c r="BK168" s="76"/>
      <c r="BL168" s="54"/>
      <c r="BM168" s="54"/>
      <c r="BN168" s="54"/>
      <c r="BO168" s="54"/>
      <c r="BP168" s="76"/>
      <c r="BQ168" s="54"/>
      <c r="BR168" s="54"/>
      <c r="BS168" s="54"/>
      <c r="BT168" s="54"/>
      <c r="BU168" s="76"/>
    </row>
    <row r="169" spans="1:73" ht="15" x14ac:dyDescent="0.15">
      <c r="A169" s="56"/>
      <c r="B169" s="56"/>
      <c r="C169" s="56"/>
      <c r="D169" s="56"/>
      <c r="E169" s="104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3"/>
      <c r="S169" s="74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3"/>
      <c r="AG169" s="74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3"/>
      <c r="AU169" s="74"/>
      <c r="AV169" s="54"/>
      <c r="AW169" s="54"/>
      <c r="AX169" s="54"/>
      <c r="AY169" s="54"/>
      <c r="AZ169" s="54"/>
      <c r="BA169" s="76"/>
      <c r="BB169" s="54"/>
      <c r="BC169" s="54"/>
      <c r="BD169" s="54"/>
      <c r="BE169" s="54"/>
      <c r="BF169" s="76"/>
      <c r="BG169" s="54"/>
      <c r="BH169" s="54"/>
      <c r="BI169" s="54"/>
      <c r="BJ169" s="54"/>
      <c r="BK169" s="76"/>
      <c r="BL169" s="54"/>
      <c r="BM169" s="54"/>
      <c r="BN169" s="54"/>
      <c r="BO169" s="54"/>
      <c r="BP169" s="76"/>
      <c r="BQ169" s="54"/>
      <c r="BR169" s="54"/>
      <c r="BS169" s="54"/>
      <c r="BT169" s="54"/>
      <c r="BU169" s="76"/>
    </row>
    <row r="170" spans="1:73" ht="15" x14ac:dyDescent="0.15">
      <c r="A170" s="56"/>
      <c r="B170" s="56"/>
      <c r="C170" s="56"/>
      <c r="D170" s="56"/>
      <c r="E170" s="104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3"/>
      <c r="S170" s="74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3"/>
      <c r="AG170" s="74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3"/>
      <c r="AU170" s="74"/>
      <c r="AV170" s="54"/>
      <c r="AW170" s="54"/>
      <c r="AX170" s="54"/>
      <c r="AY170" s="54"/>
      <c r="AZ170" s="54"/>
      <c r="BA170" s="76"/>
      <c r="BB170" s="54"/>
      <c r="BC170" s="54"/>
      <c r="BD170" s="54"/>
      <c r="BE170" s="54"/>
      <c r="BF170" s="76"/>
      <c r="BG170" s="54"/>
      <c r="BH170" s="54"/>
      <c r="BI170" s="54"/>
      <c r="BJ170" s="54"/>
      <c r="BK170" s="76"/>
      <c r="BL170" s="54"/>
      <c r="BM170" s="54"/>
      <c r="BN170" s="54"/>
      <c r="BO170" s="54"/>
      <c r="BP170" s="76"/>
      <c r="BQ170" s="54"/>
      <c r="BR170" s="54"/>
      <c r="BS170" s="54"/>
      <c r="BT170" s="54"/>
      <c r="BU170" s="76"/>
    </row>
    <row r="171" spans="1:73" ht="15" x14ac:dyDescent="0.15">
      <c r="A171" s="56"/>
      <c r="B171" s="56"/>
      <c r="C171" s="56"/>
      <c r="D171" s="56"/>
      <c r="E171" s="104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3"/>
      <c r="S171" s="74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3"/>
      <c r="AG171" s="74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3"/>
      <c r="AU171" s="74"/>
      <c r="AV171" s="54"/>
      <c r="AW171" s="54"/>
      <c r="AX171" s="54"/>
      <c r="AY171" s="54"/>
      <c r="AZ171" s="54"/>
      <c r="BA171" s="76"/>
      <c r="BB171" s="54"/>
      <c r="BC171" s="54"/>
      <c r="BD171" s="54"/>
      <c r="BE171" s="54"/>
      <c r="BF171" s="76"/>
      <c r="BG171" s="54"/>
      <c r="BH171" s="54"/>
      <c r="BI171" s="54"/>
      <c r="BJ171" s="54"/>
      <c r="BK171" s="76"/>
      <c r="BL171" s="54"/>
      <c r="BM171" s="54"/>
      <c r="BN171" s="54"/>
      <c r="BO171" s="54"/>
      <c r="BP171" s="76"/>
      <c r="BQ171" s="54"/>
      <c r="BR171" s="54"/>
      <c r="BS171" s="54"/>
      <c r="BT171" s="54"/>
      <c r="BU171" s="76"/>
    </row>
    <row r="172" spans="1:73" ht="15" x14ac:dyDescent="0.15">
      <c r="A172" s="56"/>
      <c r="B172" s="56"/>
      <c r="C172" s="56"/>
      <c r="D172" s="56"/>
      <c r="E172" s="104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3"/>
      <c r="S172" s="74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3"/>
      <c r="AG172" s="74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3"/>
      <c r="AU172" s="74"/>
      <c r="AV172" s="54"/>
      <c r="AW172" s="54"/>
      <c r="AX172" s="54"/>
      <c r="AY172" s="54"/>
      <c r="AZ172" s="54"/>
      <c r="BA172" s="76"/>
      <c r="BB172" s="54"/>
      <c r="BC172" s="54"/>
      <c r="BD172" s="54"/>
      <c r="BE172" s="54"/>
      <c r="BF172" s="76"/>
      <c r="BG172" s="54"/>
      <c r="BH172" s="54"/>
      <c r="BI172" s="54"/>
      <c r="BJ172" s="54"/>
      <c r="BK172" s="76"/>
      <c r="BL172" s="54"/>
      <c r="BM172" s="54"/>
      <c r="BN172" s="54"/>
      <c r="BO172" s="54"/>
      <c r="BP172" s="76"/>
      <c r="BQ172" s="54"/>
      <c r="BR172" s="54"/>
      <c r="BS172" s="54"/>
      <c r="BT172" s="54"/>
      <c r="BU172" s="76"/>
    </row>
    <row r="173" spans="1:73" ht="15" x14ac:dyDescent="0.15">
      <c r="A173" s="56"/>
      <c r="B173" s="56"/>
      <c r="C173" s="56"/>
      <c r="D173" s="56"/>
      <c r="E173" s="104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3"/>
      <c r="S173" s="74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3"/>
      <c r="AG173" s="74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3"/>
      <c r="AU173" s="74"/>
      <c r="AV173" s="54"/>
      <c r="AW173" s="54"/>
      <c r="AX173" s="54"/>
      <c r="AY173" s="54"/>
      <c r="AZ173" s="54"/>
      <c r="BA173" s="76"/>
      <c r="BB173" s="54"/>
      <c r="BC173" s="54"/>
      <c r="BD173" s="54"/>
      <c r="BE173" s="54"/>
      <c r="BF173" s="76"/>
      <c r="BG173" s="54"/>
      <c r="BH173" s="54"/>
      <c r="BI173" s="54"/>
      <c r="BJ173" s="54"/>
      <c r="BK173" s="76"/>
      <c r="BL173" s="54"/>
      <c r="BM173" s="54"/>
      <c r="BN173" s="54"/>
      <c r="BO173" s="54"/>
      <c r="BP173" s="76"/>
      <c r="BQ173" s="54"/>
      <c r="BR173" s="54"/>
      <c r="BS173" s="54"/>
      <c r="BT173" s="54"/>
      <c r="BU173" s="76"/>
    </row>
    <row r="174" spans="1:73" ht="15" x14ac:dyDescent="0.15">
      <c r="A174" s="56"/>
      <c r="B174" s="56"/>
      <c r="C174" s="56"/>
      <c r="D174" s="56"/>
      <c r="E174" s="104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3"/>
      <c r="S174" s="74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3"/>
      <c r="AG174" s="74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3"/>
      <c r="AU174" s="74"/>
      <c r="AV174" s="54"/>
      <c r="AW174" s="54"/>
      <c r="AX174" s="54"/>
      <c r="AY174" s="54"/>
      <c r="AZ174" s="54"/>
      <c r="BA174" s="76"/>
      <c r="BB174" s="54"/>
      <c r="BC174" s="54"/>
      <c r="BD174" s="54"/>
      <c r="BE174" s="54"/>
      <c r="BF174" s="76"/>
      <c r="BG174" s="54"/>
      <c r="BH174" s="54"/>
      <c r="BI174" s="54"/>
      <c r="BJ174" s="54"/>
      <c r="BK174" s="76"/>
      <c r="BL174" s="54"/>
      <c r="BM174" s="54"/>
      <c r="BN174" s="54"/>
      <c r="BO174" s="54"/>
      <c r="BP174" s="76"/>
      <c r="BQ174" s="54"/>
      <c r="BR174" s="54"/>
      <c r="BS174" s="54"/>
      <c r="BT174" s="54"/>
      <c r="BU174" s="76"/>
    </row>
    <row r="175" spans="1:73" ht="15" x14ac:dyDescent="0.15">
      <c r="A175" s="56"/>
      <c r="B175" s="56"/>
      <c r="C175" s="56"/>
      <c r="D175" s="56"/>
      <c r="E175" s="104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3"/>
      <c r="S175" s="74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3"/>
      <c r="AG175" s="74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3"/>
      <c r="AU175" s="74"/>
      <c r="AV175" s="54"/>
      <c r="AW175" s="54"/>
      <c r="AX175" s="54"/>
      <c r="AY175" s="54"/>
      <c r="AZ175" s="54"/>
      <c r="BA175" s="76"/>
      <c r="BB175" s="54"/>
      <c r="BC175" s="54"/>
      <c r="BD175" s="54"/>
      <c r="BE175" s="54"/>
      <c r="BF175" s="76"/>
      <c r="BG175" s="54"/>
      <c r="BH175" s="54"/>
      <c r="BI175" s="54"/>
      <c r="BJ175" s="54"/>
      <c r="BK175" s="76"/>
      <c r="BL175" s="54"/>
      <c r="BM175" s="54"/>
      <c r="BN175" s="54"/>
      <c r="BO175" s="54"/>
      <c r="BP175" s="76"/>
      <c r="BQ175" s="54"/>
      <c r="BR175" s="54"/>
      <c r="BS175" s="54"/>
      <c r="BT175" s="54"/>
      <c r="BU175" s="76"/>
    </row>
    <row r="176" spans="1:73" ht="15" x14ac:dyDescent="0.15">
      <c r="A176" s="56"/>
      <c r="B176" s="56"/>
      <c r="C176" s="56"/>
      <c r="D176" s="56"/>
      <c r="E176" s="104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3"/>
      <c r="S176" s="74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3"/>
      <c r="AG176" s="74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3"/>
      <c r="AU176" s="74"/>
      <c r="AV176" s="54"/>
      <c r="AW176" s="54"/>
      <c r="AX176" s="54"/>
      <c r="AY176" s="54"/>
      <c r="AZ176" s="54"/>
      <c r="BA176" s="76"/>
      <c r="BB176" s="54"/>
      <c r="BC176" s="54"/>
      <c r="BD176" s="54"/>
      <c r="BE176" s="54"/>
      <c r="BF176" s="76"/>
      <c r="BG176" s="54"/>
      <c r="BH176" s="54"/>
      <c r="BI176" s="54"/>
      <c r="BJ176" s="54"/>
      <c r="BK176" s="76"/>
      <c r="BL176" s="54"/>
      <c r="BM176" s="54"/>
      <c r="BN176" s="54"/>
      <c r="BO176" s="54"/>
      <c r="BP176" s="76"/>
      <c r="BQ176" s="54"/>
      <c r="BR176" s="54"/>
      <c r="BS176" s="54"/>
      <c r="BT176" s="54"/>
      <c r="BU176" s="76"/>
    </row>
    <row r="177" spans="1:73" ht="15" x14ac:dyDescent="0.15">
      <c r="A177" s="56"/>
      <c r="B177" s="56"/>
      <c r="C177" s="56"/>
      <c r="D177" s="56"/>
      <c r="E177" s="104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3"/>
      <c r="S177" s="74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3"/>
      <c r="AG177" s="74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3"/>
      <c r="AU177" s="74"/>
      <c r="AV177" s="54"/>
      <c r="AW177" s="54"/>
      <c r="AX177" s="54"/>
      <c r="AY177" s="54"/>
      <c r="AZ177" s="54"/>
      <c r="BA177" s="76"/>
      <c r="BB177" s="54"/>
      <c r="BC177" s="54"/>
      <c r="BD177" s="54"/>
      <c r="BE177" s="54"/>
      <c r="BF177" s="76"/>
      <c r="BG177" s="54"/>
      <c r="BH177" s="54"/>
      <c r="BI177" s="54"/>
      <c r="BJ177" s="54"/>
      <c r="BK177" s="76"/>
      <c r="BL177" s="54"/>
      <c r="BM177" s="54"/>
      <c r="BN177" s="54"/>
      <c r="BO177" s="54"/>
      <c r="BP177" s="76"/>
      <c r="BQ177" s="54"/>
      <c r="BR177" s="54"/>
      <c r="BS177" s="54"/>
      <c r="BT177" s="54"/>
      <c r="BU177" s="76"/>
    </row>
    <row r="178" spans="1:73" ht="15" x14ac:dyDescent="0.15">
      <c r="A178" s="56"/>
      <c r="B178" s="56"/>
      <c r="C178" s="56"/>
      <c r="D178" s="56"/>
      <c r="E178" s="104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3"/>
      <c r="S178" s="74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3"/>
      <c r="AG178" s="74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3"/>
      <c r="AU178" s="74"/>
      <c r="AV178" s="54"/>
      <c r="AW178" s="54"/>
      <c r="AX178" s="54"/>
      <c r="AY178" s="54"/>
      <c r="AZ178" s="54"/>
      <c r="BA178" s="76"/>
      <c r="BB178" s="54"/>
      <c r="BC178" s="54"/>
      <c r="BD178" s="54"/>
      <c r="BE178" s="54"/>
      <c r="BF178" s="76"/>
      <c r="BG178" s="54"/>
      <c r="BH178" s="54"/>
      <c r="BI178" s="54"/>
      <c r="BJ178" s="54"/>
      <c r="BK178" s="76"/>
      <c r="BL178" s="54"/>
      <c r="BM178" s="54"/>
      <c r="BN178" s="54"/>
      <c r="BO178" s="54"/>
      <c r="BP178" s="76"/>
      <c r="BQ178" s="54"/>
      <c r="BR178" s="54"/>
      <c r="BS178" s="54"/>
      <c r="BT178" s="54"/>
      <c r="BU178" s="76"/>
    </row>
    <row r="179" spans="1:73" ht="15" x14ac:dyDescent="0.15">
      <c r="A179" s="56"/>
      <c r="B179" s="56"/>
      <c r="C179" s="56"/>
      <c r="D179" s="56"/>
      <c r="E179" s="104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3"/>
      <c r="S179" s="74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3"/>
      <c r="AG179" s="74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3"/>
      <c r="AU179" s="74"/>
      <c r="AV179" s="54"/>
      <c r="AW179" s="54"/>
      <c r="AX179" s="54"/>
      <c r="AY179" s="54"/>
      <c r="AZ179" s="54"/>
      <c r="BA179" s="76"/>
      <c r="BB179" s="54"/>
      <c r="BC179" s="54"/>
      <c r="BD179" s="54"/>
      <c r="BE179" s="54"/>
      <c r="BF179" s="76"/>
      <c r="BG179" s="54"/>
      <c r="BH179" s="54"/>
      <c r="BI179" s="54"/>
      <c r="BJ179" s="54"/>
      <c r="BK179" s="76"/>
      <c r="BL179" s="54"/>
      <c r="BM179" s="54"/>
      <c r="BN179" s="54"/>
      <c r="BO179" s="54"/>
      <c r="BP179" s="76"/>
      <c r="BQ179" s="54"/>
      <c r="BR179" s="54"/>
      <c r="BS179" s="54"/>
      <c r="BT179" s="54"/>
      <c r="BU179" s="76"/>
    </row>
    <row r="180" spans="1:73" ht="15" x14ac:dyDescent="0.15">
      <c r="A180" s="56"/>
      <c r="B180" s="56"/>
      <c r="C180" s="56"/>
      <c r="D180" s="56"/>
      <c r="E180" s="104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3"/>
      <c r="S180" s="74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3"/>
      <c r="AG180" s="74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3"/>
      <c r="AU180" s="74"/>
      <c r="AV180" s="54"/>
      <c r="AW180" s="54"/>
      <c r="AX180" s="54"/>
      <c r="AY180" s="54"/>
      <c r="AZ180" s="54"/>
      <c r="BA180" s="76"/>
      <c r="BB180" s="54"/>
      <c r="BC180" s="54"/>
      <c r="BD180" s="54"/>
      <c r="BE180" s="54"/>
      <c r="BF180" s="76"/>
      <c r="BG180" s="54"/>
      <c r="BH180" s="54"/>
      <c r="BI180" s="54"/>
      <c r="BJ180" s="54"/>
      <c r="BK180" s="76"/>
      <c r="BL180" s="54"/>
      <c r="BM180" s="54"/>
      <c r="BN180" s="54"/>
      <c r="BO180" s="54"/>
      <c r="BP180" s="76"/>
      <c r="BQ180" s="54"/>
      <c r="BR180" s="54"/>
      <c r="BS180" s="54"/>
      <c r="BT180" s="54"/>
      <c r="BU180" s="76"/>
    </row>
    <row r="181" spans="1:73" ht="15" x14ac:dyDescent="0.15">
      <c r="A181" s="56"/>
      <c r="B181" s="56"/>
      <c r="C181" s="56"/>
      <c r="D181" s="56"/>
      <c r="E181" s="104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3"/>
      <c r="S181" s="74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3"/>
      <c r="AG181" s="74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3"/>
      <c r="AU181" s="74"/>
      <c r="AV181" s="54"/>
      <c r="AW181" s="54"/>
      <c r="AX181" s="54"/>
      <c r="AY181" s="54"/>
      <c r="AZ181" s="54"/>
      <c r="BA181" s="76"/>
      <c r="BB181" s="54"/>
      <c r="BC181" s="54"/>
      <c r="BD181" s="54"/>
      <c r="BE181" s="54"/>
      <c r="BF181" s="76"/>
      <c r="BG181" s="54"/>
      <c r="BH181" s="54"/>
      <c r="BI181" s="54"/>
      <c r="BJ181" s="54"/>
      <c r="BK181" s="76"/>
      <c r="BL181" s="54"/>
      <c r="BM181" s="54"/>
      <c r="BN181" s="54"/>
      <c r="BO181" s="54"/>
      <c r="BP181" s="76"/>
      <c r="BQ181" s="54"/>
      <c r="BR181" s="54"/>
      <c r="BS181" s="54"/>
      <c r="BT181" s="54"/>
      <c r="BU181" s="76"/>
    </row>
    <row r="182" spans="1:73" ht="15" x14ac:dyDescent="0.15">
      <c r="A182" s="56"/>
      <c r="B182" s="56"/>
      <c r="C182" s="56"/>
      <c r="D182" s="56"/>
      <c r="E182" s="104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3"/>
      <c r="S182" s="74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3"/>
      <c r="AG182" s="74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3"/>
      <c r="AU182" s="74"/>
      <c r="AV182" s="54"/>
      <c r="AW182" s="54"/>
      <c r="AX182" s="54"/>
      <c r="AY182" s="54"/>
      <c r="AZ182" s="54"/>
      <c r="BA182" s="76"/>
      <c r="BB182" s="54"/>
      <c r="BC182" s="54"/>
      <c r="BD182" s="54"/>
      <c r="BE182" s="54"/>
      <c r="BF182" s="76"/>
      <c r="BG182" s="54"/>
      <c r="BH182" s="54"/>
      <c r="BI182" s="54"/>
      <c r="BJ182" s="54"/>
      <c r="BK182" s="76"/>
      <c r="BL182" s="54"/>
      <c r="BM182" s="54"/>
      <c r="BN182" s="54"/>
      <c r="BO182" s="54"/>
      <c r="BP182" s="76"/>
      <c r="BQ182" s="54"/>
      <c r="BR182" s="54"/>
      <c r="BS182" s="54"/>
      <c r="BT182" s="54"/>
      <c r="BU182" s="76"/>
    </row>
    <row r="183" spans="1:73" ht="15" x14ac:dyDescent="0.15">
      <c r="A183" s="56"/>
      <c r="B183" s="56"/>
      <c r="C183" s="56"/>
      <c r="D183" s="56"/>
      <c r="E183" s="104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3"/>
      <c r="S183" s="74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3"/>
      <c r="AG183" s="74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3"/>
      <c r="AU183" s="74"/>
      <c r="AV183" s="54"/>
      <c r="AW183" s="54"/>
      <c r="AX183" s="54"/>
      <c r="AY183" s="54"/>
      <c r="AZ183" s="54"/>
      <c r="BA183" s="76"/>
      <c r="BB183" s="54"/>
      <c r="BC183" s="54"/>
      <c r="BD183" s="54"/>
      <c r="BE183" s="54"/>
      <c r="BF183" s="76"/>
      <c r="BG183" s="54"/>
      <c r="BH183" s="54"/>
      <c r="BI183" s="54"/>
      <c r="BJ183" s="54"/>
      <c r="BK183" s="76"/>
      <c r="BL183" s="54"/>
      <c r="BM183" s="54"/>
      <c r="BN183" s="54"/>
      <c r="BO183" s="54"/>
      <c r="BP183" s="76"/>
      <c r="BQ183" s="54"/>
      <c r="BR183" s="54"/>
      <c r="BS183" s="54"/>
      <c r="BT183" s="54"/>
      <c r="BU183" s="76"/>
    </row>
    <row r="184" spans="1:73" ht="15" x14ac:dyDescent="0.15">
      <c r="A184" s="56"/>
      <c r="B184" s="56"/>
      <c r="C184" s="56"/>
      <c r="D184" s="56"/>
      <c r="E184" s="104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3"/>
      <c r="S184" s="74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3"/>
      <c r="AG184" s="74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3"/>
      <c r="AU184" s="74"/>
      <c r="AV184" s="54"/>
      <c r="AW184" s="54"/>
      <c r="AX184" s="54"/>
      <c r="AY184" s="54"/>
      <c r="AZ184" s="54"/>
      <c r="BA184" s="76"/>
      <c r="BB184" s="54"/>
      <c r="BC184" s="54"/>
      <c r="BD184" s="54"/>
      <c r="BE184" s="54"/>
      <c r="BF184" s="76"/>
      <c r="BG184" s="54"/>
      <c r="BH184" s="54"/>
      <c r="BI184" s="54"/>
      <c r="BJ184" s="54"/>
      <c r="BK184" s="76"/>
      <c r="BL184" s="54"/>
      <c r="BM184" s="54"/>
      <c r="BN184" s="54"/>
      <c r="BO184" s="54"/>
      <c r="BP184" s="76"/>
      <c r="BQ184" s="54"/>
      <c r="BR184" s="54"/>
      <c r="BS184" s="54"/>
      <c r="BT184" s="54"/>
      <c r="BU184" s="76"/>
    </row>
    <row r="185" spans="1:73" ht="15" x14ac:dyDescent="0.15">
      <c r="A185" s="56"/>
      <c r="B185" s="56"/>
      <c r="C185" s="56"/>
      <c r="D185" s="56"/>
      <c r="E185" s="104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3"/>
      <c r="S185" s="74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3"/>
      <c r="AG185" s="74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3"/>
      <c r="AU185" s="74"/>
      <c r="AV185" s="54"/>
      <c r="AW185" s="54"/>
      <c r="AX185" s="54"/>
      <c r="AY185" s="54"/>
      <c r="AZ185" s="54"/>
      <c r="BA185" s="76"/>
      <c r="BB185" s="54"/>
      <c r="BC185" s="54"/>
      <c r="BD185" s="54"/>
      <c r="BE185" s="54"/>
      <c r="BF185" s="76"/>
      <c r="BG185" s="54"/>
      <c r="BH185" s="54"/>
      <c r="BI185" s="54"/>
      <c r="BJ185" s="54"/>
      <c r="BK185" s="76"/>
      <c r="BL185" s="54"/>
      <c r="BM185" s="54"/>
      <c r="BN185" s="54"/>
      <c r="BO185" s="54"/>
      <c r="BP185" s="76"/>
      <c r="BQ185" s="54"/>
      <c r="BR185" s="54"/>
      <c r="BS185" s="54"/>
      <c r="BT185" s="54"/>
      <c r="BU185" s="76"/>
    </row>
    <row r="186" spans="1:73" ht="15" x14ac:dyDescent="0.15">
      <c r="A186" s="56"/>
      <c r="B186" s="56"/>
      <c r="C186" s="56"/>
      <c r="D186" s="56"/>
      <c r="E186" s="104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3"/>
      <c r="S186" s="74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3"/>
      <c r="AG186" s="74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3"/>
      <c r="AU186" s="74"/>
      <c r="AV186" s="54"/>
      <c r="AW186" s="54"/>
      <c r="AX186" s="54"/>
      <c r="AY186" s="54"/>
      <c r="AZ186" s="54"/>
      <c r="BA186" s="76"/>
      <c r="BB186" s="54"/>
      <c r="BC186" s="54"/>
      <c r="BD186" s="54"/>
      <c r="BE186" s="54"/>
      <c r="BF186" s="76"/>
      <c r="BG186" s="54"/>
      <c r="BH186" s="54"/>
      <c r="BI186" s="54"/>
      <c r="BJ186" s="54"/>
      <c r="BK186" s="76"/>
      <c r="BL186" s="54"/>
      <c r="BM186" s="54"/>
      <c r="BN186" s="54"/>
      <c r="BO186" s="54"/>
      <c r="BP186" s="76"/>
      <c r="BQ186" s="54"/>
      <c r="BR186" s="54"/>
      <c r="BS186" s="54"/>
      <c r="BT186" s="54"/>
      <c r="BU186" s="76"/>
    </row>
    <row r="187" spans="1:73" ht="15" x14ac:dyDescent="0.15">
      <c r="A187" s="56"/>
      <c r="B187" s="56"/>
      <c r="C187" s="56"/>
      <c r="D187" s="56"/>
      <c r="E187" s="104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3"/>
      <c r="S187" s="74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3"/>
      <c r="AG187" s="74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3"/>
      <c r="AU187" s="74"/>
      <c r="AV187" s="54"/>
      <c r="AW187" s="54"/>
      <c r="AX187" s="54"/>
      <c r="AY187" s="54"/>
      <c r="AZ187" s="54"/>
      <c r="BA187" s="76"/>
      <c r="BB187" s="54"/>
      <c r="BC187" s="54"/>
      <c r="BD187" s="54"/>
      <c r="BE187" s="54"/>
      <c r="BF187" s="76"/>
      <c r="BG187" s="54"/>
      <c r="BH187" s="54"/>
      <c r="BI187" s="54"/>
      <c r="BJ187" s="54"/>
      <c r="BK187" s="76"/>
      <c r="BL187" s="54"/>
      <c r="BM187" s="54"/>
      <c r="BN187" s="54"/>
      <c r="BO187" s="54"/>
      <c r="BP187" s="76"/>
      <c r="BQ187" s="54"/>
      <c r="BR187" s="54"/>
      <c r="BS187" s="54"/>
      <c r="BT187" s="54"/>
      <c r="BU187" s="76"/>
    </row>
    <row r="188" spans="1:73" ht="15" x14ac:dyDescent="0.15">
      <c r="A188" s="56"/>
      <c r="B188" s="56"/>
      <c r="C188" s="56"/>
      <c r="D188" s="56"/>
      <c r="E188" s="104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3"/>
      <c r="S188" s="74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3"/>
      <c r="AG188" s="74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3"/>
      <c r="AU188" s="74"/>
      <c r="AV188" s="54"/>
      <c r="AW188" s="54"/>
      <c r="AX188" s="54"/>
      <c r="AY188" s="54"/>
      <c r="AZ188" s="54"/>
      <c r="BA188" s="76"/>
      <c r="BB188" s="54"/>
      <c r="BC188" s="54"/>
      <c r="BD188" s="54"/>
      <c r="BE188" s="54"/>
      <c r="BF188" s="76"/>
      <c r="BG188" s="54"/>
      <c r="BH188" s="54"/>
      <c r="BI188" s="54"/>
      <c r="BJ188" s="54"/>
      <c r="BK188" s="76"/>
      <c r="BL188" s="54"/>
      <c r="BM188" s="54"/>
      <c r="BN188" s="54"/>
      <c r="BO188" s="54"/>
      <c r="BP188" s="76"/>
      <c r="BQ188" s="54"/>
      <c r="BR188" s="54"/>
      <c r="BS188" s="54"/>
      <c r="BT188" s="54"/>
      <c r="BU188" s="76"/>
    </row>
    <row r="189" spans="1:73" ht="15" x14ac:dyDescent="0.15">
      <c r="A189" s="56"/>
      <c r="B189" s="56"/>
      <c r="C189" s="56"/>
      <c r="D189" s="56"/>
      <c r="E189" s="104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3"/>
      <c r="S189" s="74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3"/>
      <c r="AG189" s="74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3"/>
      <c r="AU189" s="74"/>
      <c r="AV189" s="54"/>
      <c r="AW189" s="54"/>
      <c r="AX189" s="54"/>
      <c r="AY189" s="54"/>
      <c r="AZ189" s="54"/>
      <c r="BA189" s="76"/>
      <c r="BB189" s="54"/>
      <c r="BC189" s="54"/>
      <c r="BD189" s="54"/>
      <c r="BE189" s="54"/>
      <c r="BF189" s="76"/>
      <c r="BG189" s="54"/>
      <c r="BH189" s="54"/>
      <c r="BI189" s="54"/>
      <c r="BJ189" s="54"/>
      <c r="BK189" s="76"/>
      <c r="BL189" s="54"/>
      <c r="BM189" s="54"/>
      <c r="BN189" s="54"/>
      <c r="BO189" s="54"/>
      <c r="BP189" s="76"/>
      <c r="BQ189" s="54"/>
      <c r="BR189" s="54"/>
      <c r="BS189" s="54"/>
      <c r="BT189" s="54"/>
      <c r="BU189" s="76"/>
    </row>
    <row r="190" spans="1:73" ht="15" x14ac:dyDescent="0.15">
      <c r="A190" s="56"/>
      <c r="B190" s="56"/>
      <c r="C190" s="56"/>
      <c r="D190" s="56"/>
      <c r="E190" s="104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3"/>
      <c r="S190" s="74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3"/>
      <c r="AG190" s="74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3"/>
      <c r="AU190" s="74"/>
      <c r="AV190" s="54"/>
      <c r="AW190" s="54"/>
      <c r="AX190" s="54"/>
      <c r="AY190" s="54"/>
      <c r="AZ190" s="54"/>
      <c r="BA190" s="76"/>
      <c r="BB190" s="54"/>
      <c r="BC190" s="54"/>
      <c r="BD190" s="54"/>
      <c r="BE190" s="54"/>
      <c r="BF190" s="76"/>
      <c r="BG190" s="54"/>
      <c r="BH190" s="54"/>
      <c r="BI190" s="54"/>
      <c r="BJ190" s="54"/>
      <c r="BK190" s="76"/>
      <c r="BL190" s="54"/>
      <c r="BM190" s="54"/>
      <c r="BN190" s="54"/>
      <c r="BO190" s="54"/>
      <c r="BP190" s="76"/>
      <c r="BQ190" s="54"/>
      <c r="BR190" s="54"/>
      <c r="BS190" s="54"/>
      <c r="BT190" s="54"/>
      <c r="BU190" s="76"/>
    </row>
    <row r="191" spans="1:73" ht="15" x14ac:dyDescent="0.15">
      <c r="A191" s="56"/>
      <c r="B191" s="56"/>
      <c r="C191" s="56"/>
      <c r="D191" s="56"/>
      <c r="E191" s="104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3"/>
      <c r="S191" s="74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3"/>
      <c r="AG191" s="74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3"/>
      <c r="AU191" s="74"/>
      <c r="AV191" s="54"/>
      <c r="AW191" s="54"/>
      <c r="AX191" s="54"/>
      <c r="AY191" s="54"/>
      <c r="AZ191" s="54"/>
      <c r="BA191" s="76"/>
      <c r="BB191" s="54"/>
      <c r="BC191" s="54"/>
      <c r="BD191" s="54"/>
      <c r="BE191" s="54"/>
      <c r="BF191" s="76"/>
      <c r="BG191" s="54"/>
      <c r="BH191" s="54"/>
      <c r="BI191" s="54"/>
      <c r="BJ191" s="54"/>
      <c r="BK191" s="76"/>
      <c r="BL191" s="54"/>
      <c r="BM191" s="54"/>
      <c r="BN191" s="54"/>
      <c r="BO191" s="54"/>
      <c r="BP191" s="76"/>
      <c r="BQ191" s="54"/>
      <c r="BR191" s="54"/>
      <c r="BS191" s="54"/>
      <c r="BT191" s="54"/>
      <c r="BU191" s="76"/>
    </row>
    <row r="192" spans="1:73" ht="15" x14ac:dyDescent="0.15">
      <c r="A192" s="56"/>
      <c r="B192" s="56"/>
      <c r="C192" s="56"/>
      <c r="D192" s="56"/>
      <c r="E192" s="104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3"/>
      <c r="S192" s="74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3"/>
      <c r="AG192" s="74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3"/>
      <c r="AU192" s="74"/>
      <c r="AV192" s="54"/>
      <c r="AW192" s="54"/>
      <c r="AX192" s="54"/>
      <c r="AY192" s="54"/>
      <c r="AZ192" s="54"/>
      <c r="BA192" s="76"/>
      <c r="BB192" s="54"/>
      <c r="BC192" s="54"/>
      <c r="BD192" s="54"/>
      <c r="BE192" s="54"/>
      <c r="BF192" s="76"/>
      <c r="BG192" s="54"/>
      <c r="BH192" s="54"/>
      <c r="BI192" s="54"/>
      <c r="BJ192" s="54"/>
      <c r="BK192" s="76"/>
      <c r="BL192" s="54"/>
      <c r="BM192" s="54"/>
      <c r="BN192" s="54"/>
      <c r="BO192" s="54"/>
      <c r="BP192" s="76"/>
      <c r="BQ192" s="54"/>
      <c r="BR192" s="54"/>
      <c r="BS192" s="54"/>
      <c r="BT192" s="54"/>
      <c r="BU192" s="76"/>
    </row>
    <row r="193" spans="1:73" ht="15" x14ac:dyDescent="0.15">
      <c r="A193" s="56"/>
      <c r="B193" s="56"/>
      <c r="C193" s="56"/>
      <c r="D193" s="56"/>
      <c r="E193" s="104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3"/>
      <c r="S193" s="74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3"/>
      <c r="AG193" s="74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3"/>
      <c r="AU193" s="74"/>
      <c r="AV193" s="54"/>
      <c r="AW193" s="54"/>
      <c r="AX193" s="54"/>
      <c r="AY193" s="54"/>
      <c r="AZ193" s="54"/>
      <c r="BA193" s="76"/>
      <c r="BB193" s="54"/>
      <c r="BC193" s="54"/>
      <c r="BD193" s="54"/>
      <c r="BE193" s="54"/>
      <c r="BF193" s="76"/>
      <c r="BG193" s="54"/>
      <c r="BH193" s="54"/>
      <c r="BI193" s="54"/>
      <c r="BJ193" s="54"/>
      <c r="BK193" s="76"/>
      <c r="BL193" s="54"/>
      <c r="BM193" s="54"/>
      <c r="BN193" s="54"/>
      <c r="BO193" s="54"/>
      <c r="BP193" s="76"/>
      <c r="BQ193" s="54"/>
      <c r="BR193" s="54"/>
      <c r="BS193" s="54"/>
      <c r="BT193" s="54"/>
      <c r="BU193" s="76"/>
    </row>
    <row r="194" spans="1:73" ht="15" x14ac:dyDescent="0.15">
      <c r="A194" s="56"/>
      <c r="B194" s="56"/>
      <c r="C194" s="56"/>
      <c r="D194" s="56"/>
      <c r="E194" s="104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3"/>
      <c r="S194" s="74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3"/>
      <c r="AG194" s="74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3"/>
      <c r="AU194" s="74"/>
      <c r="AV194" s="54"/>
      <c r="AW194" s="54"/>
      <c r="AX194" s="54"/>
      <c r="AY194" s="54"/>
      <c r="AZ194" s="54"/>
      <c r="BA194" s="76"/>
      <c r="BB194" s="54"/>
      <c r="BC194" s="54"/>
      <c r="BD194" s="54"/>
      <c r="BE194" s="54"/>
      <c r="BF194" s="76"/>
      <c r="BG194" s="54"/>
      <c r="BH194" s="54"/>
      <c r="BI194" s="54"/>
      <c r="BJ194" s="54"/>
      <c r="BK194" s="76"/>
      <c r="BL194" s="54"/>
      <c r="BM194" s="54"/>
      <c r="BN194" s="54"/>
      <c r="BO194" s="54"/>
      <c r="BP194" s="76"/>
      <c r="BQ194" s="54"/>
      <c r="BR194" s="54"/>
      <c r="BS194" s="54"/>
      <c r="BT194" s="54"/>
      <c r="BU194" s="76"/>
    </row>
    <row r="195" spans="1:73" ht="15" x14ac:dyDescent="0.15">
      <c r="A195" s="56"/>
      <c r="B195" s="56"/>
      <c r="C195" s="56"/>
      <c r="D195" s="56"/>
      <c r="E195" s="104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3"/>
      <c r="S195" s="74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3"/>
      <c r="AG195" s="74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3"/>
      <c r="AU195" s="74"/>
      <c r="AV195" s="54"/>
      <c r="AW195" s="54"/>
      <c r="AX195" s="54"/>
      <c r="AY195" s="54"/>
      <c r="AZ195" s="54"/>
      <c r="BA195" s="76"/>
      <c r="BB195" s="54"/>
      <c r="BC195" s="54"/>
      <c r="BD195" s="54"/>
      <c r="BE195" s="54"/>
      <c r="BF195" s="76"/>
      <c r="BG195" s="54"/>
      <c r="BH195" s="54"/>
      <c r="BI195" s="54"/>
      <c r="BJ195" s="54"/>
      <c r="BK195" s="76"/>
      <c r="BL195" s="54"/>
      <c r="BM195" s="54"/>
      <c r="BN195" s="54"/>
      <c r="BO195" s="54"/>
      <c r="BP195" s="76"/>
      <c r="BQ195" s="54"/>
      <c r="BR195" s="54"/>
      <c r="BS195" s="54"/>
      <c r="BT195" s="54"/>
      <c r="BU195" s="76"/>
    </row>
    <row r="196" spans="1:73" ht="15" x14ac:dyDescent="0.15">
      <c r="A196" s="56"/>
      <c r="B196" s="56"/>
      <c r="C196" s="56"/>
      <c r="D196" s="56"/>
      <c r="E196" s="104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3"/>
      <c r="S196" s="74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3"/>
      <c r="AG196" s="74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3"/>
      <c r="AU196" s="74"/>
      <c r="AV196" s="54"/>
      <c r="AW196" s="54"/>
      <c r="AX196" s="54"/>
      <c r="AY196" s="54"/>
      <c r="AZ196" s="54"/>
      <c r="BA196" s="76"/>
      <c r="BB196" s="54"/>
      <c r="BC196" s="54"/>
      <c r="BD196" s="54"/>
      <c r="BE196" s="54"/>
      <c r="BF196" s="76"/>
      <c r="BG196" s="54"/>
      <c r="BH196" s="54"/>
      <c r="BI196" s="54"/>
      <c r="BJ196" s="54"/>
      <c r="BK196" s="76"/>
      <c r="BL196" s="54"/>
      <c r="BM196" s="54"/>
      <c r="BN196" s="54"/>
      <c r="BO196" s="54"/>
      <c r="BP196" s="76"/>
      <c r="BQ196" s="54"/>
      <c r="BR196" s="54"/>
      <c r="BS196" s="54"/>
      <c r="BT196" s="54"/>
      <c r="BU196" s="76"/>
    </row>
    <row r="197" spans="1:73" ht="15" x14ac:dyDescent="0.15">
      <c r="A197" s="56"/>
      <c r="B197" s="56"/>
      <c r="C197" s="56"/>
      <c r="D197" s="56"/>
      <c r="E197" s="104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3"/>
      <c r="S197" s="74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3"/>
      <c r="AG197" s="74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3"/>
      <c r="AU197" s="74"/>
      <c r="AV197" s="54"/>
      <c r="AW197" s="54"/>
      <c r="AX197" s="54"/>
      <c r="AY197" s="54"/>
      <c r="AZ197" s="54"/>
      <c r="BA197" s="76"/>
      <c r="BB197" s="54"/>
      <c r="BC197" s="54"/>
      <c r="BD197" s="54"/>
      <c r="BE197" s="54"/>
      <c r="BF197" s="76"/>
      <c r="BG197" s="54"/>
      <c r="BH197" s="54"/>
      <c r="BI197" s="54"/>
      <c r="BJ197" s="54"/>
      <c r="BK197" s="76"/>
      <c r="BL197" s="54"/>
      <c r="BM197" s="54"/>
      <c r="BN197" s="54"/>
      <c r="BO197" s="54"/>
      <c r="BP197" s="76"/>
      <c r="BQ197" s="54"/>
      <c r="BR197" s="54"/>
      <c r="BS197" s="54"/>
      <c r="BT197" s="54"/>
      <c r="BU197" s="76"/>
    </row>
    <row r="198" spans="1:73" ht="15" x14ac:dyDescent="0.15">
      <c r="A198" s="56"/>
      <c r="B198" s="56"/>
      <c r="C198" s="56"/>
      <c r="D198" s="56"/>
      <c r="E198" s="104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3"/>
      <c r="S198" s="74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3"/>
      <c r="AG198" s="74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3"/>
      <c r="AU198" s="74"/>
      <c r="AV198" s="54"/>
      <c r="AW198" s="54"/>
      <c r="AX198" s="54"/>
      <c r="AY198" s="54"/>
      <c r="AZ198" s="54"/>
      <c r="BA198" s="76"/>
      <c r="BB198" s="54"/>
      <c r="BC198" s="54"/>
      <c r="BD198" s="54"/>
      <c r="BE198" s="54"/>
      <c r="BF198" s="76"/>
      <c r="BG198" s="54"/>
      <c r="BH198" s="54"/>
      <c r="BI198" s="54"/>
      <c r="BJ198" s="54"/>
      <c r="BK198" s="76"/>
      <c r="BL198" s="54"/>
      <c r="BM198" s="54"/>
      <c r="BN198" s="54"/>
      <c r="BO198" s="54"/>
      <c r="BP198" s="76"/>
      <c r="BQ198" s="54"/>
      <c r="BR198" s="54"/>
      <c r="BS198" s="54"/>
      <c r="BT198" s="54"/>
      <c r="BU198" s="76"/>
    </row>
    <row r="199" spans="1:73" ht="15" x14ac:dyDescent="0.15">
      <c r="A199" s="56"/>
      <c r="B199" s="56"/>
      <c r="C199" s="56"/>
      <c r="D199" s="56"/>
      <c r="E199" s="104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3"/>
      <c r="S199" s="74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3"/>
      <c r="AG199" s="74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3"/>
      <c r="AU199" s="74"/>
      <c r="AV199" s="54"/>
      <c r="AW199" s="54"/>
      <c r="AX199" s="54"/>
      <c r="AY199" s="54"/>
      <c r="AZ199" s="54"/>
      <c r="BA199" s="76"/>
      <c r="BB199" s="54"/>
      <c r="BC199" s="54"/>
      <c r="BD199" s="54"/>
      <c r="BE199" s="54"/>
      <c r="BF199" s="76"/>
      <c r="BG199" s="54"/>
      <c r="BH199" s="54"/>
      <c r="BI199" s="54"/>
      <c r="BJ199" s="54"/>
      <c r="BK199" s="76"/>
      <c r="BL199" s="54"/>
      <c r="BM199" s="54"/>
      <c r="BN199" s="54"/>
      <c r="BO199" s="54"/>
      <c r="BP199" s="76"/>
      <c r="BQ199" s="54"/>
      <c r="BR199" s="54"/>
      <c r="BS199" s="54"/>
      <c r="BT199" s="54"/>
      <c r="BU199" s="76"/>
    </row>
    <row r="200" spans="1:73" ht="15" x14ac:dyDescent="0.15">
      <c r="A200" s="56"/>
      <c r="B200" s="56"/>
      <c r="C200" s="56"/>
      <c r="D200" s="56"/>
      <c r="E200" s="104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3"/>
      <c r="S200" s="74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3"/>
      <c r="AG200" s="74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3"/>
      <c r="AU200" s="74"/>
      <c r="AV200" s="54"/>
      <c r="AW200" s="54"/>
      <c r="AX200" s="54"/>
      <c r="AY200" s="54"/>
      <c r="AZ200" s="54"/>
      <c r="BA200" s="76"/>
      <c r="BB200" s="54"/>
      <c r="BC200" s="54"/>
      <c r="BD200" s="54"/>
      <c r="BE200" s="54"/>
      <c r="BF200" s="76"/>
      <c r="BG200" s="54"/>
      <c r="BH200" s="54"/>
      <c r="BI200" s="54"/>
      <c r="BJ200" s="54"/>
      <c r="BK200" s="76"/>
      <c r="BL200" s="54"/>
      <c r="BM200" s="54"/>
      <c r="BN200" s="54"/>
      <c r="BO200" s="54"/>
      <c r="BP200" s="76"/>
      <c r="BQ200" s="54"/>
      <c r="BR200" s="54"/>
      <c r="BS200" s="54"/>
      <c r="BT200" s="54"/>
      <c r="BU200" s="76"/>
    </row>
    <row r="201" spans="1:73" ht="15" x14ac:dyDescent="0.15">
      <c r="A201" s="56"/>
      <c r="B201" s="56"/>
      <c r="C201" s="56"/>
      <c r="D201" s="56"/>
      <c r="E201" s="104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3"/>
      <c r="S201" s="74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3"/>
      <c r="AG201" s="74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3"/>
      <c r="AU201" s="74"/>
      <c r="AV201" s="54"/>
      <c r="AW201" s="54"/>
      <c r="AX201" s="54"/>
      <c r="AY201" s="54"/>
      <c r="AZ201" s="54"/>
      <c r="BA201" s="76"/>
      <c r="BB201" s="54"/>
      <c r="BC201" s="54"/>
      <c r="BD201" s="54"/>
      <c r="BE201" s="54"/>
      <c r="BF201" s="76"/>
      <c r="BG201" s="54"/>
      <c r="BH201" s="54"/>
      <c r="BI201" s="54"/>
      <c r="BJ201" s="54"/>
      <c r="BK201" s="76"/>
      <c r="BL201" s="54"/>
      <c r="BM201" s="54"/>
      <c r="BN201" s="54"/>
      <c r="BO201" s="54"/>
      <c r="BP201" s="76"/>
      <c r="BQ201" s="54"/>
      <c r="BR201" s="54"/>
      <c r="BS201" s="54"/>
      <c r="BT201" s="54"/>
      <c r="BU201" s="76"/>
    </row>
    <row r="202" spans="1:73" ht="15" x14ac:dyDescent="0.15">
      <c r="A202" s="56"/>
      <c r="B202" s="56"/>
      <c r="C202" s="56"/>
      <c r="D202" s="56"/>
      <c r="E202" s="104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3"/>
      <c r="S202" s="74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3"/>
      <c r="AG202" s="74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3"/>
      <c r="AU202" s="74"/>
      <c r="AV202" s="54"/>
      <c r="AW202" s="54"/>
      <c r="AX202" s="54"/>
      <c r="AY202" s="54"/>
      <c r="AZ202" s="54"/>
      <c r="BA202" s="76"/>
      <c r="BB202" s="54"/>
      <c r="BC202" s="54"/>
      <c r="BD202" s="54"/>
      <c r="BE202" s="54"/>
      <c r="BF202" s="76"/>
      <c r="BG202" s="54"/>
      <c r="BH202" s="54"/>
      <c r="BI202" s="54"/>
      <c r="BJ202" s="54"/>
      <c r="BK202" s="76"/>
      <c r="BL202" s="54"/>
      <c r="BM202" s="54"/>
      <c r="BN202" s="54"/>
      <c r="BO202" s="54"/>
      <c r="BP202" s="76"/>
      <c r="BQ202" s="54"/>
      <c r="BR202" s="54"/>
      <c r="BS202" s="54"/>
      <c r="BT202" s="54"/>
      <c r="BU202" s="76"/>
    </row>
    <row r="203" spans="1:73" ht="15" x14ac:dyDescent="0.15">
      <c r="A203" s="56"/>
      <c r="B203" s="56"/>
      <c r="C203" s="56"/>
      <c r="D203" s="56"/>
      <c r="E203" s="104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3"/>
      <c r="S203" s="74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3"/>
      <c r="AG203" s="74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3"/>
      <c r="AU203" s="74"/>
      <c r="AV203" s="54"/>
      <c r="AW203" s="54"/>
      <c r="AX203" s="54"/>
      <c r="AY203" s="54"/>
      <c r="AZ203" s="54"/>
      <c r="BA203" s="76"/>
      <c r="BB203" s="54"/>
      <c r="BC203" s="54"/>
      <c r="BD203" s="54"/>
      <c r="BE203" s="54"/>
      <c r="BF203" s="76"/>
      <c r="BG203" s="54"/>
      <c r="BH203" s="54"/>
      <c r="BI203" s="54"/>
      <c r="BJ203" s="54"/>
      <c r="BK203" s="76"/>
      <c r="BL203" s="54"/>
      <c r="BM203" s="54"/>
      <c r="BN203" s="54"/>
      <c r="BO203" s="54"/>
      <c r="BP203" s="76"/>
      <c r="BQ203" s="54"/>
      <c r="BR203" s="54"/>
      <c r="BS203" s="54"/>
      <c r="BT203" s="54"/>
      <c r="BU203" s="76"/>
    </row>
    <row r="204" spans="1:73" ht="15" x14ac:dyDescent="0.15">
      <c r="A204" s="56"/>
      <c r="B204" s="56"/>
      <c r="C204" s="56"/>
      <c r="D204" s="56"/>
      <c r="E204" s="104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3"/>
      <c r="S204" s="74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3"/>
      <c r="AG204" s="74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3"/>
      <c r="AU204" s="74"/>
      <c r="AV204" s="54"/>
      <c r="AW204" s="54"/>
      <c r="AX204" s="54"/>
      <c r="AY204" s="54"/>
      <c r="AZ204" s="54"/>
      <c r="BA204" s="76"/>
      <c r="BB204" s="54"/>
      <c r="BC204" s="54"/>
      <c r="BD204" s="54"/>
      <c r="BE204" s="54"/>
      <c r="BF204" s="76"/>
      <c r="BG204" s="54"/>
      <c r="BH204" s="54"/>
      <c r="BI204" s="54"/>
      <c r="BJ204" s="54"/>
      <c r="BK204" s="76"/>
      <c r="BL204" s="54"/>
      <c r="BM204" s="54"/>
      <c r="BN204" s="54"/>
      <c r="BO204" s="54"/>
      <c r="BP204" s="76"/>
      <c r="BQ204" s="54"/>
      <c r="BR204" s="54"/>
      <c r="BS204" s="54"/>
      <c r="BT204" s="54"/>
      <c r="BU204" s="76"/>
    </row>
    <row r="205" spans="1:73" ht="15" x14ac:dyDescent="0.15">
      <c r="A205" s="56"/>
      <c r="B205" s="56"/>
      <c r="C205" s="56"/>
      <c r="D205" s="56"/>
      <c r="E205" s="104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3"/>
      <c r="S205" s="74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3"/>
      <c r="AG205" s="74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3"/>
      <c r="AU205" s="74"/>
      <c r="AV205" s="54"/>
      <c r="AW205" s="54"/>
      <c r="AX205" s="54"/>
      <c r="AY205" s="54"/>
      <c r="AZ205" s="54"/>
      <c r="BA205" s="76"/>
      <c r="BB205" s="54"/>
      <c r="BC205" s="54"/>
      <c r="BD205" s="54"/>
      <c r="BE205" s="54"/>
      <c r="BF205" s="76"/>
      <c r="BG205" s="54"/>
      <c r="BH205" s="54"/>
      <c r="BI205" s="54"/>
      <c r="BJ205" s="54"/>
      <c r="BK205" s="76"/>
      <c r="BL205" s="54"/>
      <c r="BM205" s="54"/>
      <c r="BN205" s="54"/>
      <c r="BO205" s="54"/>
      <c r="BP205" s="76"/>
      <c r="BQ205" s="54"/>
      <c r="BR205" s="54"/>
      <c r="BS205" s="54"/>
      <c r="BT205" s="54"/>
      <c r="BU205" s="76"/>
    </row>
    <row r="206" spans="1:73" ht="15" x14ac:dyDescent="0.15">
      <c r="A206" s="56"/>
      <c r="B206" s="56"/>
      <c r="C206" s="56"/>
      <c r="D206" s="56"/>
      <c r="E206" s="104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3"/>
      <c r="S206" s="74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3"/>
      <c r="AG206" s="74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3"/>
      <c r="AU206" s="74"/>
      <c r="AV206" s="54"/>
      <c r="AW206" s="54"/>
      <c r="AX206" s="54"/>
      <c r="AY206" s="54"/>
      <c r="AZ206" s="54"/>
      <c r="BA206" s="76"/>
      <c r="BB206" s="54"/>
      <c r="BC206" s="54"/>
      <c r="BD206" s="54"/>
      <c r="BE206" s="54"/>
      <c r="BF206" s="76"/>
      <c r="BG206" s="54"/>
      <c r="BH206" s="54"/>
      <c r="BI206" s="54"/>
      <c r="BJ206" s="54"/>
      <c r="BK206" s="76"/>
      <c r="BL206" s="54"/>
      <c r="BM206" s="54"/>
      <c r="BN206" s="54"/>
      <c r="BO206" s="54"/>
      <c r="BP206" s="76"/>
      <c r="BQ206" s="54"/>
      <c r="BR206" s="54"/>
      <c r="BS206" s="54"/>
      <c r="BT206" s="54"/>
      <c r="BU206" s="76"/>
    </row>
    <row r="207" spans="1:73" ht="15" x14ac:dyDescent="0.15">
      <c r="A207" s="56"/>
      <c r="B207" s="56"/>
      <c r="C207" s="56"/>
      <c r="D207" s="56"/>
      <c r="E207" s="104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3"/>
      <c r="S207" s="74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3"/>
      <c r="AG207" s="74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3"/>
      <c r="AU207" s="74"/>
      <c r="AV207" s="54"/>
      <c r="AW207" s="54"/>
      <c r="AX207" s="54"/>
      <c r="AY207" s="54"/>
      <c r="AZ207" s="54"/>
      <c r="BA207" s="76"/>
      <c r="BB207" s="54"/>
      <c r="BC207" s="54"/>
      <c r="BD207" s="54"/>
      <c r="BE207" s="54"/>
      <c r="BF207" s="76"/>
      <c r="BG207" s="54"/>
      <c r="BH207" s="54"/>
      <c r="BI207" s="54"/>
      <c r="BJ207" s="54"/>
      <c r="BK207" s="76"/>
      <c r="BL207" s="54"/>
      <c r="BM207" s="54"/>
      <c r="BN207" s="54"/>
      <c r="BO207" s="54"/>
      <c r="BP207" s="76"/>
      <c r="BQ207" s="54"/>
      <c r="BR207" s="54"/>
      <c r="BS207" s="54"/>
      <c r="BT207" s="54"/>
      <c r="BU207" s="76"/>
    </row>
    <row r="208" spans="1:73" ht="15" x14ac:dyDescent="0.15">
      <c r="A208" s="56"/>
      <c r="B208" s="56"/>
      <c r="C208" s="56"/>
      <c r="D208" s="56"/>
      <c r="E208" s="104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3"/>
      <c r="S208" s="74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3"/>
      <c r="AG208" s="74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3"/>
      <c r="AU208" s="74"/>
      <c r="AV208" s="54"/>
      <c r="AW208" s="54"/>
      <c r="AX208" s="54"/>
      <c r="AY208" s="54"/>
      <c r="AZ208" s="54"/>
      <c r="BA208" s="76"/>
      <c r="BB208" s="54"/>
      <c r="BC208" s="54"/>
      <c r="BD208" s="54"/>
      <c r="BE208" s="54"/>
      <c r="BF208" s="76"/>
      <c r="BG208" s="54"/>
      <c r="BH208" s="54"/>
      <c r="BI208" s="54"/>
      <c r="BJ208" s="54"/>
      <c r="BK208" s="76"/>
      <c r="BL208" s="54"/>
      <c r="BM208" s="54"/>
      <c r="BN208" s="54"/>
      <c r="BO208" s="54"/>
      <c r="BP208" s="76"/>
      <c r="BQ208" s="54"/>
      <c r="BR208" s="54"/>
      <c r="BS208" s="54"/>
      <c r="BT208" s="54"/>
      <c r="BU208" s="76"/>
    </row>
    <row r="209" spans="1:73" ht="15" x14ac:dyDescent="0.15">
      <c r="A209" s="56"/>
      <c r="B209" s="56"/>
      <c r="C209" s="56"/>
      <c r="D209" s="56"/>
      <c r="E209" s="104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3"/>
      <c r="S209" s="74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3"/>
      <c r="AG209" s="74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3"/>
      <c r="AU209" s="74"/>
      <c r="AV209" s="54"/>
      <c r="AW209" s="54"/>
      <c r="AX209" s="54"/>
      <c r="AY209" s="54"/>
      <c r="AZ209" s="54"/>
      <c r="BA209" s="76"/>
      <c r="BB209" s="54"/>
      <c r="BC209" s="54"/>
      <c r="BD209" s="54"/>
      <c r="BE209" s="54"/>
      <c r="BF209" s="76"/>
      <c r="BG209" s="54"/>
      <c r="BH209" s="54"/>
      <c r="BI209" s="54"/>
      <c r="BJ209" s="54"/>
      <c r="BK209" s="76"/>
      <c r="BL209" s="54"/>
      <c r="BM209" s="54"/>
      <c r="BN209" s="54"/>
      <c r="BO209" s="54"/>
      <c r="BP209" s="76"/>
      <c r="BQ209" s="54"/>
      <c r="BR209" s="54"/>
      <c r="BS209" s="54"/>
      <c r="BT209" s="54"/>
      <c r="BU209" s="76"/>
    </row>
    <row r="210" spans="1:73" ht="15" x14ac:dyDescent="0.15">
      <c r="A210" s="56"/>
      <c r="B210" s="56"/>
      <c r="C210" s="56"/>
      <c r="D210" s="56"/>
      <c r="E210" s="104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3"/>
      <c r="S210" s="74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3"/>
      <c r="AG210" s="74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3"/>
      <c r="AU210" s="74"/>
      <c r="AV210" s="54"/>
      <c r="AW210" s="54"/>
      <c r="AX210" s="54"/>
      <c r="AY210" s="54"/>
      <c r="AZ210" s="54"/>
      <c r="BA210" s="76"/>
      <c r="BB210" s="54"/>
      <c r="BC210" s="54"/>
      <c r="BD210" s="54"/>
      <c r="BE210" s="54"/>
      <c r="BF210" s="76"/>
      <c r="BG210" s="54"/>
      <c r="BH210" s="54"/>
      <c r="BI210" s="54"/>
      <c r="BJ210" s="54"/>
      <c r="BK210" s="76"/>
      <c r="BL210" s="54"/>
      <c r="BM210" s="54"/>
      <c r="BN210" s="54"/>
      <c r="BO210" s="54"/>
      <c r="BP210" s="76"/>
      <c r="BQ210" s="54"/>
      <c r="BR210" s="54"/>
      <c r="BS210" s="54"/>
      <c r="BT210" s="54"/>
      <c r="BU210" s="76"/>
    </row>
    <row r="211" spans="1:73" ht="15" x14ac:dyDescent="0.15">
      <c r="A211" s="56"/>
      <c r="B211" s="56"/>
      <c r="C211" s="56"/>
      <c r="D211" s="56"/>
      <c r="E211" s="104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3"/>
      <c r="S211" s="74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3"/>
      <c r="AG211" s="74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3"/>
      <c r="AU211" s="74"/>
      <c r="AV211" s="54"/>
      <c r="AW211" s="54"/>
      <c r="AX211" s="54"/>
      <c r="AY211" s="54"/>
      <c r="AZ211" s="54"/>
      <c r="BA211" s="76"/>
      <c r="BB211" s="54"/>
      <c r="BC211" s="54"/>
      <c r="BD211" s="54"/>
      <c r="BE211" s="54"/>
      <c r="BF211" s="76"/>
      <c r="BG211" s="54"/>
      <c r="BH211" s="54"/>
      <c r="BI211" s="54"/>
      <c r="BJ211" s="54"/>
      <c r="BK211" s="76"/>
      <c r="BL211" s="54"/>
      <c r="BM211" s="54"/>
      <c r="BN211" s="54"/>
      <c r="BO211" s="54"/>
      <c r="BP211" s="76"/>
      <c r="BQ211" s="54"/>
      <c r="BR211" s="54"/>
      <c r="BS211" s="54"/>
      <c r="BT211" s="54"/>
      <c r="BU211" s="76"/>
    </row>
    <row r="212" spans="1:73" ht="15" x14ac:dyDescent="0.15">
      <c r="A212" s="56"/>
      <c r="B212" s="56"/>
      <c r="C212" s="56"/>
      <c r="D212" s="56"/>
      <c r="E212" s="104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3"/>
      <c r="S212" s="74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3"/>
      <c r="AG212" s="74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3"/>
      <c r="AU212" s="74"/>
      <c r="AV212" s="54"/>
      <c r="AW212" s="54"/>
      <c r="AX212" s="54"/>
      <c r="AY212" s="54"/>
      <c r="AZ212" s="54"/>
      <c r="BA212" s="76"/>
      <c r="BB212" s="54"/>
      <c r="BC212" s="54"/>
      <c r="BD212" s="54"/>
      <c r="BE212" s="54"/>
      <c r="BF212" s="76"/>
      <c r="BG212" s="54"/>
      <c r="BH212" s="54"/>
      <c r="BI212" s="54"/>
      <c r="BJ212" s="54"/>
      <c r="BK212" s="76"/>
      <c r="BL212" s="54"/>
      <c r="BM212" s="54"/>
      <c r="BN212" s="54"/>
      <c r="BO212" s="54"/>
      <c r="BP212" s="76"/>
      <c r="BQ212" s="54"/>
      <c r="BR212" s="54"/>
      <c r="BS212" s="54"/>
      <c r="BT212" s="54"/>
      <c r="BU212" s="76"/>
    </row>
    <row r="213" spans="1:73" ht="15" x14ac:dyDescent="0.15">
      <c r="A213" s="56"/>
      <c r="B213" s="56"/>
      <c r="C213" s="56"/>
      <c r="D213" s="56"/>
      <c r="E213" s="104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3"/>
      <c r="S213" s="74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3"/>
      <c r="AG213" s="74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3"/>
      <c r="AU213" s="74"/>
      <c r="AV213" s="54"/>
      <c r="AW213" s="54"/>
      <c r="AX213" s="54"/>
      <c r="AY213" s="54"/>
      <c r="AZ213" s="54"/>
      <c r="BA213" s="76"/>
      <c r="BB213" s="54"/>
      <c r="BC213" s="54"/>
      <c r="BD213" s="54"/>
      <c r="BE213" s="54"/>
      <c r="BF213" s="76"/>
      <c r="BG213" s="54"/>
      <c r="BH213" s="54"/>
      <c r="BI213" s="54"/>
      <c r="BJ213" s="54"/>
      <c r="BK213" s="76"/>
      <c r="BL213" s="54"/>
      <c r="BM213" s="54"/>
      <c r="BN213" s="54"/>
      <c r="BO213" s="54"/>
      <c r="BP213" s="76"/>
      <c r="BQ213" s="54"/>
      <c r="BR213" s="54"/>
      <c r="BS213" s="54"/>
      <c r="BT213" s="54"/>
      <c r="BU213" s="76"/>
    </row>
    <row r="214" spans="1:73" ht="15" x14ac:dyDescent="0.15">
      <c r="A214" s="56"/>
      <c r="B214" s="56"/>
      <c r="C214" s="56"/>
      <c r="D214" s="56"/>
      <c r="E214" s="104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3"/>
      <c r="S214" s="74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3"/>
      <c r="AG214" s="74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3"/>
      <c r="AU214" s="74"/>
      <c r="AV214" s="54"/>
      <c r="AW214" s="54"/>
      <c r="AX214" s="54"/>
      <c r="AY214" s="54"/>
      <c r="AZ214" s="54"/>
      <c r="BA214" s="76"/>
      <c r="BB214" s="54"/>
      <c r="BC214" s="54"/>
      <c r="BD214" s="54"/>
      <c r="BE214" s="54"/>
      <c r="BF214" s="76"/>
      <c r="BG214" s="54"/>
      <c r="BH214" s="54"/>
      <c r="BI214" s="54"/>
      <c r="BJ214" s="54"/>
      <c r="BK214" s="76"/>
      <c r="BL214" s="54"/>
      <c r="BM214" s="54"/>
      <c r="BN214" s="54"/>
      <c r="BO214" s="54"/>
      <c r="BP214" s="76"/>
      <c r="BQ214" s="54"/>
      <c r="BR214" s="54"/>
      <c r="BS214" s="54"/>
      <c r="BT214" s="54"/>
      <c r="BU214" s="76"/>
    </row>
    <row r="215" spans="1:73" ht="15" x14ac:dyDescent="0.15">
      <c r="A215" s="56"/>
      <c r="B215" s="56"/>
      <c r="C215" s="56"/>
      <c r="D215" s="56"/>
      <c r="E215" s="104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3"/>
      <c r="S215" s="74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3"/>
      <c r="AG215" s="74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3"/>
      <c r="AU215" s="74"/>
      <c r="AV215" s="54"/>
      <c r="AW215" s="54"/>
      <c r="AX215" s="54"/>
      <c r="AY215" s="54"/>
      <c r="AZ215" s="54"/>
      <c r="BA215" s="76"/>
      <c r="BB215" s="54"/>
      <c r="BC215" s="54"/>
      <c r="BD215" s="54"/>
      <c r="BE215" s="54"/>
      <c r="BF215" s="76"/>
      <c r="BG215" s="54"/>
      <c r="BH215" s="54"/>
      <c r="BI215" s="54"/>
      <c r="BJ215" s="54"/>
      <c r="BK215" s="76"/>
      <c r="BL215" s="54"/>
      <c r="BM215" s="54"/>
      <c r="BN215" s="54"/>
      <c r="BO215" s="54"/>
      <c r="BP215" s="76"/>
      <c r="BQ215" s="54"/>
      <c r="BR215" s="54"/>
      <c r="BS215" s="54"/>
      <c r="BT215" s="54"/>
      <c r="BU215" s="76"/>
    </row>
    <row r="216" spans="1:73" ht="15" x14ac:dyDescent="0.15">
      <c r="A216" s="56"/>
      <c r="B216" s="56"/>
      <c r="C216" s="56"/>
      <c r="D216" s="56"/>
      <c r="E216" s="104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3"/>
      <c r="S216" s="74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3"/>
      <c r="AG216" s="74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3"/>
      <c r="AU216" s="74"/>
      <c r="AV216" s="54"/>
      <c r="AW216" s="54"/>
      <c r="AX216" s="54"/>
      <c r="AY216" s="54"/>
      <c r="AZ216" s="54"/>
      <c r="BA216" s="76"/>
      <c r="BB216" s="54"/>
      <c r="BC216" s="54"/>
      <c r="BD216" s="54"/>
      <c r="BE216" s="54"/>
      <c r="BF216" s="76"/>
      <c r="BG216" s="54"/>
      <c r="BH216" s="54"/>
      <c r="BI216" s="54"/>
      <c r="BJ216" s="54"/>
      <c r="BK216" s="76"/>
      <c r="BL216" s="54"/>
      <c r="BM216" s="54"/>
      <c r="BN216" s="54"/>
      <c r="BO216" s="54"/>
      <c r="BP216" s="76"/>
      <c r="BQ216" s="54"/>
      <c r="BR216" s="54"/>
      <c r="BS216" s="54"/>
      <c r="BT216" s="54"/>
      <c r="BU216" s="76"/>
    </row>
    <row r="217" spans="1:73" ht="15" x14ac:dyDescent="0.15">
      <c r="A217" s="56"/>
      <c r="B217" s="56"/>
      <c r="C217" s="56"/>
      <c r="D217" s="56"/>
      <c r="E217" s="104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3"/>
      <c r="S217" s="74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3"/>
      <c r="AG217" s="74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3"/>
      <c r="AU217" s="74"/>
      <c r="AV217" s="54"/>
      <c r="AW217" s="54"/>
      <c r="AX217" s="54"/>
      <c r="AY217" s="54"/>
      <c r="AZ217" s="54"/>
      <c r="BA217" s="76"/>
      <c r="BB217" s="54"/>
      <c r="BC217" s="54"/>
      <c r="BD217" s="54"/>
      <c r="BE217" s="54"/>
      <c r="BF217" s="76"/>
      <c r="BG217" s="54"/>
      <c r="BH217" s="54"/>
      <c r="BI217" s="54"/>
      <c r="BJ217" s="54"/>
      <c r="BK217" s="76"/>
      <c r="BL217" s="54"/>
      <c r="BM217" s="54"/>
      <c r="BN217" s="54"/>
      <c r="BO217" s="54"/>
      <c r="BP217" s="76"/>
      <c r="BQ217" s="54"/>
      <c r="BR217" s="54"/>
      <c r="BS217" s="54"/>
      <c r="BT217" s="54"/>
      <c r="BU217" s="76"/>
    </row>
    <row r="218" spans="1:73" ht="15" x14ac:dyDescent="0.15">
      <c r="A218" s="56"/>
      <c r="B218" s="56"/>
      <c r="C218" s="56"/>
      <c r="D218" s="56"/>
      <c r="E218" s="104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3"/>
      <c r="S218" s="74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3"/>
      <c r="AG218" s="74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3"/>
      <c r="AU218" s="74"/>
      <c r="AV218" s="54"/>
      <c r="AW218" s="54"/>
      <c r="AX218" s="54"/>
      <c r="AY218" s="54"/>
      <c r="AZ218" s="54"/>
      <c r="BA218" s="76"/>
      <c r="BB218" s="54"/>
      <c r="BC218" s="54"/>
      <c r="BD218" s="54"/>
      <c r="BE218" s="54"/>
      <c r="BF218" s="76"/>
      <c r="BG218" s="54"/>
      <c r="BH218" s="54"/>
      <c r="BI218" s="54"/>
      <c r="BJ218" s="54"/>
      <c r="BK218" s="76"/>
      <c r="BL218" s="54"/>
      <c r="BM218" s="54"/>
      <c r="BN218" s="54"/>
      <c r="BO218" s="54"/>
      <c r="BP218" s="76"/>
      <c r="BQ218" s="54"/>
      <c r="BR218" s="54"/>
      <c r="BS218" s="54"/>
      <c r="BT218" s="54"/>
      <c r="BU218" s="76"/>
    </row>
    <row r="219" spans="1:73" ht="15" x14ac:dyDescent="0.15">
      <c r="A219" s="56"/>
      <c r="B219" s="56"/>
      <c r="C219" s="56"/>
      <c r="D219" s="56"/>
      <c r="E219" s="104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3"/>
      <c r="S219" s="74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3"/>
      <c r="AG219" s="74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3"/>
      <c r="AU219" s="74"/>
      <c r="AV219" s="54"/>
      <c r="AW219" s="54"/>
      <c r="AX219" s="54"/>
      <c r="AY219" s="54"/>
      <c r="AZ219" s="54"/>
      <c r="BA219" s="76"/>
      <c r="BB219" s="54"/>
      <c r="BC219" s="54"/>
      <c r="BD219" s="54"/>
      <c r="BE219" s="54"/>
      <c r="BF219" s="76"/>
      <c r="BG219" s="54"/>
      <c r="BH219" s="54"/>
      <c r="BI219" s="54"/>
      <c r="BJ219" s="54"/>
      <c r="BK219" s="76"/>
      <c r="BL219" s="54"/>
      <c r="BM219" s="54"/>
      <c r="BN219" s="54"/>
      <c r="BO219" s="54"/>
      <c r="BP219" s="76"/>
      <c r="BQ219" s="54"/>
      <c r="BR219" s="54"/>
      <c r="BS219" s="54"/>
      <c r="BT219" s="54"/>
      <c r="BU219" s="76"/>
    </row>
    <row r="220" spans="1:73" ht="15" x14ac:dyDescent="0.15">
      <c r="A220" s="56"/>
      <c r="B220" s="56"/>
      <c r="C220" s="56"/>
      <c r="D220" s="56"/>
      <c r="E220" s="104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3"/>
      <c r="S220" s="74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3"/>
      <c r="AG220" s="74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3"/>
      <c r="AU220" s="74"/>
      <c r="AV220" s="54"/>
      <c r="AW220" s="54"/>
      <c r="AX220" s="54"/>
      <c r="AY220" s="54"/>
      <c r="AZ220" s="54"/>
      <c r="BA220" s="76"/>
      <c r="BB220" s="54"/>
      <c r="BC220" s="54"/>
      <c r="BD220" s="54"/>
      <c r="BE220" s="54"/>
      <c r="BF220" s="76"/>
      <c r="BG220" s="54"/>
      <c r="BH220" s="54"/>
      <c r="BI220" s="54"/>
      <c r="BJ220" s="54"/>
      <c r="BK220" s="76"/>
      <c r="BL220" s="54"/>
      <c r="BM220" s="54"/>
      <c r="BN220" s="54"/>
      <c r="BO220" s="54"/>
      <c r="BP220" s="76"/>
      <c r="BQ220" s="54"/>
      <c r="BR220" s="54"/>
      <c r="BS220" s="54"/>
      <c r="BT220" s="54"/>
      <c r="BU220" s="76"/>
    </row>
    <row r="221" spans="1:73" ht="15" x14ac:dyDescent="0.15">
      <c r="A221" s="56"/>
      <c r="B221" s="56"/>
      <c r="C221" s="56"/>
      <c r="D221" s="56"/>
      <c r="E221" s="104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3"/>
      <c r="S221" s="74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3"/>
      <c r="AG221" s="74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3"/>
      <c r="AU221" s="74"/>
      <c r="AV221" s="54"/>
      <c r="AW221" s="54"/>
      <c r="AX221" s="54"/>
      <c r="AY221" s="54"/>
      <c r="AZ221" s="54"/>
      <c r="BA221" s="76"/>
      <c r="BB221" s="54"/>
      <c r="BC221" s="54"/>
      <c r="BD221" s="54"/>
      <c r="BE221" s="54"/>
      <c r="BF221" s="76"/>
      <c r="BG221" s="54"/>
      <c r="BH221" s="54"/>
      <c r="BI221" s="54"/>
      <c r="BJ221" s="54"/>
      <c r="BK221" s="76"/>
      <c r="BL221" s="54"/>
      <c r="BM221" s="54"/>
      <c r="BN221" s="54"/>
      <c r="BO221" s="54"/>
      <c r="BP221" s="76"/>
      <c r="BQ221" s="54"/>
      <c r="BR221" s="54"/>
      <c r="BS221" s="54"/>
      <c r="BT221" s="54"/>
      <c r="BU221" s="76"/>
    </row>
    <row r="222" spans="1:73" ht="15" x14ac:dyDescent="0.15">
      <c r="A222" s="56"/>
      <c r="B222" s="56"/>
      <c r="C222" s="56"/>
      <c r="D222" s="56"/>
      <c r="E222" s="104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3"/>
      <c r="S222" s="74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3"/>
      <c r="AG222" s="74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3"/>
      <c r="AU222" s="74"/>
      <c r="AV222" s="54"/>
      <c r="AW222" s="54"/>
      <c r="AX222" s="54"/>
      <c r="AY222" s="54"/>
      <c r="AZ222" s="54"/>
      <c r="BA222" s="76"/>
      <c r="BB222" s="54"/>
      <c r="BC222" s="54"/>
      <c r="BD222" s="54"/>
      <c r="BE222" s="54"/>
      <c r="BF222" s="76"/>
      <c r="BG222" s="54"/>
      <c r="BH222" s="54"/>
      <c r="BI222" s="54"/>
      <c r="BJ222" s="54"/>
      <c r="BK222" s="76"/>
      <c r="BL222" s="54"/>
      <c r="BM222" s="54"/>
      <c r="BN222" s="54"/>
      <c r="BO222" s="54"/>
      <c r="BP222" s="76"/>
      <c r="BQ222" s="54"/>
      <c r="BR222" s="54"/>
      <c r="BS222" s="54"/>
      <c r="BT222" s="54"/>
      <c r="BU222" s="76"/>
    </row>
    <row r="223" spans="1:73" ht="15" x14ac:dyDescent="0.15">
      <c r="A223" s="56"/>
      <c r="B223" s="56"/>
      <c r="C223" s="56"/>
      <c r="D223" s="56"/>
      <c r="E223" s="104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3"/>
      <c r="S223" s="74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3"/>
      <c r="AG223" s="74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3"/>
      <c r="AU223" s="74"/>
      <c r="AV223" s="54"/>
      <c r="AW223" s="54"/>
      <c r="AX223" s="54"/>
      <c r="AY223" s="54"/>
      <c r="AZ223" s="54"/>
      <c r="BA223" s="76"/>
      <c r="BB223" s="54"/>
      <c r="BC223" s="54"/>
      <c r="BD223" s="54"/>
      <c r="BE223" s="54"/>
      <c r="BF223" s="76"/>
      <c r="BG223" s="54"/>
      <c r="BH223" s="54"/>
      <c r="BI223" s="54"/>
      <c r="BJ223" s="54"/>
      <c r="BK223" s="76"/>
      <c r="BL223" s="54"/>
      <c r="BM223" s="54"/>
      <c r="BN223" s="54"/>
      <c r="BO223" s="54"/>
      <c r="BP223" s="76"/>
      <c r="BQ223" s="54"/>
      <c r="BR223" s="54"/>
      <c r="BS223" s="54"/>
      <c r="BT223" s="54"/>
      <c r="BU223" s="76"/>
    </row>
    <row r="224" spans="1:73" ht="15" x14ac:dyDescent="0.15">
      <c r="A224" s="56"/>
      <c r="B224" s="56"/>
      <c r="C224" s="56"/>
      <c r="D224" s="56"/>
      <c r="E224" s="104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3"/>
      <c r="S224" s="74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3"/>
      <c r="AG224" s="74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3"/>
      <c r="AU224" s="74"/>
      <c r="AV224" s="54"/>
      <c r="AW224" s="54"/>
      <c r="AX224" s="54"/>
      <c r="AY224" s="54"/>
      <c r="AZ224" s="54"/>
      <c r="BA224" s="76"/>
      <c r="BB224" s="54"/>
      <c r="BC224" s="54"/>
      <c r="BD224" s="54"/>
      <c r="BE224" s="54"/>
      <c r="BF224" s="76"/>
      <c r="BG224" s="54"/>
      <c r="BH224" s="54"/>
      <c r="BI224" s="54"/>
      <c r="BJ224" s="54"/>
      <c r="BK224" s="76"/>
      <c r="BL224" s="54"/>
      <c r="BM224" s="54"/>
      <c r="BN224" s="54"/>
      <c r="BO224" s="54"/>
      <c r="BP224" s="76"/>
      <c r="BQ224" s="54"/>
      <c r="BR224" s="54"/>
      <c r="BS224" s="54"/>
      <c r="BT224" s="54"/>
      <c r="BU224" s="76"/>
    </row>
    <row r="225" spans="1:73" ht="15" x14ac:dyDescent="0.15">
      <c r="A225" s="56"/>
      <c r="B225" s="56"/>
      <c r="C225" s="56"/>
      <c r="D225" s="56"/>
      <c r="E225" s="104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3"/>
      <c r="S225" s="74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3"/>
      <c r="AG225" s="74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3"/>
      <c r="AU225" s="74"/>
      <c r="AV225" s="54"/>
      <c r="AW225" s="54"/>
      <c r="AX225" s="54"/>
      <c r="AY225" s="54"/>
      <c r="AZ225" s="54"/>
      <c r="BA225" s="76"/>
      <c r="BB225" s="54"/>
      <c r="BC225" s="54"/>
      <c r="BD225" s="54"/>
      <c r="BE225" s="54"/>
      <c r="BF225" s="76"/>
      <c r="BG225" s="54"/>
      <c r="BH225" s="54"/>
      <c r="BI225" s="54"/>
      <c r="BJ225" s="54"/>
      <c r="BK225" s="76"/>
      <c r="BL225" s="54"/>
      <c r="BM225" s="54"/>
      <c r="BN225" s="54"/>
      <c r="BO225" s="54"/>
      <c r="BP225" s="76"/>
      <c r="BQ225" s="54"/>
      <c r="BR225" s="54"/>
      <c r="BS225" s="54"/>
      <c r="BT225" s="54"/>
      <c r="BU225" s="76"/>
    </row>
    <row r="226" spans="1:73" ht="15" x14ac:dyDescent="0.15">
      <c r="A226" s="56"/>
      <c r="B226" s="56"/>
      <c r="C226" s="56"/>
      <c r="D226" s="56"/>
      <c r="E226" s="104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3"/>
      <c r="S226" s="74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3"/>
      <c r="AG226" s="74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3"/>
      <c r="AU226" s="74"/>
      <c r="AV226" s="54"/>
      <c r="AW226" s="54"/>
      <c r="AX226" s="54"/>
      <c r="AY226" s="54"/>
      <c r="AZ226" s="54"/>
      <c r="BA226" s="76"/>
      <c r="BB226" s="54"/>
      <c r="BC226" s="54"/>
      <c r="BD226" s="54"/>
      <c r="BE226" s="54"/>
      <c r="BF226" s="76"/>
      <c r="BG226" s="54"/>
      <c r="BH226" s="54"/>
      <c r="BI226" s="54"/>
      <c r="BJ226" s="54"/>
      <c r="BK226" s="76"/>
      <c r="BL226" s="54"/>
      <c r="BM226" s="54"/>
      <c r="BN226" s="54"/>
      <c r="BO226" s="54"/>
      <c r="BP226" s="76"/>
      <c r="BQ226" s="54"/>
      <c r="BR226" s="54"/>
      <c r="BS226" s="54"/>
      <c r="BT226" s="54"/>
      <c r="BU226" s="76"/>
    </row>
    <row r="227" spans="1:73" ht="15" x14ac:dyDescent="0.15">
      <c r="A227" s="56"/>
      <c r="B227" s="56"/>
      <c r="C227" s="56"/>
      <c r="D227" s="56"/>
      <c r="E227" s="104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3"/>
      <c r="S227" s="74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3"/>
      <c r="AG227" s="74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3"/>
      <c r="AU227" s="74"/>
      <c r="AV227" s="54"/>
      <c r="AW227" s="54"/>
      <c r="AX227" s="54"/>
      <c r="AY227" s="54"/>
      <c r="AZ227" s="54"/>
      <c r="BA227" s="76"/>
      <c r="BB227" s="54"/>
      <c r="BC227" s="54"/>
      <c r="BD227" s="54"/>
      <c r="BE227" s="54"/>
      <c r="BF227" s="76"/>
      <c r="BG227" s="54"/>
      <c r="BH227" s="54"/>
      <c r="BI227" s="54"/>
      <c r="BJ227" s="54"/>
      <c r="BK227" s="76"/>
      <c r="BL227" s="54"/>
      <c r="BM227" s="54"/>
      <c r="BN227" s="54"/>
      <c r="BO227" s="54"/>
      <c r="BP227" s="76"/>
      <c r="BQ227" s="54"/>
      <c r="BR227" s="54"/>
      <c r="BS227" s="54"/>
      <c r="BT227" s="54"/>
      <c r="BU227" s="76"/>
    </row>
    <row r="228" spans="1:73" ht="15" x14ac:dyDescent="0.15">
      <c r="A228" s="56"/>
      <c r="B228" s="56"/>
      <c r="C228" s="56"/>
      <c r="D228" s="56"/>
      <c r="E228" s="104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3"/>
      <c r="S228" s="74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3"/>
      <c r="AG228" s="74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3"/>
      <c r="AU228" s="74"/>
      <c r="AV228" s="54"/>
      <c r="AW228" s="54"/>
      <c r="AX228" s="54"/>
      <c r="AY228" s="54"/>
      <c r="AZ228" s="54"/>
      <c r="BA228" s="76"/>
      <c r="BB228" s="54"/>
      <c r="BC228" s="54"/>
      <c r="BD228" s="54"/>
      <c r="BE228" s="54"/>
      <c r="BF228" s="76"/>
      <c r="BG228" s="54"/>
      <c r="BH228" s="54"/>
      <c r="BI228" s="54"/>
      <c r="BJ228" s="54"/>
      <c r="BK228" s="76"/>
      <c r="BL228" s="54"/>
      <c r="BM228" s="54"/>
      <c r="BN228" s="54"/>
      <c r="BO228" s="54"/>
      <c r="BP228" s="76"/>
      <c r="BQ228" s="54"/>
      <c r="BR228" s="54"/>
      <c r="BS228" s="54"/>
      <c r="BT228" s="54"/>
      <c r="BU228" s="76"/>
    </row>
    <row r="229" spans="1:73" ht="15" x14ac:dyDescent="0.15">
      <c r="A229" s="56"/>
      <c r="B229" s="56"/>
      <c r="C229" s="56"/>
      <c r="D229" s="56"/>
      <c r="E229" s="104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3"/>
      <c r="S229" s="74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3"/>
      <c r="AG229" s="74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3"/>
      <c r="AU229" s="74"/>
      <c r="AV229" s="54"/>
      <c r="AW229" s="54"/>
      <c r="AX229" s="54"/>
      <c r="AY229" s="54"/>
      <c r="AZ229" s="54"/>
      <c r="BA229" s="76"/>
      <c r="BB229" s="54"/>
      <c r="BC229" s="54"/>
      <c r="BD229" s="54"/>
      <c r="BE229" s="54"/>
      <c r="BF229" s="76"/>
      <c r="BG229" s="54"/>
      <c r="BH229" s="54"/>
      <c r="BI229" s="54"/>
      <c r="BJ229" s="54"/>
      <c r="BK229" s="76"/>
      <c r="BL229" s="54"/>
      <c r="BM229" s="54"/>
      <c r="BN229" s="54"/>
      <c r="BO229" s="54"/>
      <c r="BP229" s="76"/>
      <c r="BQ229" s="54"/>
      <c r="BR229" s="54"/>
      <c r="BS229" s="54"/>
      <c r="BT229" s="54"/>
      <c r="BU229" s="76"/>
    </row>
    <row r="230" spans="1:73" ht="15" x14ac:dyDescent="0.15">
      <c r="A230" s="56"/>
      <c r="B230" s="56"/>
      <c r="C230" s="56"/>
      <c r="D230" s="56"/>
      <c r="E230" s="104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3"/>
      <c r="S230" s="74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3"/>
      <c r="AG230" s="74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3"/>
      <c r="AU230" s="74"/>
      <c r="AV230" s="54"/>
      <c r="AW230" s="54"/>
      <c r="AX230" s="54"/>
      <c r="AY230" s="54"/>
      <c r="AZ230" s="54"/>
      <c r="BA230" s="76"/>
      <c r="BB230" s="54"/>
      <c r="BC230" s="54"/>
      <c r="BD230" s="54"/>
      <c r="BE230" s="54"/>
      <c r="BF230" s="76"/>
      <c r="BG230" s="54"/>
      <c r="BH230" s="54"/>
      <c r="BI230" s="54"/>
      <c r="BJ230" s="54"/>
      <c r="BK230" s="76"/>
      <c r="BL230" s="54"/>
      <c r="BM230" s="54"/>
      <c r="BN230" s="54"/>
      <c r="BO230" s="54"/>
      <c r="BP230" s="76"/>
      <c r="BQ230" s="54"/>
      <c r="BR230" s="54"/>
      <c r="BS230" s="54"/>
      <c r="BT230" s="54"/>
      <c r="BU230" s="76"/>
    </row>
    <row r="231" spans="1:73" ht="15" x14ac:dyDescent="0.15">
      <c r="A231" s="56"/>
      <c r="B231" s="56"/>
      <c r="C231" s="56"/>
      <c r="D231" s="56"/>
      <c r="E231" s="104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3"/>
      <c r="S231" s="74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3"/>
      <c r="AG231" s="74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3"/>
      <c r="AU231" s="74"/>
      <c r="AV231" s="54"/>
      <c r="AW231" s="54"/>
      <c r="AX231" s="54"/>
      <c r="AY231" s="54"/>
      <c r="AZ231" s="54"/>
      <c r="BA231" s="76"/>
      <c r="BB231" s="54"/>
      <c r="BC231" s="54"/>
      <c r="BD231" s="54"/>
      <c r="BE231" s="54"/>
      <c r="BF231" s="76"/>
      <c r="BG231" s="54"/>
      <c r="BH231" s="54"/>
      <c r="BI231" s="54"/>
      <c r="BJ231" s="54"/>
      <c r="BK231" s="76"/>
      <c r="BL231" s="54"/>
      <c r="BM231" s="54"/>
      <c r="BN231" s="54"/>
      <c r="BO231" s="54"/>
      <c r="BP231" s="76"/>
      <c r="BQ231" s="54"/>
      <c r="BR231" s="54"/>
      <c r="BS231" s="54"/>
      <c r="BT231" s="54"/>
      <c r="BU231" s="76"/>
    </row>
    <row r="232" spans="1:73" ht="15" x14ac:dyDescent="0.15">
      <c r="A232" s="56"/>
      <c r="B232" s="56"/>
      <c r="C232" s="56"/>
      <c r="D232" s="56"/>
      <c r="E232" s="104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3"/>
      <c r="S232" s="74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3"/>
      <c r="AG232" s="74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3"/>
      <c r="AU232" s="74"/>
      <c r="AV232" s="54"/>
      <c r="AW232" s="54"/>
      <c r="AX232" s="54"/>
      <c r="AY232" s="54"/>
      <c r="AZ232" s="54"/>
      <c r="BA232" s="76"/>
      <c r="BB232" s="54"/>
      <c r="BC232" s="54"/>
      <c r="BD232" s="54"/>
      <c r="BE232" s="54"/>
      <c r="BF232" s="76"/>
      <c r="BG232" s="54"/>
      <c r="BH232" s="54"/>
      <c r="BI232" s="54"/>
      <c r="BJ232" s="54"/>
      <c r="BK232" s="76"/>
      <c r="BL232" s="54"/>
      <c r="BM232" s="54"/>
      <c r="BN232" s="54"/>
      <c r="BO232" s="54"/>
      <c r="BP232" s="76"/>
      <c r="BQ232" s="54"/>
      <c r="BR232" s="54"/>
      <c r="BS232" s="54"/>
      <c r="BT232" s="54"/>
      <c r="BU232" s="76"/>
    </row>
    <row r="233" spans="1:73" ht="15" x14ac:dyDescent="0.15">
      <c r="A233" s="56"/>
      <c r="B233" s="56"/>
      <c r="C233" s="56"/>
      <c r="D233" s="56"/>
      <c r="E233" s="104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3"/>
      <c r="S233" s="74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3"/>
      <c r="AG233" s="74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3"/>
      <c r="AU233" s="74"/>
      <c r="AV233" s="54"/>
      <c r="AW233" s="54"/>
      <c r="AX233" s="54"/>
      <c r="AY233" s="54"/>
      <c r="AZ233" s="54"/>
      <c r="BA233" s="76"/>
      <c r="BB233" s="54"/>
      <c r="BC233" s="54"/>
      <c r="BD233" s="54"/>
      <c r="BE233" s="54"/>
      <c r="BF233" s="76"/>
      <c r="BG233" s="54"/>
      <c r="BH233" s="54"/>
      <c r="BI233" s="54"/>
      <c r="BJ233" s="54"/>
      <c r="BK233" s="76"/>
      <c r="BL233" s="54"/>
      <c r="BM233" s="54"/>
      <c r="BN233" s="54"/>
      <c r="BO233" s="54"/>
      <c r="BP233" s="76"/>
      <c r="BQ233" s="54"/>
      <c r="BR233" s="54"/>
      <c r="BS233" s="54"/>
      <c r="BT233" s="54"/>
      <c r="BU233" s="76"/>
    </row>
    <row r="234" spans="1:73" ht="15" x14ac:dyDescent="0.15">
      <c r="A234" s="56"/>
      <c r="B234" s="56"/>
      <c r="C234" s="56"/>
      <c r="D234" s="56"/>
      <c r="E234" s="104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3"/>
      <c r="S234" s="74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3"/>
      <c r="AG234" s="74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3"/>
      <c r="AU234" s="74"/>
      <c r="AV234" s="54"/>
      <c r="AW234" s="54"/>
      <c r="AX234" s="54"/>
      <c r="AY234" s="54"/>
      <c r="AZ234" s="54"/>
      <c r="BA234" s="76"/>
      <c r="BB234" s="54"/>
      <c r="BC234" s="54"/>
      <c r="BD234" s="54"/>
      <c r="BE234" s="54"/>
      <c r="BF234" s="76"/>
      <c r="BG234" s="54"/>
      <c r="BH234" s="54"/>
      <c r="BI234" s="54"/>
      <c r="BJ234" s="54"/>
      <c r="BK234" s="76"/>
      <c r="BL234" s="54"/>
      <c r="BM234" s="54"/>
      <c r="BN234" s="54"/>
      <c r="BO234" s="54"/>
      <c r="BP234" s="76"/>
      <c r="BQ234" s="54"/>
      <c r="BR234" s="54"/>
      <c r="BS234" s="54"/>
      <c r="BT234" s="54"/>
      <c r="BU234" s="76"/>
    </row>
    <row r="235" spans="1:73" ht="15" x14ac:dyDescent="0.15">
      <c r="A235" s="56"/>
      <c r="B235" s="56"/>
      <c r="C235" s="56"/>
      <c r="D235" s="56"/>
      <c r="E235" s="104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3"/>
      <c r="S235" s="74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3"/>
      <c r="AG235" s="74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3"/>
      <c r="AU235" s="74"/>
      <c r="AV235" s="54"/>
      <c r="AW235" s="54"/>
      <c r="AX235" s="54"/>
      <c r="AY235" s="54"/>
      <c r="AZ235" s="54"/>
      <c r="BA235" s="76"/>
      <c r="BB235" s="54"/>
      <c r="BC235" s="54"/>
      <c r="BD235" s="54"/>
      <c r="BE235" s="54"/>
      <c r="BF235" s="76"/>
      <c r="BG235" s="54"/>
      <c r="BH235" s="54"/>
      <c r="BI235" s="54"/>
      <c r="BJ235" s="54"/>
      <c r="BK235" s="76"/>
      <c r="BL235" s="54"/>
      <c r="BM235" s="54"/>
      <c r="BN235" s="54"/>
      <c r="BO235" s="54"/>
      <c r="BP235" s="76"/>
      <c r="BQ235" s="54"/>
      <c r="BR235" s="54"/>
      <c r="BS235" s="54"/>
      <c r="BT235" s="54"/>
      <c r="BU235" s="76"/>
    </row>
    <row r="236" spans="1:73" ht="15" x14ac:dyDescent="0.15">
      <c r="A236" s="56"/>
      <c r="B236" s="56"/>
      <c r="C236" s="56"/>
      <c r="D236" s="56"/>
      <c r="E236" s="104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3"/>
      <c r="S236" s="74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3"/>
      <c r="AG236" s="74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3"/>
      <c r="AU236" s="74"/>
      <c r="AV236" s="54"/>
      <c r="AW236" s="54"/>
      <c r="AX236" s="54"/>
      <c r="AY236" s="54"/>
      <c r="AZ236" s="54"/>
      <c r="BA236" s="76"/>
      <c r="BB236" s="54"/>
      <c r="BC236" s="54"/>
      <c r="BD236" s="54"/>
      <c r="BE236" s="54"/>
      <c r="BF236" s="76"/>
      <c r="BG236" s="54"/>
      <c r="BH236" s="54"/>
      <c r="BI236" s="54"/>
      <c r="BJ236" s="54"/>
      <c r="BK236" s="76"/>
      <c r="BL236" s="54"/>
      <c r="BM236" s="54"/>
      <c r="BN236" s="54"/>
      <c r="BO236" s="54"/>
      <c r="BP236" s="76"/>
      <c r="BQ236" s="54"/>
      <c r="BR236" s="54"/>
      <c r="BS236" s="54"/>
      <c r="BT236" s="54"/>
      <c r="BU236" s="76"/>
    </row>
    <row r="237" spans="1:73" ht="15" x14ac:dyDescent="0.15">
      <c r="A237" s="56"/>
      <c r="B237" s="56"/>
      <c r="C237" s="56"/>
      <c r="D237" s="56"/>
      <c r="E237" s="104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3"/>
      <c r="S237" s="74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3"/>
      <c r="AG237" s="74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3"/>
      <c r="AU237" s="74"/>
      <c r="AV237" s="54"/>
      <c r="AW237" s="54"/>
      <c r="AX237" s="54"/>
      <c r="AY237" s="54"/>
      <c r="AZ237" s="54"/>
      <c r="BA237" s="76"/>
      <c r="BB237" s="54"/>
      <c r="BC237" s="54"/>
      <c r="BD237" s="54"/>
      <c r="BE237" s="54"/>
      <c r="BF237" s="76"/>
      <c r="BG237" s="54"/>
      <c r="BH237" s="54"/>
      <c r="BI237" s="54"/>
      <c r="BJ237" s="54"/>
      <c r="BK237" s="76"/>
      <c r="BL237" s="54"/>
      <c r="BM237" s="54"/>
      <c r="BN237" s="54"/>
      <c r="BO237" s="54"/>
      <c r="BP237" s="76"/>
      <c r="BQ237" s="54"/>
      <c r="BR237" s="54"/>
      <c r="BS237" s="54"/>
      <c r="BT237" s="54"/>
      <c r="BU237" s="76"/>
    </row>
    <row r="238" spans="1:73" ht="15" x14ac:dyDescent="0.15">
      <c r="A238" s="56"/>
      <c r="B238" s="56"/>
      <c r="C238" s="56"/>
      <c r="D238" s="56"/>
      <c r="E238" s="104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3"/>
      <c r="S238" s="74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3"/>
      <c r="AG238" s="74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3"/>
      <c r="AU238" s="74"/>
      <c r="AV238" s="54"/>
      <c r="AW238" s="54"/>
      <c r="AX238" s="54"/>
      <c r="AY238" s="54"/>
      <c r="AZ238" s="54"/>
      <c r="BA238" s="76"/>
      <c r="BB238" s="54"/>
      <c r="BC238" s="54"/>
      <c r="BD238" s="54"/>
      <c r="BE238" s="54"/>
      <c r="BF238" s="76"/>
      <c r="BG238" s="54"/>
      <c r="BH238" s="54"/>
      <c r="BI238" s="54"/>
      <c r="BJ238" s="54"/>
      <c r="BK238" s="76"/>
      <c r="BL238" s="54"/>
      <c r="BM238" s="54"/>
      <c r="BN238" s="54"/>
      <c r="BO238" s="54"/>
      <c r="BP238" s="76"/>
      <c r="BQ238" s="54"/>
      <c r="BR238" s="54"/>
      <c r="BS238" s="54"/>
      <c r="BT238" s="54"/>
      <c r="BU238" s="76"/>
    </row>
    <row r="239" spans="1:73" ht="15" x14ac:dyDescent="0.15">
      <c r="A239" s="56"/>
      <c r="B239" s="56"/>
      <c r="C239" s="56"/>
      <c r="D239" s="56"/>
      <c r="E239" s="104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3"/>
      <c r="S239" s="74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3"/>
      <c r="AG239" s="74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3"/>
      <c r="AU239" s="74"/>
      <c r="AV239" s="54"/>
      <c r="AW239" s="54"/>
      <c r="AX239" s="54"/>
      <c r="AY239" s="54"/>
      <c r="AZ239" s="54"/>
      <c r="BA239" s="76"/>
      <c r="BB239" s="54"/>
      <c r="BC239" s="54"/>
      <c r="BD239" s="54"/>
      <c r="BE239" s="54"/>
      <c r="BF239" s="76"/>
      <c r="BG239" s="54"/>
      <c r="BH239" s="54"/>
      <c r="BI239" s="54"/>
      <c r="BJ239" s="54"/>
      <c r="BK239" s="76"/>
      <c r="BL239" s="54"/>
      <c r="BM239" s="54"/>
      <c r="BN239" s="54"/>
      <c r="BO239" s="54"/>
      <c r="BP239" s="76"/>
      <c r="BQ239" s="54"/>
      <c r="BR239" s="54"/>
      <c r="BS239" s="54"/>
      <c r="BT239" s="54"/>
      <c r="BU239" s="76"/>
    </row>
    <row r="240" spans="1:73" ht="15" x14ac:dyDescent="0.15">
      <c r="A240" s="56"/>
      <c r="B240" s="56"/>
      <c r="C240" s="56"/>
      <c r="D240" s="56"/>
      <c r="E240" s="104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3"/>
      <c r="S240" s="74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3"/>
      <c r="AG240" s="74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3"/>
      <c r="AU240" s="74"/>
      <c r="AV240" s="54"/>
      <c r="AW240" s="54"/>
      <c r="AX240" s="54"/>
      <c r="AY240" s="54"/>
      <c r="AZ240" s="54"/>
      <c r="BA240" s="76"/>
      <c r="BB240" s="54"/>
      <c r="BC240" s="54"/>
      <c r="BD240" s="54"/>
      <c r="BE240" s="54"/>
      <c r="BF240" s="76"/>
      <c r="BG240" s="54"/>
      <c r="BH240" s="54"/>
      <c r="BI240" s="54"/>
      <c r="BJ240" s="54"/>
      <c r="BK240" s="76"/>
      <c r="BL240" s="54"/>
      <c r="BM240" s="54"/>
      <c r="BN240" s="54"/>
      <c r="BO240" s="54"/>
      <c r="BP240" s="76"/>
      <c r="BQ240" s="54"/>
      <c r="BR240" s="54"/>
      <c r="BS240" s="54"/>
      <c r="BT240" s="54"/>
      <c r="BU240" s="76"/>
    </row>
    <row r="241" spans="1:73" ht="15" x14ac:dyDescent="0.15">
      <c r="A241" s="56"/>
      <c r="B241" s="56"/>
      <c r="C241" s="56"/>
      <c r="D241" s="56"/>
      <c r="E241" s="104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3"/>
      <c r="S241" s="74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3"/>
      <c r="AG241" s="74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3"/>
      <c r="AU241" s="74"/>
      <c r="AV241" s="54"/>
      <c r="AW241" s="54"/>
      <c r="AX241" s="54"/>
      <c r="AY241" s="54"/>
      <c r="AZ241" s="54"/>
      <c r="BA241" s="76"/>
      <c r="BB241" s="54"/>
      <c r="BC241" s="54"/>
      <c r="BD241" s="54"/>
      <c r="BE241" s="54"/>
      <c r="BF241" s="76"/>
      <c r="BG241" s="54"/>
      <c r="BH241" s="54"/>
      <c r="BI241" s="54"/>
      <c r="BJ241" s="54"/>
      <c r="BK241" s="76"/>
      <c r="BL241" s="54"/>
      <c r="BM241" s="54"/>
      <c r="BN241" s="54"/>
      <c r="BO241" s="54"/>
      <c r="BP241" s="76"/>
      <c r="BQ241" s="54"/>
      <c r="BR241" s="54"/>
      <c r="BS241" s="54"/>
      <c r="BT241" s="54"/>
      <c r="BU241" s="76"/>
    </row>
    <row r="242" spans="1:73" ht="15" x14ac:dyDescent="0.15">
      <c r="A242" s="56"/>
      <c r="B242" s="56"/>
      <c r="C242" s="56"/>
      <c r="D242" s="56"/>
      <c r="E242" s="104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3"/>
      <c r="S242" s="74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3"/>
      <c r="AG242" s="74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3"/>
      <c r="AU242" s="74"/>
      <c r="AV242" s="54"/>
      <c r="AW242" s="54"/>
      <c r="AX242" s="54"/>
      <c r="AY242" s="54"/>
      <c r="AZ242" s="54"/>
      <c r="BA242" s="76"/>
      <c r="BB242" s="54"/>
      <c r="BC242" s="54"/>
      <c r="BD242" s="54"/>
      <c r="BE242" s="54"/>
      <c r="BF242" s="76"/>
      <c r="BG242" s="54"/>
      <c r="BH242" s="54"/>
      <c r="BI242" s="54"/>
      <c r="BJ242" s="54"/>
      <c r="BK242" s="76"/>
      <c r="BL242" s="54"/>
      <c r="BM242" s="54"/>
      <c r="BN242" s="54"/>
      <c r="BO242" s="54"/>
      <c r="BP242" s="76"/>
      <c r="BQ242" s="54"/>
      <c r="BR242" s="54"/>
      <c r="BS242" s="54"/>
      <c r="BT242" s="54"/>
      <c r="BU242" s="76"/>
    </row>
    <row r="243" spans="1:73" ht="15" x14ac:dyDescent="0.15">
      <c r="A243" s="56"/>
      <c r="B243" s="56"/>
      <c r="C243" s="56"/>
      <c r="D243" s="56"/>
      <c r="E243" s="104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3"/>
      <c r="S243" s="74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3"/>
      <c r="AG243" s="74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3"/>
      <c r="AU243" s="74"/>
      <c r="AV243" s="54"/>
      <c r="AW243" s="54"/>
      <c r="AX243" s="54"/>
      <c r="AY243" s="54"/>
      <c r="AZ243" s="54"/>
      <c r="BA243" s="76"/>
      <c r="BB243" s="54"/>
      <c r="BC243" s="54"/>
      <c r="BD243" s="54"/>
      <c r="BE243" s="54"/>
      <c r="BF243" s="76"/>
      <c r="BG243" s="54"/>
      <c r="BH243" s="54"/>
      <c r="BI243" s="54"/>
      <c r="BJ243" s="54"/>
      <c r="BK243" s="76"/>
      <c r="BL243" s="54"/>
      <c r="BM243" s="54"/>
      <c r="BN243" s="54"/>
      <c r="BO243" s="54"/>
      <c r="BP243" s="76"/>
      <c r="BQ243" s="54"/>
      <c r="BR243" s="54"/>
      <c r="BS243" s="54"/>
      <c r="BT243" s="54"/>
      <c r="BU243" s="76"/>
    </row>
    <row r="244" spans="1:73" ht="15" x14ac:dyDescent="0.15">
      <c r="A244" s="56"/>
      <c r="B244" s="56"/>
      <c r="C244" s="56"/>
      <c r="D244" s="56"/>
      <c r="E244" s="104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3"/>
      <c r="S244" s="74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3"/>
      <c r="AG244" s="74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3"/>
      <c r="AU244" s="74"/>
      <c r="AV244" s="54"/>
      <c r="AW244" s="54"/>
      <c r="AX244" s="54"/>
      <c r="AY244" s="54"/>
      <c r="AZ244" s="54"/>
      <c r="BA244" s="76"/>
      <c r="BB244" s="54"/>
      <c r="BC244" s="54"/>
      <c r="BD244" s="54"/>
      <c r="BE244" s="54"/>
      <c r="BF244" s="76"/>
      <c r="BG244" s="54"/>
      <c r="BH244" s="54"/>
      <c r="BI244" s="54"/>
      <c r="BJ244" s="54"/>
      <c r="BK244" s="76"/>
      <c r="BL244" s="54"/>
      <c r="BM244" s="54"/>
      <c r="BN244" s="54"/>
      <c r="BO244" s="54"/>
      <c r="BP244" s="76"/>
      <c r="BQ244" s="54"/>
      <c r="BR244" s="54"/>
      <c r="BS244" s="54"/>
      <c r="BT244" s="54"/>
      <c r="BU244" s="76"/>
    </row>
    <row r="245" spans="1:73" ht="15" x14ac:dyDescent="0.15">
      <c r="A245" s="56"/>
      <c r="B245" s="56"/>
      <c r="C245" s="56"/>
      <c r="D245" s="56"/>
      <c r="E245" s="104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3"/>
      <c r="S245" s="74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3"/>
      <c r="AG245" s="74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3"/>
      <c r="AU245" s="74"/>
      <c r="AV245" s="54"/>
      <c r="AW245" s="54"/>
      <c r="AX245" s="54"/>
      <c r="AY245" s="54"/>
      <c r="AZ245" s="54"/>
      <c r="BA245" s="76"/>
      <c r="BB245" s="54"/>
      <c r="BC245" s="54"/>
      <c r="BD245" s="54"/>
      <c r="BE245" s="54"/>
      <c r="BF245" s="76"/>
      <c r="BG245" s="54"/>
      <c r="BH245" s="54"/>
      <c r="BI245" s="54"/>
      <c r="BJ245" s="54"/>
      <c r="BK245" s="76"/>
      <c r="BL245" s="54"/>
      <c r="BM245" s="54"/>
      <c r="BN245" s="54"/>
      <c r="BO245" s="54"/>
      <c r="BP245" s="76"/>
      <c r="BQ245" s="54"/>
      <c r="BR245" s="54"/>
      <c r="BS245" s="54"/>
      <c r="BT245" s="54"/>
      <c r="BU245" s="76"/>
    </row>
    <row r="246" spans="1:73" ht="15" x14ac:dyDescent="0.15">
      <c r="A246" s="56"/>
      <c r="B246" s="56"/>
      <c r="C246" s="56"/>
      <c r="D246" s="56"/>
      <c r="E246" s="104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3"/>
      <c r="S246" s="74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3"/>
      <c r="AG246" s="74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3"/>
      <c r="AU246" s="74"/>
      <c r="AV246" s="54"/>
      <c r="AW246" s="54"/>
      <c r="AX246" s="54"/>
      <c r="AY246" s="54"/>
      <c r="AZ246" s="54"/>
      <c r="BA246" s="76"/>
      <c r="BB246" s="54"/>
      <c r="BC246" s="54"/>
      <c r="BD246" s="54"/>
      <c r="BE246" s="54"/>
      <c r="BF246" s="76"/>
      <c r="BG246" s="54"/>
      <c r="BH246" s="54"/>
      <c r="BI246" s="54"/>
      <c r="BJ246" s="54"/>
      <c r="BK246" s="76"/>
      <c r="BL246" s="54"/>
      <c r="BM246" s="54"/>
      <c r="BN246" s="54"/>
      <c r="BO246" s="54"/>
      <c r="BP246" s="76"/>
      <c r="BQ246" s="54"/>
      <c r="BR246" s="54"/>
      <c r="BS246" s="54"/>
      <c r="BT246" s="54"/>
      <c r="BU246" s="76"/>
    </row>
    <row r="247" spans="1:73" ht="15" x14ac:dyDescent="0.15">
      <c r="A247" s="56"/>
      <c r="B247" s="56"/>
      <c r="C247" s="56"/>
      <c r="D247" s="56"/>
      <c r="E247" s="104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3"/>
      <c r="S247" s="74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3"/>
      <c r="AG247" s="74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3"/>
      <c r="AU247" s="74"/>
      <c r="AV247" s="54"/>
      <c r="AW247" s="54"/>
      <c r="AX247" s="54"/>
      <c r="AY247" s="54"/>
      <c r="AZ247" s="54"/>
      <c r="BA247" s="76"/>
      <c r="BB247" s="54"/>
      <c r="BC247" s="54"/>
      <c r="BD247" s="54"/>
      <c r="BE247" s="54"/>
      <c r="BF247" s="76"/>
      <c r="BG247" s="54"/>
      <c r="BH247" s="54"/>
      <c r="BI247" s="54"/>
      <c r="BJ247" s="54"/>
      <c r="BK247" s="76"/>
      <c r="BL247" s="54"/>
      <c r="BM247" s="54"/>
      <c r="BN247" s="54"/>
      <c r="BO247" s="54"/>
      <c r="BP247" s="76"/>
      <c r="BQ247" s="54"/>
      <c r="BR247" s="54"/>
      <c r="BS247" s="54"/>
      <c r="BT247" s="54"/>
      <c r="BU247" s="76"/>
    </row>
    <row r="248" spans="1:73" ht="15" x14ac:dyDescent="0.15">
      <c r="A248" s="56"/>
      <c r="B248" s="56"/>
      <c r="C248" s="56"/>
      <c r="D248" s="56"/>
      <c r="E248" s="104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3"/>
      <c r="S248" s="74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3"/>
      <c r="AG248" s="74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3"/>
      <c r="AU248" s="74"/>
      <c r="AV248" s="54"/>
      <c r="AW248" s="54"/>
      <c r="AX248" s="54"/>
      <c r="AY248" s="54"/>
      <c r="AZ248" s="54"/>
      <c r="BA248" s="76"/>
      <c r="BB248" s="54"/>
      <c r="BC248" s="54"/>
      <c r="BD248" s="54"/>
      <c r="BE248" s="54"/>
      <c r="BF248" s="76"/>
      <c r="BG248" s="54"/>
      <c r="BH248" s="54"/>
      <c r="BI248" s="54"/>
      <c r="BJ248" s="54"/>
      <c r="BK248" s="76"/>
      <c r="BL248" s="54"/>
      <c r="BM248" s="54"/>
      <c r="BN248" s="54"/>
      <c r="BO248" s="54"/>
      <c r="BP248" s="76"/>
      <c r="BQ248" s="54"/>
      <c r="BR248" s="54"/>
      <c r="BS248" s="54"/>
      <c r="BT248" s="54"/>
      <c r="BU248" s="76"/>
    </row>
    <row r="249" spans="1:73" ht="15" x14ac:dyDescent="0.15">
      <c r="A249" s="56"/>
      <c r="B249" s="56"/>
      <c r="C249" s="56"/>
      <c r="D249" s="56"/>
      <c r="E249" s="104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3"/>
      <c r="S249" s="74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3"/>
      <c r="AG249" s="74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3"/>
      <c r="AU249" s="74"/>
      <c r="AV249" s="54"/>
      <c r="AW249" s="54"/>
      <c r="AX249" s="54"/>
      <c r="AY249" s="54"/>
      <c r="AZ249" s="54"/>
      <c r="BA249" s="76"/>
      <c r="BB249" s="54"/>
      <c r="BC249" s="54"/>
      <c r="BD249" s="54"/>
      <c r="BE249" s="54"/>
      <c r="BF249" s="76"/>
      <c r="BG249" s="54"/>
      <c r="BH249" s="54"/>
      <c r="BI249" s="54"/>
      <c r="BJ249" s="54"/>
      <c r="BK249" s="76"/>
      <c r="BL249" s="54"/>
      <c r="BM249" s="54"/>
      <c r="BN249" s="54"/>
      <c r="BO249" s="54"/>
      <c r="BP249" s="76"/>
      <c r="BQ249" s="54"/>
      <c r="BR249" s="54"/>
      <c r="BS249" s="54"/>
      <c r="BT249" s="54"/>
      <c r="BU249" s="76"/>
    </row>
    <row r="250" spans="1:73" ht="15" x14ac:dyDescent="0.15">
      <c r="A250" s="56"/>
      <c r="B250" s="56"/>
      <c r="C250" s="56"/>
      <c r="D250" s="56"/>
      <c r="E250" s="104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3"/>
      <c r="S250" s="74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3"/>
      <c r="AG250" s="74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3"/>
      <c r="AU250" s="74"/>
      <c r="AV250" s="54"/>
      <c r="AW250" s="54"/>
      <c r="AX250" s="54"/>
      <c r="AY250" s="54"/>
      <c r="AZ250" s="54"/>
      <c r="BA250" s="76"/>
      <c r="BB250" s="54"/>
      <c r="BC250" s="54"/>
      <c r="BD250" s="54"/>
      <c r="BE250" s="54"/>
      <c r="BF250" s="76"/>
      <c r="BG250" s="54"/>
      <c r="BH250" s="54"/>
      <c r="BI250" s="54"/>
      <c r="BJ250" s="54"/>
      <c r="BK250" s="76"/>
      <c r="BL250" s="54"/>
      <c r="BM250" s="54"/>
      <c r="BN250" s="54"/>
      <c r="BO250" s="54"/>
      <c r="BP250" s="76"/>
      <c r="BQ250" s="54"/>
      <c r="BR250" s="54"/>
      <c r="BS250" s="54"/>
      <c r="BT250" s="54"/>
      <c r="BU250" s="76"/>
    </row>
    <row r="251" spans="1:73" ht="15" x14ac:dyDescent="0.15">
      <c r="A251" s="56"/>
      <c r="B251" s="56"/>
      <c r="C251" s="56"/>
      <c r="D251" s="56"/>
      <c r="E251" s="104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3"/>
      <c r="S251" s="74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3"/>
      <c r="AG251" s="74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3"/>
      <c r="AU251" s="74"/>
      <c r="AV251" s="54"/>
      <c r="AW251" s="54"/>
      <c r="AX251" s="54"/>
      <c r="AY251" s="54"/>
      <c r="AZ251" s="54"/>
      <c r="BA251" s="76"/>
      <c r="BB251" s="54"/>
      <c r="BC251" s="54"/>
      <c r="BD251" s="54"/>
      <c r="BE251" s="54"/>
      <c r="BF251" s="76"/>
      <c r="BG251" s="54"/>
      <c r="BH251" s="54"/>
      <c r="BI251" s="54"/>
      <c r="BJ251" s="54"/>
      <c r="BK251" s="76"/>
      <c r="BL251" s="54"/>
      <c r="BM251" s="54"/>
      <c r="BN251" s="54"/>
      <c r="BO251" s="54"/>
      <c r="BP251" s="76"/>
      <c r="BQ251" s="54"/>
      <c r="BR251" s="54"/>
      <c r="BS251" s="54"/>
      <c r="BT251" s="54"/>
      <c r="BU251" s="76"/>
    </row>
    <row r="252" spans="1:73" ht="15" x14ac:dyDescent="0.15">
      <c r="A252" s="56"/>
      <c r="B252" s="56"/>
      <c r="C252" s="56"/>
      <c r="D252" s="56"/>
      <c r="E252" s="104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3"/>
      <c r="S252" s="74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3"/>
      <c r="AG252" s="74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3"/>
      <c r="AU252" s="74"/>
      <c r="AV252" s="54"/>
      <c r="AW252" s="54"/>
      <c r="AX252" s="54"/>
      <c r="AY252" s="54"/>
      <c r="AZ252" s="54"/>
      <c r="BA252" s="76"/>
      <c r="BB252" s="54"/>
      <c r="BC252" s="54"/>
      <c r="BD252" s="54"/>
      <c r="BE252" s="54"/>
      <c r="BF252" s="76"/>
      <c r="BG252" s="54"/>
      <c r="BH252" s="54"/>
      <c r="BI252" s="54"/>
      <c r="BJ252" s="54"/>
      <c r="BK252" s="76"/>
      <c r="BL252" s="54"/>
      <c r="BM252" s="54"/>
      <c r="BN252" s="54"/>
      <c r="BO252" s="54"/>
      <c r="BP252" s="76"/>
      <c r="BQ252" s="54"/>
      <c r="BR252" s="54"/>
      <c r="BS252" s="54"/>
      <c r="BT252" s="54"/>
      <c r="BU252" s="76"/>
    </row>
    <row r="253" spans="1:73" ht="15" x14ac:dyDescent="0.15">
      <c r="A253" s="56"/>
      <c r="B253" s="56"/>
      <c r="C253" s="56"/>
      <c r="D253" s="56"/>
      <c r="E253" s="104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3"/>
      <c r="S253" s="74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3"/>
      <c r="AG253" s="74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3"/>
      <c r="AU253" s="74"/>
      <c r="AV253" s="54"/>
      <c r="AW253" s="54"/>
      <c r="AX253" s="54"/>
      <c r="AY253" s="54"/>
      <c r="AZ253" s="54"/>
      <c r="BA253" s="76"/>
      <c r="BB253" s="54"/>
      <c r="BC253" s="54"/>
      <c r="BD253" s="54"/>
      <c r="BE253" s="54"/>
      <c r="BF253" s="76"/>
      <c r="BG253" s="54"/>
      <c r="BH253" s="54"/>
      <c r="BI253" s="54"/>
      <c r="BJ253" s="54"/>
      <c r="BK253" s="76"/>
      <c r="BL253" s="54"/>
      <c r="BM253" s="54"/>
      <c r="BN253" s="54"/>
      <c r="BO253" s="54"/>
      <c r="BP253" s="76"/>
      <c r="BQ253" s="54"/>
      <c r="BR253" s="54"/>
      <c r="BS253" s="54"/>
      <c r="BT253" s="54"/>
      <c r="BU253" s="76"/>
    </row>
    <row r="254" spans="1:73" ht="15" x14ac:dyDescent="0.15">
      <c r="A254" s="56"/>
      <c r="B254" s="56"/>
      <c r="C254" s="56"/>
      <c r="D254" s="56"/>
      <c r="E254" s="104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3"/>
      <c r="S254" s="74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3"/>
      <c r="AG254" s="74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3"/>
      <c r="AU254" s="74"/>
      <c r="AV254" s="54"/>
      <c r="AW254" s="54"/>
      <c r="AX254" s="54"/>
      <c r="AY254" s="54"/>
      <c r="AZ254" s="54"/>
      <c r="BA254" s="76"/>
      <c r="BB254" s="54"/>
      <c r="BC254" s="54"/>
      <c r="BD254" s="54"/>
      <c r="BE254" s="54"/>
      <c r="BF254" s="76"/>
      <c r="BG254" s="54"/>
      <c r="BH254" s="54"/>
      <c r="BI254" s="54"/>
      <c r="BJ254" s="54"/>
      <c r="BK254" s="76"/>
      <c r="BL254" s="54"/>
      <c r="BM254" s="54"/>
      <c r="BN254" s="54"/>
      <c r="BO254" s="54"/>
      <c r="BP254" s="76"/>
      <c r="BQ254" s="54"/>
      <c r="BR254" s="54"/>
      <c r="BS254" s="54"/>
      <c r="BT254" s="54"/>
      <c r="BU254" s="76"/>
    </row>
    <row r="255" spans="1:73" ht="15" x14ac:dyDescent="0.15">
      <c r="A255" s="56"/>
      <c r="B255" s="56"/>
      <c r="C255" s="56"/>
      <c r="D255" s="56"/>
      <c r="E255" s="104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3"/>
      <c r="S255" s="74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3"/>
      <c r="AG255" s="74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3"/>
      <c r="AU255" s="74"/>
      <c r="AV255" s="54"/>
      <c r="AW255" s="54"/>
      <c r="AX255" s="54"/>
      <c r="AY255" s="54"/>
      <c r="AZ255" s="54"/>
      <c r="BA255" s="76"/>
      <c r="BB255" s="54"/>
      <c r="BC255" s="54"/>
      <c r="BD255" s="54"/>
      <c r="BE255" s="54"/>
      <c r="BF255" s="76"/>
      <c r="BG255" s="54"/>
      <c r="BH255" s="54"/>
      <c r="BI255" s="54"/>
      <c r="BJ255" s="54"/>
      <c r="BK255" s="76"/>
      <c r="BL255" s="54"/>
      <c r="BM255" s="54"/>
      <c r="BN255" s="54"/>
      <c r="BO255" s="54"/>
      <c r="BP255" s="76"/>
      <c r="BQ255" s="54"/>
      <c r="BR255" s="54"/>
      <c r="BS255" s="54"/>
      <c r="BT255" s="54"/>
      <c r="BU255" s="76"/>
    </row>
    <row r="256" spans="1:73" ht="15" x14ac:dyDescent="0.15">
      <c r="A256" s="56"/>
      <c r="B256" s="56"/>
      <c r="C256" s="56"/>
      <c r="D256" s="56"/>
      <c r="E256" s="104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3"/>
      <c r="S256" s="74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3"/>
      <c r="AG256" s="74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3"/>
      <c r="AU256" s="74"/>
      <c r="AV256" s="54"/>
      <c r="AW256" s="54"/>
      <c r="AX256" s="54"/>
      <c r="AY256" s="54"/>
      <c r="AZ256" s="54"/>
      <c r="BA256" s="76"/>
      <c r="BB256" s="54"/>
      <c r="BC256" s="54"/>
      <c r="BD256" s="54"/>
      <c r="BE256" s="54"/>
      <c r="BF256" s="76"/>
      <c r="BG256" s="54"/>
      <c r="BH256" s="54"/>
      <c r="BI256" s="54"/>
      <c r="BJ256" s="54"/>
      <c r="BK256" s="76"/>
      <c r="BL256" s="54"/>
      <c r="BM256" s="54"/>
      <c r="BN256" s="54"/>
      <c r="BO256" s="54"/>
      <c r="BP256" s="76"/>
      <c r="BQ256" s="54"/>
      <c r="BR256" s="54"/>
      <c r="BS256" s="54"/>
      <c r="BT256" s="54"/>
      <c r="BU256" s="76"/>
    </row>
    <row r="257" spans="1:73" ht="15" x14ac:dyDescent="0.15">
      <c r="A257" s="56"/>
      <c r="B257" s="56"/>
      <c r="C257" s="56"/>
      <c r="D257" s="56"/>
      <c r="E257" s="104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3"/>
      <c r="S257" s="74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3"/>
      <c r="AG257" s="74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3"/>
      <c r="AU257" s="74"/>
      <c r="AV257" s="54"/>
      <c r="AW257" s="54"/>
      <c r="AX257" s="54"/>
      <c r="AY257" s="54"/>
      <c r="AZ257" s="54"/>
      <c r="BA257" s="76"/>
      <c r="BB257" s="54"/>
      <c r="BC257" s="54"/>
      <c r="BD257" s="54"/>
      <c r="BE257" s="54"/>
      <c r="BF257" s="76"/>
      <c r="BG257" s="54"/>
      <c r="BH257" s="54"/>
      <c r="BI257" s="54"/>
      <c r="BJ257" s="54"/>
      <c r="BK257" s="76"/>
      <c r="BL257" s="54"/>
      <c r="BM257" s="54"/>
      <c r="BN257" s="54"/>
      <c r="BO257" s="54"/>
      <c r="BP257" s="76"/>
      <c r="BQ257" s="54"/>
      <c r="BR257" s="54"/>
      <c r="BS257" s="54"/>
      <c r="BT257" s="54"/>
      <c r="BU257" s="76"/>
    </row>
    <row r="258" spans="1:73" ht="15" x14ac:dyDescent="0.15">
      <c r="A258" s="56"/>
      <c r="B258" s="56"/>
      <c r="C258" s="56"/>
      <c r="D258" s="56"/>
      <c r="E258" s="104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3"/>
      <c r="S258" s="74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3"/>
      <c r="AG258" s="74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3"/>
      <c r="AU258" s="74"/>
      <c r="AV258" s="54"/>
      <c r="AW258" s="54"/>
      <c r="AX258" s="54"/>
      <c r="AY258" s="54"/>
      <c r="AZ258" s="54"/>
      <c r="BA258" s="76"/>
      <c r="BB258" s="54"/>
      <c r="BC258" s="54"/>
      <c r="BD258" s="54"/>
      <c r="BE258" s="54"/>
      <c r="BF258" s="76"/>
      <c r="BG258" s="54"/>
      <c r="BH258" s="54"/>
      <c r="BI258" s="54"/>
      <c r="BJ258" s="54"/>
      <c r="BK258" s="76"/>
      <c r="BL258" s="54"/>
      <c r="BM258" s="54"/>
      <c r="BN258" s="54"/>
      <c r="BO258" s="54"/>
      <c r="BP258" s="76"/>
      <c r="BQ258" s="54"/>
      <c r="BR258" s="54"/>
      <c r="BS258" s="54"/>
      <c r="BT258" s="54"/>
      <c r="BU258" s="76"/>
    </row>
    <row r="259" spans="1:73" ht="15" x14ac:dyDescent="0.15">
      <c r="A259" s="56"/>
      <c r="B259" s="56"/>
      <c r="C259" s="56"/>
      <c r="D259" s="56"/>
      <c r="E259" s="104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3"/>
      <c r="S259" s="74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3"/>
      <c r="AG259" s="74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3"/>
      <c r="AU259" s="74"/>
      <c r="AV259" s="54"/>
      <c r="AW259" s="54"/>
      <c r="AX259" s="54"/>
      <c r="AY259" s="54"/>
      <c r="AZ259" s="54"/>
      <c r="BA259" s="76"/>
      <c r="BB259" s="54"/>
      <c r="BC259" s="54"/>
      <c r="BD259" s="54"/>
      <c r="BE259" s="54"/>
      <c r="BF259" s="76"/>
      <c r="BG259" s="54"/>
      <c r="BH259" s="54"/>
      <c r="BI259" s="54"/>
      <c r="BJ259" s="54"/>
      <c r="BK259" s="76"/>
      <c r="BL259" s="54"/>
      <c r="BM259" s="54"/>
      <c r="BN259" s="54"/>
      <c r="BO259" s="54"/>
      <c r="BP259" s="76"/>
      <c r="BQ259" s="54"/>
      <c r="BR259" s="54"/>
      <c r="BS259" s="54"/>
      <c r="BT259" s="54"/>
      <c r="BU259" s="76"/>
    </row>
    <row r="260" spans="1:73" ht="15" x14ac:dyDescent="0.15">
      <c r="A260" s="56"/>
      <c r="B260" s="56"/>
      <c r="C260" s="56"/>
      <c r="D260" s="56"/>
      <c r="E260" s="104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3"/>
      <c r="S260" s="74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3"/>
      <c r="AG260" s="74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3"/>
      <c r="AU260" s="74"/>
      <c r="AV260" s="54"/>
      <c r="AW260" s="54"/>
      <c r="AX260" s="54"/>
      <c r="AY260" s="54"/>
      <c r="AZ260" s="54"/>
      <c r="BA260" s="76"/>
      <c r="BB260" s="54"/>
      <c r="BC260" s="54"/>
      <c r="BD260" s="54"/>
      <c r="BE260" s="54"/>
      <c r="BF260" s="76"/>
      <c r="BG260" s="54"/>
      <c r="BH260" s="54"/>
      <c r="BI260" s="54"/>
      <c r="BJ260" s="54"/>
      <c r="BK260" s="76"/>
      <c r="BL260" s="54"/>
      <c r="BM260" s="54"/>
      <c r="BN260" s="54"/>
      <c r="BO260" s="54"/>
      <c r="BP260" s="76"/>
      <c r="BQ260" s="54"/>
      <c r="BR260" s="54"/>
      <c r="BS260" s="54"/>
      <c r="BT260" s="54"/>
      <c r="BU260" s="76"/>
    </row>
    <row r="261" spans="1:73" ht="15" x14ac:dyDescent="0.15">
      <c r="A261" s="56"/>
      <c r="B261" s="56"/>
      <c r="C261" s="56"/>
      <c r="D261" s="56"/>
      <c r="E261" s="104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3"/>
      <c r="S261" s="74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3"/>
      <c r="AG261" s="74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3"/>
      <c r="AU261" s="74"/>
      <c r="AV261" s="54"/>
      <c r="AW261" s="54"/>
      <c r="AX261" s="54"/>
      <c r="AY261" s="54"/>
      <c r="AZ261" s="54"/>
      <c r="BA261" s="76"/>
      <c r="BB261" s="54"/>
      <c r="BC261" s="54"/>
      <c r="BD261" s="54"/>
      <c r="BE261" s="54"/>
      <c r="BF261" s="76"/>
      <c r="BG261" s="54"/>
      <c r="BH261" s="54"/>
      <c r="BI261" s="54"/>
      <c r="BJ261" s="54"/>
      <c r="BK261" s="76"/>
      <c r="BL261" s="54"/>
      <c r="BM261" s="54"/>
      <c r="BN261" s="54"/>
      <c r="BO261" s="54"/>
      <c r="BP261" s="76"/>
      <c r="BQ261" s="54"/>
      <c r="BR261" s="54"/>
      <c r="BS261" s="54"/>
      <c r="BT261" s="54"/>
      <c r="BU261" s="76"/>
    </row>
    <row r="262" spans="1:73" ht="15" x14ac:dyDescent="0.15">
      <c r="A262" s="56"/>
      <c r="B262" s="56"/>
      <c r="C262" s="56"/>
      <c r="D262" s="56"/>
      <c r="E262" s="104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3"/>
      <c r="S262" s="74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3"/>
      <c r="AG262" s="74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3"/>
      <c r="AU262" s="74"/>
      <c r="AV262" s="54"/>
      <c r="AW262" s="54"/>
      <c r="AX262" s="54"/>
      <c r="AY262" s="54"/>
      <c r="AZ262" s="54"/>
      <c r="BA262" s="76"/>
      <c r="BB262" s="54"/>
      <c r="BC262" s="54"/>
      <c r="BD262" s="54"/>
      <c r="BE262" s="54"/>
      <c r="BF262" s="76"/>
      <c r="BG262" s="54"/>
      <c r="BH262" s="54"/>
      <c r="BI262" s="54"/>
      <c r="BJ262" s="54"/>
      <c r="BK262" s="76"/>
      <c r="BL262" s="54"/>
      <c r="BM262" s="54"/>
      <c r="BN262" s="54"/>
      <c r="BO262" s="54"/>
      <c r="BP262" s="76"/>
      <c r="BQ262" s="54"/>
      <c r="BR262" s="54"/>
      <c r="BS262" s="54"/>
      <c r="BT262" s="54"/>
      <c r="BU262" s="76"/>
    </row>
    <row r="263" spans="1:73" ht="15" x14ac:dyDescent="0.15">
      <c r="A263" s="56"/>
      <c r="B263" s="56"/>
      <c r="C263" s="56"/>
      <c r="D263" s="56"/>
      <c r="E263" s="104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3"/>
      <c r="S263" s="74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3"/>
      <c r="AG263" s="74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3"/>
      <c r="AU263" s="74"/>
      <c r="AV263" s="54"/>
      <c r="AW263" s="54"/>
      <c r="AX263" s="54"/>
      <c r="AY263" s="54"/>
      <c r="AZ263" s="54"/>
      <c r="BA263" s="76"/>
      <c r="BB263" s="54"/>
      <c r="BC263" s="54"/>
      <c r="BD263" s="54"/>
      <c r="BE263" s="54"/>
      <c r="BF263" s="76"/>
      <c r="BG263" s="54"/>
      <c r="BH263" s="54"/>
      <c r="BI263" s="54"/>
      <c r="BJ263" s="54"/>
      <c r="BK263" s="76"/>
      <c r="BL263" s="54"/>
      <c r="BM263" s="54"/>
      <c r="BN263" s="54"/>
      <c r="BO263" s="54"/>
      <c r="BP263" s="76"/>
      <c r="BQ263" s="54"/>
      <c r="BR263" s="54"/>
      <c r="BS263" s="54"/>
      <c r="BT263" s="54"/>
      <c r="BU263" s="76"/>
    </row>
    <row r="264" spans="1:73" ht="15" x14ac:dyDescent="0.15">
      <c r="A264" s="56"/>
      <c r="B264" s="56"/>
      <c r="C264" s="56"/>
      <c r="D264" s="56"/>
      <c r="E264" s="104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3"/>
      <c r="S264" s="74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3"/>
      <c r="AG264" s="74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3"/>
      <c r="AU264" s="74"/>
      <c r="AV264" s="54"/>
      <c r="AW264" s="54"/>
      <c r="AX264" s="54"/>
      <c r="AY264" s="54"/>
      <c r="AZ264" s="54"/>
      <c r="BA264" s="76"/>
      <c r="BB264" s="54"/>
      <c r="BC264" s="54"/>
      <c r="BD264" s="54"/>
      <c r="BE264" s="54"/>
      <c r="BF264" s="76"/>
      <c r="BG264" s="54"/>
      <c r="BH264" s="54"/>
      <c r="BI264" s="54"/>
      <c r="BJ264" s="54"/>
      <c r="BK264" s="76"/>
      <c r="BL264" s="54"/>
      <c r="BM264" s="54"/>
      <c r="BN264" s="54"/>
      <c r="BO264" s="54"/>
      <c r="BP264" s="76"/>
      <c r="BQ264" s="54"/>
      <c r="BR264" s="54"/>
      <c r="BS264" s="54"/>
      <c r="BT264" s="54"/>
      <c r="BU264" s="76"/>
    </row>
    <row r="265" spans="1:73" ht="15" x14ac:dyDescent="0.15">
      <c r="A265" s="56"/>
      <c r="B265" s="56"/>
      <c r="C265" s="56"/>
      <c r="D265" s="56"/>
      <c r="E265" s="104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3"/>
      <c r="S265" s="74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3"/>
      <c r="AG265" s="74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3"/>
      <c r="AU265" s="74"/>
      <c r="AV265" s="54"/>
      <c r="AW265" s="54"/>
      <c r="AX265" s="54"/>
      <c r="AY265" s="54"/>
      <c r="AZ265" s="54"/>
      <c r="BA265" s="76"/>
      <c r="BB265" s="54"/>
      <c r="BC265" s="54"/>
      <c r="BD265" s="54"/>
      <c r="BE265" s="54"/>
      <c r="BF265" s="76"/>
      <c r="BG265" s="54"/>
      <c r="BH265" s="54"/>
      <c r="BI265" s="54"/>
      <c r="BJ265" s="54"/>
      <c r="BK265" s="76"/>
      <c r="BL265" s="54"/>
      <c r="BM265" s="54"/>
      <c r="BN265" s="54"/>
      <c r="BO265" s="54"/>
      <c r="BP265" s="76"/>
      <c r="BQ265" s="54"/>
      <c r="BR265" s="54"/>
      <c r="BS265" s="54"/>
      <c r="BT265" s="54"/>
      <c r="BU265" s="76"/>
    </row>
    <row r="266" spans="1:73" ht="15" x14ac:dyDescent="0.15">
      <c r="A266" s="56"/>
      <c r="B266" s="56"/>
      <c r="C266" s="56"/>
      <c r="D266" s="56"/>
      <c r="E266" s="104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3"/>
      <c r="S266" s="74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3"/>
      <c r="AG266" s="74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3"/>
      <c r="AU266" s="74"/>
      <c r="AV266" s="54"/>
      <c r="AW266" s="54"/>
      <c r="AX266" s="54"/>
      <c r="AY266" s="54"/>
      <c r="AZ266" s="54"/>
      <c r="BA266" s="76"/>
      <c r="BB266" s="54"/>
      <c r="BC266" s="54"/>
      <c r="BD266" s="54"/>
      <c r="BE266" s="54"/>
      <c r="BF266" s="76"/>
      <c r="BG266" s="54"/>
      <c r="BH266" s="54"/>
      <c r="BI266" s="54"/>
      <c r="BJ266" s="54"/>
      <c r="BK266" s="76"/>
      <c r="BL266" s="54"/>
      <c r="BM266" s="54"/>
      <c r="BN266" s="54"/>
      <c r="BO266" s="54"/>
      <c r="BP266" s="76"/>
      <c r="BQ266" s="54"/>
      <c r="BR266" s="54"/>
      <c r="BS266" s="54"/>
      <c r="BT266" s="54"/>
      <c r="BU266" s="76"/>
    </row>
    <row r="267" spans="1:73" ht="15" x14ac:dyDescent="0.15">
      <c r="A267" s="56"/>
      <c r="B267" s="56"/>
      <c r="C267" s="56"/>
      <c r="D267" s="56"/>
      <c r="E267" s="104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3"/>
      <c r="S267" s="74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3"/>
      <c r="AG267" s="74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3"/>
      <c r="AU267" s="74"/>
      <c r="AV267" s="54"/>
      <c r="AW267" s="54"/>
      <c r="AX267" s="54"/>
      <c r="AY267" s="54"/>
      <c r="AZ267" s="54"/>
      <c r="BA267" s="76"/>
      <c r="BB267" s="54"/>
      <c r="BC267" s="54"/>
      <c r="BD267" s="54"/>
      <c r="BE267" s="54"/>
      <c r="BF267" s="76"/>
      <c r="BG267" s="54"/>
      <c r="BH267" s="54"/>
      <c r="BI267" s="54"/>
      <c r="BJ267" s="54"/>
      <c r="BK267" s="76"/>
      <c r="BL267" s="54"/>
      <c r="BM267" s="54"/>
      <c r="BN267" s="54"/>
      <c r="BO267" s="54"/>
      <c r="BP267" s="76"/>
      <c r="BQ267" s="54"/>
      <c r="BR267" s="54"/>
      <c r="BS267" s="54"/>
      <c r="BT267" s="54"/>
      <c r="BU267" s="76"/>
    </row>
    <row r="268" spans="1:73" ht="15" x14ac:dyDescent="0.15">
      <c r="A268" s="56"/>
      <c r="B268" s="56"/>
      <c r="C268" s="56"/>
      <c r="D268" s="56"/>
      <c r="E268" s="104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3"/>
      <c r="S268" s="74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3"/>
      <c r="AG268" s="74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3"/>
      <c r="AU268" s="74"/>
      <c r="AV268" s="54"/>
      <c r="AW268" s="54"/>
      <c r="AX268" s="54"/>
      <c r="AY268" s="54"/>
      <c r="AZ268" s="54"/>
      <c r="BA268" s="76"/>
      <c r="BB268" s="54"/>
      <c r="BC268" s="54"/>
      <c r="BD268" s="54"/>
      <c r="BE268" s="54"/>
      <c r="BF268" s="76"/>
      <c r="BG268" s="54"/>
      <c r="BH268" s="54"/>
      <c r="BI268" s="54"/>
      <c r="BJ268" s="54"/>
      <c r="BK268" s="76"/>
      <c r="BL268" s="54"/>
      <c r="BM268" s="54"/>
      <c r="BN268" s="54"/>
      <c r="BO268" s="54"/>
      <c r="BP268" s="76"/>
      <c r="BQ268" s="54"/>
      <c r="BR268" s="54"/>
      <c r="BS268" s="54"/>
      <c r="BT268" s="54"/>
      <c r="BU268" s="76"/>
    </row>
    <row r="269" spans="1:73" ht="15" x14ac:dyDescent="0.15">
      <c r="A269" s="56"/>
      <c r="B269" s="56"/>
      <c r="C269" s="56"/>
      <c r="D269" s="56"/>
      <c r="E269" s="104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3"/>
      <c r="S269" s="74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3"/>
      <c r="AG269" s="74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3"/>
      <c r="AU269" s="74"/>
      <c r="AV269" s="54"/>
      <c r="AW269" s="54"/>
      <c r="AX269" s="54"/>
      <c r="AY269" s="54"/>
      <c r="AZ269" s="54"/>
      <c r="BA269" s="76"/>
      <c r="BB269" s="54"/>
      <c r="BC269" s="54"/>
      <c r="BD269" s="54"/>
      <c r="BE269" s="54"/>
      <c r="BF269" s="76"/>
      <c r="BG269" s="54"/>
      <c r="BH269" s="54"/>
      <c r="BI269" s="54"/>
      <c r="BJ269" s="54"/>
      <c r="BK269" s="76"/>
      <c r="BL269" s="54"/>
      <c r="BM269" s="54"/>
      <c r="BN269" s="54"/>
      <c r="BO269" s="54"/>
      <c r="BP269" s="76"/>
      <c r="BQ269" s="54"/>
      <c r="BR269" s="54"/>
      <c r="BS269" s="54"/>
      <c r="BT269" s="54"/>
      <c r="BU269" s="76"/>
    </row>
    <row r="270" spans="1:73" ht="15" x14ac:dyDescent="0.15">
      <c r="A270" s="56"/>
      <c r="B270" s="56"/>
      <c r="C270" s="56"/>
      <c r="D270" s="56"/>
      <c r="E270" s="104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3"/>
      <c r="S270" s="74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3"/>
      <c r="AG270" s="74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3"/>
      <c r="AU270" s="74"/>
      <c r="AV270" s="54"/>
      <c r="AW270" s="54"/>
      <c r="AX270" s="54"/>
      <c r="AY270" s="54"/>
      <c r="AZ270" s="54"/>
      <c r="BA270" s="76"/>
      <c r="BB270" s="54"/>
      <c r="BC270" s="54"/>
      <c r="BD270" s="54"/>
      <c r="BE270" s="54"/>
      <c r="BF270" s="76"/>
      <c r="BG270" s="54"/>
      <c r="BH270" s="54"/>
      <c r="BI270" s="54"/>
      <c r="BJ270" s="54"/>
      <c r="BK270" s="76"/>
      <c r="BL270" s="54"/>
      <c r="BM270" s="54"/>
      <c r="BN270" s="54"/>
      <c r="BO270" s="54"/>
      <c r="BP270" s="76"/>
      <c r="BQ270" s="54"/>
      <c r="BR270" s="54"/>
      <c r="BS270" s="54"/>
      <c r="BT270" s="54"/>
      <c r="BU270" s="76"/>
    </row>
    <row r="271" spans="1:73" ht="15" x14ac:dyDescent="0.15">
      <c r="A271" s="56"/>
      <c r="B271" s="56"/>
      <c r="C271" s="56"/>
      <c r="D271" s="56"/>
      <c r="E271" s="104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3"/>
      <c r="S271" s="74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3"/>
      <c r="AG271" s="74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3"/>
      <c r="AU271" s="74"/>
      <c r="AV271" s="54"/>
      <c r="AW271" s="54"/>
      <c r="AX271" s="54"/>
      <c r="AY271" s="54"/>
      <c r="AZ271" s="54"/>
      <c r="BA271" s="76"/>
      <c r="BB271" s="54"/>
      <c r="BC271" s="54"/>
      <c r="BD271" s="54"/>
      <c r="BE271" s="54"/>
      <c r="BF271" s="76"/>
      <c r="BG271" s="54"/>
      <c r="BH271" s="54"/>
      <c r="BI271" s="54"/>
      <c r="BJ271" s="54"/>
      <c r="BK271" s="76"/>
      <c r="BL271" s="54"/>
      <c r="BM271" s="54"/>
      <c r="BN271" s="54"/>
      <c r="BO271" s="54"/>
      <c r="BP271" s="76"/>
      <c r="BQ271" s="54"/>
      <c r="BR271" s="54"/>
      <c r="BS271" s="54"/>
      <c r="BT271" s="54"/>
      <c r="BU271" s="76"/>
    </row>
    <row r="272" spans="1:73" ht="15" x14ac:dyDescent="0.15">
      <c r="A272" s="56"/>
      <c r="B272" s="56"/>
      <c r="C272" s="56"/>
      <c r="D272" s="56"/>
      <c r="E272" s="104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3"/>
      <c r="S272" s="74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3"/>
      <c r="AG272" s="74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3"/>
      <c r="AU272" s="74"/>
      <c r="AV272" s="54"/>
      <c r="AW272" s="54"/>
      <c r="AX272" s="54"/>
      <c r="AY272" s="54"/>
      <c r="AZ272" s="54"/>
      <c r="BA272" s="76"/>
      <c r="BB272" s="54"/>
      <c r="BC272" s="54"/>
      <c r="BD272" s="54"/>
      <c r="BE272" s="54"/>
      <c r="BF272" s="76"/>
      <c r="BG272" s="54"/>
      <c r="BH272" s="54"/>
      <c r="BI272" s="54"/>
      <c r="BJ272" s="54"/>
      <c r="BK272" s="76"/>
      <c r="BL272" s="54"/>
      <c r="BM272" s="54"/>
      <c r="BN272" s="54"/>
      <c r="BO272" s="54"/>
      <c r="BP272" s="76"/>
      <c r="BQ272" s="54"/>
      <c r="BR272" s="54"/>
      <c r="BS272" s="54"/>
      <c r="BT272" s="54"/>
      <c r="BU272" s="76"/>
    </row>
    <row r="273" spans="1:73" ht="15" x14ac:dyDescent="0.15">
      <c r="A273" s="56"/>
      <c r="B273" s="56"/>
      <c r="C273" s="56"/>
      <c r="D273" s="56"/>
      <c r="E273" s="104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3"/>
      <c r="S273" s="74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3"/>
      <c r="AG273" s="74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3"/>
      <c r="AU273" s="74"/>
      <c r="AV273" s="54"/>
      <c r="AW273" s="54"/>
      <c r="AX273" s="54"/>
      <c r="AY273" s="54"/>
      <c r="AZ273" s="54"/>
      <c r="BA273" s="76"/>
      <c r="BB273" s="54"/>
      <c r="BC273" s="54"/>
      <c r="BD273" s="54"/>
      <c r="BE273" s="54"/>
      <c r="BF273" s="76"/>
      <c r="BG273" s="54"/>
      <c r="BH273" s="54"/>
      <c r="BI273" s="54"/>
      <c r="BJ273" s="54"/>
      <c r="BK273" s="76"/>
      <c r="BL273" s="54"/>
      <c r="BM273" s="54"/>
      <c r="BN273" s="54"/>
      <c r="BO273" s="54"/>
      <c r="BP273" s="76"/>
      <c r="BQ273" s="54"/>
      <c r="BR273" s="54"/>
      <c r="BS273" s="54"/>
      <c r="BT273" s="54"/>
      <c r="BU273" s="76"/>
    </row>
    <row r="274" spans="1:73" ht="15" x14ac:dyDescent="0.15">
      <c r="A274" s="56"/>
      <c r="B274" s="56"/>
      <c r="C274" s="56"/>
      <c r="D274" s="56"/>
      <c r="E274" s="104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3"/>
      <c r="S274" s="74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3"/>
      <c r="AG274" s="74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3"/>
      <c r="AU274" s="74"/>
      <c r="AV274" s="54"/>
      <c r="AW274" s="54"/>
      <c r="AX274" s="54"/>
      <c r="AY274" s="54"/>
      <c r="AZ274" s="54"/>
      <c r="BA274" s="76"/>
      <c r="BB274" s="54"/>
      <c r="BC274" s="54"/>
      <c r="BD274" s="54"/>
      <c r="BE274" s="54"/>
      <c r="BF274" s="76"/>
      <c r="BG274" s="54"/>
      <c r="BH274" s="54"/>
      <c r="BI274" s="54"/>
      <c r="BJ274" s="54"/>
      <c r="BK274" s="76"/>
      <c r="BL274" s="54"/>
      <c r="BM274" s="54"/>
      <c r="BN274" s="54"/>
      <c r="BO274" s="54"/>
      <c r="BP274" s="76"/>
      <c r="BQ274" s="54"/>
      <c r="BR274" s="54"/>
      <c r="BS274" s="54"/>
      <c r="BT274" s="54"/>
      <c r="BU274" s="76"/>
    </row>
    <row r="275" spans="1:73" ht="15" x14ac:dyDescent="0.15">
      <c r="A275" s="56"/>
      <c r="B275" s="56"/>
      <c r="C275" s="56"/>
      <c r="D275" s="56"/>
      <c r="E275" s="104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3"/>
      <c r="S275" s="74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3"/>
      <c r="AG275" s="74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3"/>
      <c r="AU275" s="74"/>
      <c r="AV275" s="54"/>
      <c r="AW275" s="54"/>
      <c r="AX275" s="54"/>
      <c r="AY275" s="54"/>
      <c r="AZ275" s="54"/>
      <c r="BA275" s="76"/>
      <c r="BB275" s="54"/>
      <c r="BC275" s="54"/>
      <c r="BD275" s="54"/>
      <c r="BE275" s="54"/>
      <c r="BF275" s="76"/>
      <c r="BG275" s="54"/>
      <c r="BH275" s="54"/>
      <c r="BI275" s="54"/>
      <c r="BJ275" s="54"/>
      <c r="BK275" s="76"/>
      <c r="BL275" s="54"/>
      <c r="BM275" s="54"/>
      <c r="BN275" s="54"/>
      <c r="BO275" s="54"/>
      <c r="BP275" s="76"/>
      <c r="BQ275" s="54"/>
      <c r="BR275" s="54"/>
      <c r="BS275" s="54"/>
      <c r="BT275" s="54"/>
      <c r="BU275" s="76"/>
    </row>
    <row r="276" spans="1:73" ht="15" x14ac:dyDescent="0.15">
      <c r="A276" s="56"/>
      <c r="B276" s="56"/>
      <c r="C276" s="56"/>
      <c r="D276" s="56"/>
      <c r="E276" s="104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3"/>
      <c r="S276" s="74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3"/>
      <c r="AG276" s="74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3"/>
      <c r="AU276" s="74"/>
      <c r="AV276" s="54"/>
      <c r="AW276" s="54"/>
      <c r="AX276" s="54"/>
      <c r="AY276" s="54"/>
      <c r="AZ276" s="54"/>
      <c r="BA276" s="76"/>
      <c r="BB276" s="54"/>
      <c r="BC276" s="54"/>
      <c r="BD276" s="54"/>
      <c r="BE276" s="54"/>
      <c r="BF276" s="76"/>
      <c r="BG276" s="54"/>
      <c r="BH276" s="54"/>
      <c r="BI276" s="54"/>
      <c r="BJ276" s="54"/>
      <c r="BK276" s="76"/>
      <c r="BL276" s="54"/>
      <c r="BM276" s="54"/>
      <c r="BN276" s="54"/>
      <c r="BO276" s="54"/>
      <c r="BP276" s="76"/>
      <c r="BQ276" s="54"/>
      <c r="BR276" s="54"/>
      <c r="BS276" s="54"/>
      <c r="BT276" s="54"/>
      <c r="BU276" s="76"/>
    </row>
    <row r="277" spans="1:73" ht="15" x14ac:dyDescent="0.15">
      <c r="A277" s="56"/>
      <c r="B277" s="56"/>
      <c r="C277" s="56"/>
      <c r="D277" s="56"/>
      <c r="E277" s="104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3"/>
      <c r="S277" s="74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3"/>
      <c r="AG277" s="74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3"/>
      <c r="AU277" s="74"/>
      <c r="AV277" s="54"/>
      <c r="AW277" s="54"/>
      <c r="AX277" s="54"/>
      <c r="AY277" s="54"/>
      <c r="AZ277" s="54"/>
      <c r="BA277" s="76"/>
      <c r="BB277" s="54"/>
      <c r="BC277" s="54"/>
      <c r="BD277" s="54"/>
      <c r="BE277" s="54"/>
      <c r="BF277" s="76"/>
      <c r="BG277" s="54"/>
      <c r="BH277" s="54"/>
      <c r="BI277" s="54"/>
      <c r="BJ277" s="54"/>
      <c r="BK277" s="76"/>
      <c r="BL277" s="54"/>
      <c r="BM277" s="54"/>
      <c r="BN277" s="54"/>
      <c r="BO277" s="54"/>
      <c r="BP277" s="76"/>
      <c r="BQ277" s="54"/>
      <c r="BR277" s="54"/>
      <c r="BS277" s="54"/>
      <c r="BT277" s="54"/>
      <c r="BU277" s="76"/>
    </row>
    <row r="278" spans="1:73" ht="15" x14ac:dyDescent="0.15">
      <c r="A278" s="56"/>
      <c r="B278" s="56"/>
      <c r="C278" s="56"/>
      <c r="D278" s="56"/>
      <c r="E278" s="104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3"/>
      <c r="S278" s="74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3"/>
      <c r="AG278" s="74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3"/>
      <c r="AU278" s="74"/>
      <c r="AV278" s="54"/>
      <c r="AW278" s="54"/>
      <c r="AX278" s="54"/>
      <c r="AY278" s="54"/>
      <c r="AZ278" s="54"/>
      <c r="BA278" s="76"/>
      <c r="BB278" s="54"/>
      <c r="BC278" s="54"/>
      <c r="BD278" s="54"/>
      <c r="BE278" s="54"/>
      <c r="BF278" s="76"/>
      <c r="BG278" s="54"/>
      <c r="BH278" s="54"/>
      <c r="BI278" s="54"/>
      <c r="BJ278" s="54"/>
      <c r="BK278" s="76"/>
      <c r="BL278" s="54"/>
      <c r="BM278" s="54"/>
      <c r="BN278" s="54"/>
      <c r="BO278" s="54"/>
      <c r="BP278" s="76"/>
      <c r="BQ278" s="54"/>
      <c r="BR278" s="54"/>
      <c r="BS278" s="54"/>
      <c r="BT278" s="54"/>
      <c r="BU278" s="76"/>
    </row>
    <row r="279" spans="1:73" ht="15" x14ac:dyDescent="0.15">
      <c r="A279" s="56"/>
      <c r="B279" s="56"/>
      <c r="C279" s="56"/>
      <c r="D279" s="56"/>
      <c r="E279" s="104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3"/>
      <c r="S279" s="74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3"/>
      <c r="AG279" s="74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3"/>
      <c r="AU279" s="74"/>
      <c r="AV279" s="54"/>
      <c r="AW279" s="54"/>
      <c r="AX279" s="54"/>
      <c r="AY279" s="54"/>
      <c r="AZ279" s="54"/>
      <c r="BA279" s="76"/>
      <c r="BB279" s="54"/>
      <c r="BC279" s="54"/>
      <c r="BD279" s="54"/>
      <c r="BE279" s="54"/>
      <c r="BF279" s="76"/>
      <c r="BG279" s="54"/>
      <c r="BH279" s="54"/>
      <c r="BI279" s="54"/>
      <c r="BJ279" s="54"/>
      <c r="BK279" s="76"/>
      <c r="BL279" s="54"/>
      <c r="BM279" s="54"/>
      <c r="BN279" s="54"/>
      <c r="BO279" s="54"/>
      <c r="BP279" s="76"/>
      <c r="BQ279" s="54"/>
      <c r="BR279" s="54"/>
      <c r="BS279" s="54"/>
      <c r="BT279" s="54"/>
      <c r="BU279" s="76"/>
    </row>
    <row r="280" spans="1:73" ht="15" x14ac:dyDescent="0.15">
      <c r="A280" s="56"/>
      <c r="B280" s="56"/>
      <c r="C280" s="56"/>
      <c r="D280" s="56"/>
      <c r="E280" s="104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3"/>
      <c r="S280" s="74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3"/>
      <c r="AG280" s="74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3"/>
      <c r="AU280" s="74"/>
      <c r="AV280" s="54"/>
      <c r="AW280" s="54"/>
      <c r="AX280" s="54"/>
      <c r="AY280" s="54"/>
      <c r="AZ280" s="54"/>
      <c r="BA280" s="76"/>
      <c r="BB280" s="54"/>
      <c r="BC280" s="54"/>
      <c r="BD280" s="54"/>
      <c r="BE280" s="54"/>
      <c r="BF280" s="76"/>
      <c r="BG280" s="54"/>
      <c r="BH280" s="54"/>
      <c r="BI280" s="54"/>
      <c r="BJ280" s="54"/>
      <c r="BK280" s="76"/>
      <c r="BL280" s="54"/>
      <c r="BM280" s="54"/>
      <c r="BN280" s="54"/>
      <c r="BO280" s="54"/>
      <c r="BP280" s="76"/>
      <c r="BQ280" s="54"/>
      <c r="BR280" s="54"/>
      <c r="BS280" s="54"/>
      <c r="BT280" s="54"/>
      <c r="BU280" s="76"/>
    </row>
    <row r="281" spans="1:73" ht="15" x14ac:dyDescent="0.15">
      <c r="A281" s="56"/>
      <c r="B281" s="56"/>
      <c r="C281" s="56"/>
      <c r="D281" s="56"/>
      <c r="E281" s="104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3"/>
      <c r="S281" s="74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3"/>
      <c r="AG281" s="74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3"/>
      <c r="AU281" s="74"/>
      <c r="AV281" s="54"/>
      <c r="AW281" s="54"/>
      <c r="AX281" s="54"/>
      <c r="AY281" s="54"/>
      <c r="AZ281" s="54"/>
      <c r="BA281" s="76"/>
      <c r="BB281" s="54"/>
      <c r="BC281" s="54"/>
      <c r="BD281" s="54"/>
      <c r="BE281" s="54"/>
      <c r="BF281" s="76"/>
      <c r="BG281" s="54"/>
      <c r="BH281" s="54"/>
      <c r="BI281" s="54"/>
      <c r="BJ281" s="54"/>
      <c r="BK281" s="76"/>
      <c r="BL281" s="54"/>
      <c r="BM281" s="54"/>
      <c r="BN281" s="54"/>
      <c r="BO281" s="54"/>
      <c r="BP281" s="76"/>
      <c r="BQ281" s="54"/>
      <c r="BR281" s="54"/>
      <c r="BS281" s="54"/>
      <c r="BT281" s="54"/>
      <c r="BU281" s="76"/>
    </row>
    <row r="282" spans="1:73" ht="15" x14ac:dyDescent="0.15">
      <c r="A282" s="56"/>
      <c r="B282" s="56"/>
      <c r="C282" s="56"/>
      <c r="D282" s="56"/>
      <c r="E282" s="104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3"/>
      <c r="S282" s="74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3"/>
      <c r="AG282" s="74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3"/>
      <c r="AU282" s="74"/>
      <c r="AV282" s="54"/>
      <c r="AW282" s="54"/>
      <c r="AX282" s="54"/>
      <c r="AY282" s="54"/>
      <c r="AZ282" s="54"/>
      <c r="BA282" s="76"/>
      <c r="BB282" s="54"/>
      <c r="BC282" s="54"/>
      <c r="BD282" s="54"/>
      <c r="BE282" s="54"/>
      <c r="BF282" s="76"/>
      <c r="BG282" s="54"/>
      <c r="BH282" s="54"/>
      <c r="BI282" s="54"/>
      <c r="BJ282" s="54"/>
      <c r="BK282" s="76"/>
      <c r="BL282" s="54"/>
      <c r="BM282" s="54"/>
      <c r="BN282" s="54"/>
      <c r="BO282" s="54"/>
      <c r="BP282" s="76"/>
      <c r="BQ282" s="54"/>
      <c r="BR282" s="54"/>
      <c r="BS282" s="54"/>
      <c r="BT282" s="54"/>
      <c r="BU282" s="76"/>
    </row>
    <row r="283" spans="1:73" ht="15" x14ac:dyDescent="0.15">
      <c r="A283" s="56"/>
      <c r="B283" s="56"/>
      <c r="C283" s="56"/>
      <c r="D283" s="56"/>
      <c r="E283" s="104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3"/>
      <c r="S283" s="74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3"/>
      <c r="AG283" s="74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3"/>
      <c r="AU283" s="74"/>
      <c r="AV283" s="54"/>
      <c r="AW283" s="54"/>
      <c r="AX283" s="54"/>
      <c r="AY283" s="54"/>
      <c r="AZ283" s="54"/>
      <c r="BA283" s="76"/>
      <c r="BB283" s="54"/>
      <c r="BC283" s="54"/>
      <c r="BD283" s="54"/>
      <c r="BE283" s="54"/>
      <c r="BF283" s="76"/>
      <c r="BG283" s="54"/>
      <c r="BH283" s="54"/>
      <c r="BI283" s="54"/>
      <c r="BJ283" s="54"/>
      <c r="BK283" s="76"/>
      <c r="BL283" s="54"/>
      <c r="BM283" s="54"/>
      <c r="BN283" s="54"/>
      <c r="BO283" s="54"/>
      <c r="BP283" s="76"/>
      <c r="BQ283" s="54"/>
      <c r="BR283" s="54"/>
      <c r="BS283" s="54"/>
      <c r="BT283" s="54"/>
      <c r="BU283" s="76"/>
    </row>
    <row r="284" spans="1:73" ht="15" x14ac:dyDescent="0.15">
      <c r="A284" s="56"/>
      <c r="B284" s="56"/>
      <c r="C284" s="56"/>
      <c r="D284" s="56"/>
      <c r="E284" s="104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3"/>
      <c r="S284" s="74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3"/>
      <c r="AG284" s="74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3"/>
      <c r="AU284" s="74"/>
      <c r="AV284" s="54"/>
      <c r="AW284" s="54"/>
      <c r="AX284" s="54"/>
      <c r="AY284" s="54"/>
      <c r="AZ284" s="54"/>
      <c r="BA284" s="76"/>
      <c r="BB284" s="54"/>
      <c r="BC284" s="54"/>
      <c r="BD284" s="54"/>
      <c r="BE284" s="54"/>
      <c r="BF284" s="76"/>
      <c r="BG284" s="54"/>
      <c r="BH284" s="54"/>
      <c r="BI284" s="54"/>
      <c r="BJ284" s="54"/>
      <c r="BK284" s="76"/>
      <c r="BL284" s="54"/>
      <c r="BM284" s="54"/>
      <c r="BN284" s="54"/>
      <c r="BO284" s="54"/>
      <c r="BP284" s="76"/>
      <c r="BQ284" s="54"/>
      <c r="BR284" s="54"/>
      <c r="BS284" s="54"/>
      <c r="BT284" s="54"/>
      <c r="BU284" s="76"/>
    </row>
    <row r="285" spans="1:73" ht="15" x14ac:dyDescent="0.15">
      <c r="A285" s="56"/>
      <c r="B285" s="56"/>
      <c r="C285" s="56"/>
      <c r="D285" s="56"/>
      <c r="E285" s="104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3"/>
      <c r="S285" s="74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3"/>
      <c r="AG285" s="74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3"/>
      <c r="AU285" s="74"/>
      <c r="AV285" s="54"/>
      <c r="AW285" s="54"/>
      <c r="AX285" s="54"/>
      <c r="AY285" s="54"/>
      <c r="AZ285" s="54"/>
      <c r="BA285" s="76"/>
      <c r="BB285" s="54"/>
      <c r="BC285" s="54"/>
      <c r="BD285" s="54"/>
      <c r="BE285" s="54"/>
      <c r="BF285" s="76"/>
      <c r="BG285" s="54"/>
      <c r="BH285" s="54"/>
      <c r="BI285" s="54"/>
      <c r="BJ285" s="54"/>
      <c r="BK285" s="76"/>
      <c r="BL285" s="54"/>
      <c r="BM285" s="54"/>
      <c r="BN285" s="54"/>
      <c r="BO285" s="54"/>
      <c r="BP285" s="76"/>
      <c r="BQ285" s="54"/>
      <c r="BR285" s="54"/>
      <c r="BS285" s="54"/>
      <c r="BT285" s="54"/>
      <c r="BU285" s="76"/>
    </row>
    <row r="286" spans="1:73" ht="15" x14ac:dyDescent="0.15">
      <c r="A286" s="56"/>
      <c r="B286" s="56"/>
      <c r="C286" s="56"/>
      <c r="D286" s="56"/>
      <c r="E286" s="104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3"/>
      <c r="S286" s="74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3"/>
      <c r="AG286" s="74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3"/>
      <c r="AU286" s="74"/>
      <c r="AV286" s="54"/>
      <c r="AW286" s="54"/>
      <c r="AX286" s="54"/>
      <c r="AY286" s="54"/>
      <c r="AZ286" s="54"/>
      <c r="BA286" s="76"/>
      <c r="BB286" s="54"/>
      <c r="BC286" s="54"/>
      <c r="BD286" s="54"/>
      <c r="BE286" s="54"/>
      <c r="BF286" s="76"/>
      <c r="BG286" s="54"/>
      <c r="BH286" s="54"/>
      <c r="BI286" s="54"/>
      <c r="BJ286" s="54"/>
      <c r="BK286" s="76"/>
      <c r="BL286" s="54"/>
      <c r="BM286" s="54"/>
      <c r="BN286" s="54"/>
      <c r="BO286" s="54"/>
      <c r="BP286" s="76"/>
      <c r="BQ286" s="54"/>
      <c r="BR286" s="54"/>
      <c r="BS286" s="54"/>
      <c r="BT286" s="54"/>
      <c r="BU286" s="76"/>
    </row>
    <row r="287" spans="1:73" ht="15" x14ac:dyDescent="0.15">
      <c r="A287" s="56"/>
      <c r="B287" s="56"/>
      <c r="C287" s="56"/>
      <c r="D287" s="56"/>
      <c r="E287" s="104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3"/>
      <c r="S287" s="74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3"/>
      <c r="AG287" s="74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3"/>
      <c r="AU287" s="74"/>
      <c r="AV287" s="54"/>
      <c r="AW287" s="54"/>
      <c r="AX287" s="54"/>
      <c r="AY287" s="54"/>
      <c r="AZ287" s="54"/>
      <c r="BA287" s="76"/>
      <c r="BB287" s="54"/>
      <c r="BC287" s="54"/>
      <c r="BD287" s="54"/>
      <c r="BE287" s="54"/>
      <c r="BF287" s="76"/>
      <c r="BG287" s="54"/>
      <c r="BH287" s="54"/>
      <c r="BI287" s="54"/>
      <c r="BJ287" s="54"/>
      <c r="BK287" s="76"/>
      <c r="BL287" s="54"/>
      <c r="BM287" s="54"/>
      <c r="BN287" s="54"/>
      <c r="BO287" s="54"/>
      <c r="BP287" s="76"/>
      <c r="BQ287" s="54"/>
      <c r="BR287" s="54"/>
      <c r="BS287" s="54"/>
      <c r="BT287" s="54"/>
      <c r="BU287" s="76"/>
    </row>
    <row r="288" spans="1:73" ht="15" x14ac:dyDescent="0.15">
      <c r="A288" s="56"/>
      <c r="B288" s="56"/>
      <c r="C288" s="56"/>
      <c r="D288" s="56"/>
      <c r="E288" s="104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3"/>
      <c r="S288" s="74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3"/>
      <c r="AG288" s="74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3"/>
      <c r="AU288" s="74"/>
      <c r="AV288" s="54"/>
      <c r="AW288" s="54"/>
      <c r="AX288" s="54"/>
      <c r="AY288" s="54"/>
      <c r="AZ288" s="54"/>
      <c r="BA288" s="76"/>
      <c r="BB288" s="54"/>
      <c r="BC288" s="54"/>
      <c r="BD288" s="54"/>
      <c r="BE288" s="54"/>
      <c r="BF288" s="76"/>
      <c r="BG288" s="54"/>
      <c r="BH288" s="54"/>
      <c r="BI288" s="54"/>
      <c r="BJ288" s="54"/>
      <c r="BK288" s="76"/>
      <c r="BL288" s="54"/>
      <c r="BM288" s="54"/>
      <c r="BN288" s="54"/>
      <c r="BO288" s="54"/>
      <c r="BP288" s="76"/>
      <c r="BQ288" s="54"/>
      <c r="BR288" s="54"/>
      <c r="BS288" s="54"/>
      <c r="BT288" s="54"/>
      <c r="BU288" s="76"/>
    </row>
    <row r="289" spans="1:73" ht="15" x14ac:dyDescent="0.15">
      <c r="A289" s="56"/>
      <c r="B289" s="56"/>
      <c r="C289" s="56"/>
      <c r="D289" s="56"/>
      <c r="E289" s="104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3"/>
      <c r="S289" s="74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3"/>
      <c r="AG289" s="74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3"/>
      <c r="AU289" s="74"/>
      <c r="AV289" s="54"/>
      <c r="AW289" s="54"/>
      <c r="AX289" s="54"/>
      <c r="AY289" s="54"/>
      <c r="AZ289" s="54"/>
      <c r="BA289" s="76"/>
      <c r="BB289" s="54"/>
      <c r="BC289" s="54"/>
      <c r="BD289" s="54"/>
      <c r="BE289" s="54"/>
      <c r="BF289" s="76"/>
      <c r="BG289" s="54"/>
      <c r="BH289" s="54"/>
      <c r="BI289" s="54"/>
      <c r="BJ289" s="54"/>
      <c r="BK289" s="76"/>
      <c r="BL289" s="54"/>
      <c r="BM289" s="54"/>
      <c r="BN289" s="54"/>
      <c r="BO289" s="54"/>
      <c r="BP289" s="76"/>
      <c r="BQ289" s="54"/>
      <c r="BR289" s="54"/>
      <c r="BS289" s="54"/>
      <c r="BT289" s="54"/>
      <c r="BU289" s="76"/>
    </row>
    <row r="290" spans="1:73" ht="15" x14ac:dyDescent="0.15">
      <c r="A290" s="56"/>
      <c r="B290" s="56"/>
      <c r="C290" s="56"/>
      <c r="D290" s="56"/>
      <c r="E290" s="104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3"/>
      <c r="S290" s="74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3"/>
      <c r="AG290" s="74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3"/>
      <c r="AU290" s="74"/>
      <c r="AV290" s="54"/>
      <c r="AW290" s="54"/>
      <c r="AX290" s="54"/>
      <c r="AY290" s="54"/>
      <c r="AZ290" s="54"/>
      <c r="BA290" s="76"/>
      <c r="BB290" s="54"/>
      <c r="BC290" s="54"/>
      <c r="BD290" s="54"/>
      <c r="BE290" s="54"/>
      <c r="BF290" s="76"/>
      <c r="BG290" s="54"/>
      <c r="BH290" s="54"/>
      <c r="BI290" s="54"/>
      <c r="BJ290" s="54"/>
      <c r="BK290" s="76"/>
      <c r="BL290" s="54"/>
      <c r="BM290" s="54"/>
      <c r="BN290" s="54"/>
      <c r="BO290" s="54"/>
      <c r="BP290" s="76"/>
      <c r="BQ290" s="54"/>
      <c r="BR290" s="54"/>
      <c r="BS290" s="54"/>
      <c r="BT290" s="54"/>
      <c r="BU290" s="76"/>
    </row>
    <row r="291" spans="1:73" ht="15" x14ac:dyDescent="0.15">
      <c r="A291" s="56"/>
      <c r="B291" s="56"/>
      <c r="C291" s="56"/>
      <c r="D291" s="56"/>
      <c r="E291" s="104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3"/>
      <c r="S291" s="74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3"/>
      <c r="AG291" s="74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3"/>
      <c r="AU291" s="74"/>
      <c r="AV291" s="54"/>
      <c r="AW291" s="54"/>
      <c r="AX291" s="54"/>
      <c r="AY291" s="54"/>
      <c r="AZ291" s="54"/>
      <c r="BA291" s="76"/>
      <c r="BB291" s="54"/>
      <c r="BC291" s="54"/>
      <c r="BD291" s="54"/>
      <c r="BE291" s="54"/>
      <c r="BF291" s="76"/>
      <c r="BG291" s="54"/>
      <c r="BH291" s="54"/>
      <c r="BI291" s="54"/>
      <c r="BJ291" s="54"/>
      <c r="BK291" s="76"/>
      <c r="BL291" s="54"/>
      <c r="BM291" s="54"/>
      <c r="BN291" s="54"/>
      <c r="BO291" s="54"/>
      <c r="BP291" s="76"/>
      <c r="BQ291" s="54"/>
      <c r="BR291" s="54"/>
      <c r="BS291" s="54"/>
      <c r="BT291" s="54"/>
      <c r="BU291" s="76"/>
    </row>
    <row r="292" spans="1:73" ht="15" x14ac:dyDescent="0.15">
      <c r="A292" s="56"/>
      <c r="B292" s="56"/>
      <c r="C292" s="56"/>
      <c r="D292" s="56"/>
      <c r="E292" s="104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3"/>
      <c r="S292" s="74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3"/>
      <c r="AG292" s="74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3"/>
      <c r="AU292" s="74"/>
      <c r="AV292" s="54"/>
      <c r="AW292" s="54"/>
      <c r="AX292" s="54"/>
      <c r="AY292" s="54"/>
      <c r="AZ292" s="54"/>
      <c r="BA292" s="76"/>
      <c r="BB292" s="54"/>
      <c r="BC292" s="54"/>
      <c r="BD292" s="54"/>
      <c r="BE292" s="54"/>
      <c r="BF292" s="76"/>
      <c r="BG292" s="54"/>
      <c r="BH292" s="54"/>
      <c r="BI292" s="54"/>
      <c r="BJ292" s="54"/>
      <c r="BK292" s="76"/>
      <c r="BL292" s="54"/>
      <c r="BM292" s="54"/>
      <c r="BN292" s="54"/>
      <c r="BO292" s="54"/>
      <c r="BP292" s="76"/>
      <c r="BQ292" s="54"/>
      <c r="BR292" s="54"/>
      <c r="BS292" s="54"/>
      <c r="BT292" s="54"/>
      <c r="BU292" s="76"/>
    </row>
    <row r="293" spans="1:73" ht="15" x14ac:dyDescent="0.15">
      <c r="A293" s="56"/>
      <c r="B293" s="56"/>
      <c r="C293" s="56"/>
      <c r="D293" s="56"/>
      <c r="E293" s="104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3"/>
      <c r="S293" s="74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3"/>
      <c r="AG293" s="74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3"/>
      <c r="AU293" s="74"/>
      <c r="AV293" s="54"/>
      <c r="AW293" s="54"/>
      <c r="AX293" s="54"/>
      <c r="AY293" s="54"/>
      <c r="AZ293" s="54"/>
      <c r="BA293" s="76"/>
      <c r="BB293" s="54"/>
      <c r="BC293" s="54"/>
      <c r="BD293" s="54"/>
      <c r="BE293" s="54"/>
      <c r="BF293" s="76"/>
      <c r="BG293" s="54"/>
      <c r="BH293" s="54"/>
      <c r="BI293" s="54"/>
      <c r="BJ293" s="54"/>
      <c r="BK293" s="76"/>
      <c r="BL293" s="54"/>
      <c r="BM293" s="54"/>
      <c r="BN293" s="54"/>
      <c r="BO293" s="54"/>
      <c r="BP293" s="76"/>
      <c r="BQ293" s="54"/>
      <c r="BR293" s="54"/>
      <c r="BS293" s="54"/>
      <c r="BT293" s="54"/>
      <c r="BU293" s="76"/>
    </row>
    <row r="294" spans="1:73" ht="15" x14ac:dyDescent="0.15">
      <c r="A294" s="56"/>
      <c r="B294" s="56"/>
      <c r="C294" s="56"/>
      <c r="D294" s="56"/>
      <c r="E294" s="104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3"/>
      <c r="S294" s="74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3"/>
      <c r="AG294" s="74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3"/>
      <c r="AU294" s="74"/>
      <c r="AV294" s="54"/>
      <c r="AW294" s="54"/>
      <c r="AX294" s="54"/>
      <c r="AY294" s="54"/>
      <c r="AZ294" s="54"/>
      <c r="BA294" s="76"/>
      <c r="BB294" s="54"/>
      <c r="BC294" s="54"/>
      <c r="BD294" s="54"/>
      <c r="BE294" s="54"/>
      <c r="BF294" s="76"/>
      <c r="BG294" s="54"/>
      <c r="BH294" s="54"/>
      <c r="BI294" s="54"/>
      <c r="BJ294" s="54"/>
      <c r="BK294" s="76"/>
      <c r="BL294" s="54"/>
      <c r="BM294" s="54"/>
      <c r="BN294" s="54"/>
      <c r="BO294" s="54"/>
      <c r="BP294" s="76"/>
      <c r="BQ294" s="54"/>
      <c r="BR294" s="54"/>
      <c r="BS294" s="54"/>
      <c r="BT294" s="54"/>
      <c r="BU294" s="76"/>
    </row>
    <row r="295" spans="1:73" ht="15" x14ac:dyDescent="0.15">
      <c r="A295" s="56"/>
      <c r="B295" s="56"/>
      <c r="C295" s="56"/>
      <c r="D295" s="56"/>
      <c r="E295" s="104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3"/>
      <c r="S295" s="74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3"/>
      <c r="AG295" s="74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3"/>
      <c r="AU295" s="74"/>
      <c r="AV295" s="54"/>
      <c r="AW295" s="54"/>
      <c r="AX295" s="54"/>
      <c r="AY295" s="54"/>
      <c r="AZ295" s="54"/>
      <c r="BA295" s="76"/>
      <c r="BB295" s="54"/>
      <c r="BC295" s="54"/>
      <c r="BD295" s="54"/>
      <c r="BE295" s="54"/>
      <c r="BF295" s="76"/>
      <c r="BG295" s="54"/>
      <c r="BH295" s="54"/>
      <c r="BI295" s="54"/>
      <c r="BJ295" s="54"/>
      <c r="BK295" s="76"/>
      <c r="BL295" s="54"/>
      <c r="BM295" s="54"/>
      <c r="BN295" s="54"/>
      <c r="BO295" s="54"/>
      <c r="BP295" s="76"/>
      <c r="BQ295" s="54"/>
      <c r="BR295" s="54"/>
      <c r="BS295" s="54"/>
      <c r="BT295" s="54"/>
      <c r="BU295" s="76"/>
    </row>
    <row r="296" spans="1:73" ht="15" x14ac:dyDescent="0.15">
      <c r="A296" s="56"/>
      <c r="B296" s="56"/>
      <c r="C296" s="56"/>
      <c r="D296" s="56"/>
      <c r="E296" s="104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3"/>
      <c r="S296" s="74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3"/>
      <c r="AG296" s="74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3"/>
      <c r="AU296" s="74"/>
      <c r="AV296" s="54"/>
      <c r="AW296" s="54"/>
      <c r="AX296" s="54"/>
      <c r="AY296" s="54"/>
      <c r="AZ296" s="54"/>
      <c r="BA296" s="76"/>
      <c r="BB296" s="54"/>
      <c r="BC296" s="54"/>
      <c r="BD296" s="54"/>
      <c r="BE296" s="54"/>
      <c r="BF296" s="76"/>
      <c r="BG296" s="54"/>
      <c r="BH296" s="54"/>
      <c r="BI296" s="54"/>
      <c r="BJ296" s="54"/>
      <c r="BK296" s="76"/>
      <c r="BL296" s="54"/>
      <c r="BM296" s="54"/>
      <c r="BN296" s="54"/>
      <c r="BO296" s="54"/>
      <c r="BP296" s="76"/>
      <c r="BQ296" s="54"/>
      <c r="BR296" s="54"/>
      <c r="BS296" s="54"/>
      <c r="BT296" s="54"/>
      <c r="BU296" s="76"/>
    </row>
    <row r="297" spans="1:73" ht="15" x14ac:dyDescent="0.15">
      <c r="A297" s="56"/>
      <c r="B297" s="56"/>
      <c r="C297" s="56"/>
      <c r="D297" s="56"/>
      <c r="E297" s="104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3"/>
      <c r="S297" s="74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3"/>
      <c r="AG297" s="74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3"/>
      <c r="AU297" s="74"/>
      <c r="AV297" s="54"/>
      <c r="AW297" s="54"/>
      <c r="AX297" s="54"/>
      <c r="AY297" s="54"/>
      <c r="AZ297" s="54"/>
      <c r="BA297" s="76"/>
      <c r="BB297" s="54"/>
      <c r="BC297" s="54"/>
      <c r="BD297" s="54"/>
      <c r="BE297" s="54"/>
      <c r="BF297" s="76"/>
      <c r="BG297" s="54"/>
      <c r="BH297" s="54"/>
      <c r="BI297" s="54"/>
      <c r="BJ297" s="54"/>
      <c r="BK297" s="76"/>
      <c r="BL297" s="54"/>
      <c r="BM297" s="54"/>
      <c r="BN297" s="54"/>
      <c r="BO297" s="54"/>
      <c r="BP297" s="76"/>
      <c r="BQ297" s="54"/>
      <c r="BR297" s="54"/>
      <c r="BS297" s="54"/>
      <c r="BT297" s="54"/>
      <c r="BU297" s="76"/>
    </row>
    <row r="298" spans="1:73" ht="15" x14ac:dyDescent="0.15">
      <c r="A298" s="56"/>
      <c r="B298" s="56"/>
      <c r="C298" s="56"/>
      <c r="D298" s="56"/>
      <c r="E298" s="104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3"/>
      <c r="S298" s="74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3"/>
      <c r="AG298" s="74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3"/>
      <c r="AU298" s="74"/>
      <c r="AV298" s="54"/>
      <c r="AW298" s="54"/>
      <c r="AX298" s="54"/>
      <c r="AY298" s="54"/>
      <c r="AZ298" s="54"/>
      <c r="BA298" s="76"/>
      <c r="BB298" s="54"/>
      <c r="BC298" s="54"/>
      <c r="BD298" s="54"/>
      <c r="BE298" s="54"/>
      <c r="BF298" s="76"/>
      <c r="BG298" s="54"/>
      <c r="BH298" s="54"/>
      <c r="BI298" s="54"/>
      <c r="BJ298" s="54"/>
      <c r="BK298" s="76"/>
      <c r="BL298" s="54"/>
      <c r="BM298" s="54"/>
      <c r="BN298" s="54"/>
      <c r="BO298" s="54"/>
      <c r="BP298" s="76"/>
      <c r="BQ298" s="54"/>
      <c r="BR298" s="54"/>
      <c r="BS298" s="54"/>
      <c r="BT298" s="54"/>
      <c r="BU298" s="76"/>
    </row>
    <row r="299" spans="1:73" ht="15" x14ac:dyDescent="0.15">
      <c r="A299" s="56"/>
      <c r="B299" s="56"/>
      <c r="C299" s="56"/>
      <c r="D299" s="56"/>
      <c r="E299" s="104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3"/>
      <c r="S299" s="74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3"/>
      <c r="AG299" s="74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3"/>
      <c r="AU299" s="74"/>
      <c r="AV299" s="54"/>
      <c r="AW299" s="54"/>
      <c r="AX299" s="54"/>
      <c r="AY299" s="54"/>
      <c r="AZ299" s="54"/>
      <c r="BA299" s="76"/>
      <c r="BB299" s="54"/>
      <c r="BC299" s="54"/>
      <c r="BD299" s="54"/>
      <c r="BE299" s="54"/>
      <c r="BF299" s="76"/>
      <c r="BG299" s="54"/>
      <c r="BH299" s="54"/>
      <c r="BI299" s="54"/>
      <c r="BJ299" s="54"/>
      <c r="BK299" s="76"/>
      <c r="BL299" s="54"/>
      <c r="BM299" s="54"/>
      <c r="BN299" s="54"/>
      <c r="BO299" s="54"/>
      <c r="BP299" s="76"/>
      <c r="BQ299" s="54"/>
      <c r="BR299" s="54"/>
      <c r="BS299" s="54"/>
      <c r="BT299" s="54"/>
      <c r="BU299" s="76"/>
    </row>
    <row r="300" spans="1:73" ht="15" x14ac:dyDescent="0.15">
      <c r="A300" s="56"/>
      <c r="B300" s="56"/>
      <c r="C300" s="56"/>
      <c r="D300" s="56"/>
      <c r="E300" s="104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3"/>
      <c r="S300" s="74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3"/>
      <c r="AG300" s="74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3"/>
      <c r="AU300" s="74"/>
      <c r="AV300" s="54"/>
      <c r="AW300" s="54"/>
      <c r="AX300" s="54"/>
      <c r="AY300" s="54"/>
      <c r="AZ300" s="54"/>
      <c r="BA300" s="76"/>
      <c r="BB300" s="54"/>
      <c r="BC300" s="54"/>
      <c r="BD300" s="54"/>
      <c r="BE300" s="54"/>
      <c r="BF300" s="76"/>
      <c r="BG300" s="54"/>
      <c r="BH300" s="54"/>
      <c r="BI300" s="54"/>
      <c r="BJ300" s="54"/>
      <c r="BK300" s="76"/>
      <c r="BL300" s="54"/>
      <c r="BM300" s="54"/>
      <c r="BN300" s="54"/>
      <c r="BO300" s="54"/>
      <c r="BP300" s="76"/>
      <c r="BQ300" s="54"/>
      <c r="BR300" s="54"/>
      <c r="BS300" s="54"/>
      <c r="BT300" s="54"/>
      <c r="BU300" s="76"/>
    </row>
    <row r="301" spans="1:73" ht="15" x14ac:dyDescent="0.15">
      <c r="A301" s="56"/>
      <c r="B301" s="56"/>
      <c r="C301" s="56"/>
      <c r="D301" s="56"/>
      <c r="E301" s="104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3"/>
      <c r="S301" s="74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3"/>
      <c r="AG301" s="74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3"/>
      <c r="AU301" s="74"/>
      <c r="AV301" s="54"/>
      <c r="AW301" s="54"/>
      <c r="AX301" s="54"/>
      <c r="AY301" s="54"/>
      <c r="AZ301" s="54"/>
      <c r="BA301" s="76"/>
      <c r="BB301" s="54"/>
      <c r="BC301" s="54"/>
      <c r="BD301" s="54"/>
      <c r="BE301" s="54"/>
      <c r="BF301" s="76"/>
      <c r="BG301" s="54"/>
      <c r="BH301" s="54"/>
      <c r="BI301" s="54"/>
      <c r="BJ301" s="54"/>
      <c r="BK301" s="76"/>
      <c r="BL301" s="54"/>
      <c r="BM301" s="54"/>
      <c r="BN301" s="54"/>
      <c r="BO301" s="54"/>
      <c r="BP301" s="76"/>
      <c r="BQ301" s="54"/>
      <c r="BR301" s="54"/>
      <c r="BS301" s="54"/>
      <c r="BT301" s="54"/>
      <c r="BU301" s="76"/>
    </row>
    <row r="302" spans="1:73" ht="15" x14ac:dyDescent="0.15">
      <c r="A302" s="56"/>
      <c r="B302" s="56"/>
      <c r="C302" s="56"/>
      <c r="D302" s="56"/>
      <c r="E302" s="104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3"/>
      <c r="S302" s="74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3"/>
      <c r="AG302" s="74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3"/>
      <c r="AU302" s="74"/>
      <c r="AV302" s="54"/>
      <c r="AW302" s="54"/>
      <c r="AX302" s="54"/>
      <c r="AY302" s="54"/>
      <c r="AZ302" s="54"/>
      <c r="BA302" s="76"/>
      <c r="BB302" s="54"/>
      <c r="BC302" s="54"/>
      <c r="BD302" s="54"/>
      <c r="BE302" s="54"/>
      <c r="BF302" s="76"/>
      <c r="BG302" s="54"/>
      <c r="BH302" s="54"/>
      <c r="BI302" s="54"/>
      <c r="BJ302" s="54"/>
      <c r="BK302" s="76"/>
      <c r="BL302" s="54"/>
      <c r="BM302" s="54"/>
      <c r="BN302" s="54"/>
      <c r="BO302" s="54"/>
      <c r="BP302" s="76"/>
      <c r="BQ302" s="54"/>
      <c r="BR302" s="54"/>
      <c r="BS302" s="54"/>
      <c r="BT302" s="54"/>
      <c r="BU302" s="76"/>
    </row>
    <row r="303" spans="1:73" ht="15" x14ac:dyDescent="0.15">
      <c r="A303" s="56"/>
      <c r="B303" s="56"/>
      <c r="C303" s="56"/>
      <c r="D303" s="56"/>
      <c r="E303" s="104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3"/>
      <c r="S303" s="74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3"/>
      <c r="AG303" s="74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3"/>
      <c r="AU303" s="74"/>
      <c r="AV303" s="54"/>
      <c r="AW303" s="54"/>
      <c r="AX303" s="54"/>
      <c r="AY303" s="54"/>
      <c r="AZ303" s="54"/>
      <c r="BA303" s="76"/>
      <c r="BB303" s="54"/>
      <c r="BC303" s="54"/>
      <c r="BD303" s="54"/>
      <c r="BE303" s="54"/>
      <c r="BF303" s="76"/>
      <c r="BG303" s="54"/>
      <c r="BH303" s="54"/>
      <c r="BI303" s="54"/>
      <c r="BJ303" s="54"/>
      <c r="BK303" s="76"/>
      <c r="BL303" s="54"/>
      <c r="BM303" s="54"/>
      <c r="BN303" s="54"/>
      <c r="BO303" s="54"/>
      <c r="BP303" s="76"/>
      <c r="BQ303" s="54"/>
      <c r="BR303" s="54"/>
      <c r="BS303" s="54"/>
      <c r="BT303" s="54"/>
      <c r="BU303" s="76"/>
    </row>
    <row r="304" spans="1:73" ht="15" x14ac:dyDescent="0.15">
      <c r="A304" s="56"/>
      <c r="B304" s="56"/>
      <c r="C304" s="56"/>
      <c r="D304" s="56"/>
      <c r="E304" s="104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3"/>
      <c r="S304" s="74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3"/>
      <c r="AG304" s="74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3"/>
      <c r="AU304" s="74"/>
      <c r="AV304" s="54"/>
      <c r="AW304" s="54"/>
      <c r="AX304" s="54"/>
      <c r="AY304" s="54"/>
      <c r="AZ304" s="54"/>
      <c r="BA304" s="76"/>
      <c r="BB304" s="54"/>
      <c r="BC304" s="54"/>
      <c r="BD304" s="54"/>
      <c r="BE304" s="54"/>
      <c r="BF304" s="76"/>
      <c r="BG304" s="54"/>
      <c r="BH304" s="54"/>
      <c r="BI304" s="54"/>
      <c r="BJ304" s="54"/>
      <c r="BK304" s="76"/>
      <c r="BL304" s="54"/>
      <c r="BM304" s="54"/>
      <c r="BN304" s="54"/>
      <c r="BO304" s="54"/>
      <c r="BP304" s="76"/>
      <c r="BQ304" s="54"/>
      <c r="BR304" s="54"/>
      <c r="BS304" s="54"/>
      <c r="BT304" s="54"/>
      <c r="BU304" s="76"/>
    </row>
    <row r="305" spans="1:73" ht="15" x14ac:dyDescent="0.15">
      <c r="A305" s="56"/>
      <c r="B305" s="56"/>
      <c r="C305" s="56"/>
      <c r="D305" s="56"/>
      <c r="E305" s="104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3"/>
      <c r="S305" s="74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3"/>
      <c r="AG305" s="74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3"/>
      <c r="AU305" s="74"/>
      <c r="AV305" s="54"/>
      <c r="AW305" s="54"/>
      <c r="AX305" s="54"/>
      <c r="AY305" s="54"/>
      <c r="AZ305" s="54"/>
      <c r="BA305" s="76"/>
      <c r="BB305" s="54"/>
      <c r="BC305" s="54"/>
      <c r="BD305" s="54"/>
      <c r="BE305" s="54"/>
      <c r="BF305" s="76"/>
      <c r="BG305" s="54"/>
      <c r="BH305" s="54"/>
      <c r="BI305" s="54"/>
      <c r="BJ305" s="54"/>
      <c r="BK305" s="76"/>
      <c r="BL305" s="54"/>
      <c r="BM305" s="54"/>
      <c r="BN305" s="54"/>
      <c r="BO305" s="54"/>
      <c r="BP305" s="76"/>
      <c r="BQ305" s="54"/>
      <c r="BR305" s="54"/>
      <c r="BS305" s="54"/>
      <c r="BT305" s="54"/>
      <c r="BU305" s="76"/>
    </row>
    <row r="306" spans="1:73" ht="15" x14ac:dyDescent="0.15">
      <c r="A306" s="56"/>
      <c r="B306" s="56"/>
      <c r="C306" s="56"/>
      <c r="D306" s="56"/>
      <c r="E306" s="104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3"/>
      <c r="S306" s="74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3"/>
      <c r="AG306" s="74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3"/>
      <c r="AU306" s="74"/>
      <c r="AV306" s="54"/>
      <c r="AW306" s="54"/>
      <c r="AX306" s="54"/>
      <c r="AY306" s="54"/>
      <c r="AZ306" s="54"/>
      <c r="BA306" s="76"/>
      <c r="BB306" s="54"/>
      <c r="BC306" s="54"/>
      <c r="BD306" s="54"/>
      <c r="BE306" s="54"/>
      <c r="BF306" s="76"/>
      <c r="BG306" s="54"/>
      <c r="BH306" s="54"/>
      <c r="BI306" s="54"/>
      <c r="BJ306" s="54"/>
      <c r="BK306" s="76"/>
      <c r="BL306" s="54"/>
      <c r="BM306" s="54"/>
      <c r="BN306" s="54"/>
      <c r="BO306" s="54"/>
      <c r="BP306" s="76"/>
      <c r="BQ306" s="54"/>
      <c r="BR306" s="54"/>
      <c r="BS306" s="54"/>
      <c r="BT306" s="54"/>
      <c r="BU306" s="76"/>
    </row>
    <row r="307" spans="1:73" ht="15" x14ac:dyDescent="0.15">
      <c r="A307" s="56"/>
      <c r="B307" s="56"/>
      <c r="C307" s="56"/>
      <c r="D307" s="56"/>
      <c r="E307" s="104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3"/>
      <c r="S307" s="74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3"/>
      <c r="AG307" s="74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3"/>
      <c r="AU307" s="74"/>
      <c r="AV307" s="54"/>
      <c r="AW307" s="54"/>
      <c r="AX307" s="54"/>
      <c r="AY307" s="54"/>
      <c r="AZ307" s="54"/>
      <c r="BA307" s="76"/>
      <c r="BB307" s="54"/>
      <c r="BC307" s="54"/>
      <c r="BD307" s="54"/>
      <c r="BE307" s="54"/>
      <c r="BF307" s="76"/>
      <c r="BG307" s="54"/>
      <c r="BH307" s="54"/>
      <c r="BI307" s="54"/>
      <c r="BJ307" s="54"/>
      <c r="BK307" s="76"/>
      <c r="BL307" s="54"/>
      <c r="BM307" s="54"/>
      <c r="BN307" s="54"/>
      <c r="BO307" s="54"/>
      <c r="BP307" s="76"/>
      <c r="BQ307" s="54"/>
      <c r="BR307" s="54"/>
      <c r="BS307" s="54"/>
      <c r="BT307" s="54"/>
      <c r="BU307" s="76"/>
    </row>
    <row r="308" spans="1:73" ht="15" x14ac:dyDescent="0.15">
      <c r="A308" s="56"/>
      <c r="B308" s="56"/>
      <c r="C308" s="56"/>
      <c r="D308" s="56"/>
      <c r="E308" s="104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3"/>
      <c r="S308" s="74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3"/>
      <c r="AG308" s="74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3"/>
      <c r="AU308" s="74"/>
      <c r="AV308" s="54"/>
      <c r="AW308" s="54"/>
      <c r="AX308" s="54"/>
      <c r="AY308" s="54"/>
      <c r="AZ308" s="54"/>
      <c r="BA308" s="76"/>
      <c r="BB308" s="54"/>
      <c r="BC308" s="54"/>
      <c r="BD308" s="54"/>
      <c r="BE308" s="54"/>
      <c r="BF308" s="76"/>
      <c r="BG308" s="54"/>
      <c r="BH308" s="54"/>
      <c r="BI308" s="54"/>
      <c r="BJ308" s="54"/>
      <c r="BK308" s="76"/>
      <c r="BL308" s="54"/>
      <c r="BM308" s="54"/>
      <c r="BN308" s="54"/>
      <c r="BO308" s="54"/>
      <c r="BP308" s="76"/>
      <c r="BQ308" s="54"/>
      <c r="BR308" s="54"/>
      <c r="BS308" s="54"/>
      <c r="BT308" s="54"/>
      <c r="BU308" s="76"/>
    </row>
    <row r="309" spans="1:73" ht="15" x14ac:dyDescent="0.15">
      <c r="A309" s="56"/>
      <c r="B309" s="56"/>
      <c r="C309" s="56"/>
      <c r="D309" s="56"/>
      <c r="E309" s="104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3"/>
      <c r="S309" s="74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3"/>
      <c r="AG309" s="74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3"/>
      <c r="AU309" s="74"/>
      <c r="AV309" s="54"/>
      <c r="AW309" s="54"/>
      <c r="AX309" s="54"/>
      <c r="AY309" s="54"/>
      <c r="AZ309" s="54"/>
      <c r="BA309" s="76"/>
      <c r="BB309" s="54"/>
      <c r="BC309" s="54"/>
      <c r="BD309" s="54"/>
      <c r="BE309" s="54"/>
      <c r="BF309" s="76"/>
      <c r="BG309" s="54"/>
      <c r="BH309" s="54"/>
      <c r="BI309" s="54"/>
      <c r="BJ309" s="54"/>
      <c r="BK309" s="76"/>
      <c r="BL309" s="54"/>
      <c r="BM309" s="54"/>
      <c r="BN309" s="54"/>
      <c r="BO309" s="54"/>
      <c r="BP309" s="76"/>
      <c r="BQ309" s="54"/>
      <c r="BR309" s="54"/>
      <c r="BS309" s="54"/>
      <c r="BT309" s="54"/>
      <c r="BU309" s="76"/>
    </row>
    <row r="310" spans="1:73" ht="15" x14ac:dyDescent="0.15">
      <c r="A310" s="56"/>
      <c r="B310" s="56"/>
      <c r="C310" s="56"/>
      <c r="D310" s="56"/>
      <c r="E310" s="104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3"/>
      <c r="S310" s="74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3"/>
      <c r="AG310" s="74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3"/>
      <c r="AU310" s="74"/>
      <c r="AV310" s="54"/>
      <c r="AW310" s="54"/>
      <c r="AX310" s="54"/>
      <c r="AY310" s="54"/>
      <c r="AZ310" s="54"/>
      <c r="BA310" s="76"/>
      <c r="BB310" s="54"/>
      <c r="BC310" s="54"/>
      <c r="BD310" s="54"/>
      <c r="BE310" s="54"/>
      <c r="BF310" s="76"/>
      <c r="BG310" s="54"/>
      <c r="BH310" s="54"/>
      <c r="BI310" s="54"/>
      <c r="BJ310" s="54"/>
      <c r="BK310" s="76"/>
      <c r="BL310" s="54"/>
      <c r="BM310" s="54"/>
      <c r="BN310" s="54"/>
      <c r="BO310" s="54"/>
      <c r="BP310" s="76"/>
      <c r="BQ310" s="54"/>
      <c r="BR310" s="54"/>
      <c r="BS310" s="54"/>
      <c r="BT310" s="54"/>
      <c r="BU310" s="76"/>
    </row>
    <row r="311" spans="1:73" ht="15" x14ac:dyDescent="0.15">
      <c r="A311" s="56"/>
      <c r="B311" s="56"/>
      <c r="C311" s="56"/>
      <c r="D311" s="56"/>
      <c r="E311" s="104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3"/>
      <c r="S311" s="74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3"/>
      <c r="AG311" s="74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3"/>
      <c r="AU311" s="74"/>
      <c r="AV311" s="54"/>
      <c r="AW311" s="54"/>
      <c r="AX311" s="54"/>
      <c r="AY311" s="54"/>
      <c r="AZ311" s="54"/>
      <c r="BA311" s="76"/>
      <c r="BB311" s="54"/>
      <c r="BC311" s="54"/>
      <c r="BD311" s="54"/>
      <c r="BE311" s="54"/>
      <c r="BF311" s="76"/>
      <c r="BG311" s="54"/>
      <c r="BH311" s="54"/>
      <c r="BI311" s="54"/>
      <c r="BJ311" s="54"/>
      <c r="BK311" s="76"/>
      <c r="BL311" s="54"/>
      <c r="BM311" s="54"/>
      <c r="BN311" s="54"/>
      <c r="BO311" s="54"/>
      <c r="BP311" s="76"/>
      <c r="BQ311" s="54"/>
      <c r="BR311" s="54"/>
      <c r="BS311" s="54"/>
      <c r="BT311" s="54"/>
      <c r="BU311" s="76"/>
    </row>
    <row r="312" spans="1:73" ht="15" x14ac:dyDescent="0.15">
      <c r="A312" s="56"/>
      <c r="B312" s="56"/>
      <c r="C312" s="56"/>
      <c r="D312" s="56"/>
      <c r="E312" s="104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3"/>
      <c r="S312" s="74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3"/>
      <c r="AG312" s="74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3"/>
      <c r="AU312" s="74"/>
      <c r="AV312" s="54"/>
      <c r="AW312" s="54"/>
      <c r="AX312" s="54"/>
      <c r="AY312" s="54"/>
      <c r="AZ312" s="54"/>
      <c r="BA312" s="76"/>
      <c r="BB312" s="54"/>
      <c r="BC312" s="54"/>
      <c r="BD312" s="54"/>
      <c r="BE312" s="54"/>
      <c r="BF312" s="76"/>
      <c r="BG312" s="54"/>
      <c r="BH312" s="54"/>
      <c r="BI312" s="54"/>
      <c r="BJ312" s="54"/>
      <c r="BK312" s="76"/>
      <c r="BL312" s="54"/>
      <c r="BM312" s="54"/>
      <c r="BN312" s="54"/>
      <c r="BO312" s="54"/>
      <c r="BP312" s="76"/>
      <c r="BQ312" s="54"/>
      <c r="BR312" s="54"/>
      <c r="BS312" s="54"/>
      <c r="BT312" s="54"/>
      <c r="BU312" s="76"/>
    </row>
    <row r="313" spans="1:73" ht="15" x14ac:dyDescent="0.15">
      <c r="A313" s="56"/>
      <c r="B313" s="56"/>
      <c r="C313" s="56"/>
      <c r="D313" s="56"/>
      <c r="E313" s="104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3"/>
      <c r="S313" s="74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3"/>
      <c r="AG313" s="74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3"/>
      <c r="AU313" s="74"/>
      <c r="AV313" s="54"/>
      <c r="AW313" s="54"/>
      <c r="AX313" s="54"/>
      <c r="AY313" s="54"/>
      <c r="AZ313" s="54"/>
      <c r="BA313" s="76"/>
      <c r="BB313" s="54"/>
      <c r="BC313" s="54"/>
      <c r="BD313" s="54"/>
      <c r="BE313" s="54"/>
      <c r="BF313" s="76"/>
      <c r="BG313" s="54"/>
      <c r="BH313" s="54"/>
      <c r="BI313" s="54"/>
      <c r="BJ313" s="54"/>
      <c r="BK313" s="76"/>
      <c r="BL313" s="54"/>
      <c r="BM313" s="54"/>
      <c r="BN313" s="54"/>
      <c r="BO313" s="54"/>
      <c r="BP313" s="76"/>
      <c r="BQ313" s="54"/>
      <c r="BR313" s="54"/>
      <c r="BS313" s="54"/>
      <c r="BT313" s="54"/>
      <c r="BU313" s="76"/>
    </row>
    <row r="314" spans="1:73" ht="15" x14ac:dyDescent="0.15">
      <c r="A314" s="56"/>
      <c r="B314" s="56"/>
      <c r="C314" s="56"/>
      <c r="D314" s="56"/>
      <c r="E314" s="104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3"/>
      <c r="S314" s="74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3"/>
      <c r="AG314" s="74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3"/>
      <c r="AU314" s="74"/>
      <c r="AV314" s="54"/>
      <c r="AW314" s="54"/>
      <c r="AX314" s="54"/>
      <c r="AY314" s="54"/>
      <c r="AZ314" s="54"/>
      <c r="BA314" s="76"/>
      <c r="BB314" s="54"/>
      <c r="BC314" s="54"/>
      <c r="BD314" s="54"/>
      <c r="BE314" s="54"/>
      <c r="BF314" s="76"/>
      <c r="BG314" s="54"/>
      <c r="BH314" s="54"/>
      <c r="BI314" s="54"/>
      <c r="BJ314" s="54"/>
      <c r="BK314" s="76"/>
      <c r="BL314" s="54"/>
      <c r="BM314" s="54"/>
      <c r="BN314" s="54"/>
      <c r="BO314" s="54"/>
      <c r="BP314" s="76"/>
      <c r="BQ314" s="54"/>
      <c r="BR314" s="54"/>
      <c r="BS314" s="54"/>
      <c r="BT314" s="54"/>
      <c r="BU314" s="76"/>
    </row>
    <row r="315" spans="1:73" ht="15" x14ac:dyDescent="0.15">
      <c r="A315" s="56"/>
      <c r="B315" s="56"/>
      <c r="C315" s="56"/>
      <c r="D315" s="56"/>
      <c r="E315" s="104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3"/>
      <c r="S315" s="74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3"/>
      <c r="AG315" s="74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3"/>
      <c r="AU315" s="74"/>
      <c r="AV315" s="54"/>
      <c r="AW315" s="54"/>
      <c r="AX315" s="54"/>
      <c r="AY315" s="54"/>
      <c r="AZ315" s="54"/>
      <c r="BA315" s="76"/>
      <c r="BB315" s="54"/>
      <c r="BC315" s="54"/>
      <c r="BD315" s="54"/>
      <c r="BE315" s="54"/>
      <c r="BF315" s="76"/>
      <c r="BG315" s="54"/>
      <c r="BH315" s="54"/>
      <c r="BI315" s="54"/>
      <c r="BJ315" s="54"/>
      <c r="BK315" s="76"/>
      <c r="BL315" s="54"/>
      <c r="BM315" s="54"/>
      <c r="BN315" s="54"/>
      <c r="BO315" s="54"/>
      <c r="BP315" s="76"/>
      <c r="BQ315" s="54"/>
      <c r="BR315" s="54"/>
      <c r="BS315" s="54"/>
      <c r="BT315" s="54"/>
      <c r="BU315" s="76"/>
    </row>
    <row r="316" spans="1:73" ht="15" x14ac:dyDescent="0.15">
      <c r="A316" s="56"/>
      <c r="B316" s="56"/>
      <c r="C316" s="56"/>
      <c r="D316" s="56"/>
      <c r="E316" s="104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3"/>
      <c r="S316" s="74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3"/>
      <c r="AG316" s="74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3"/>
      <c r="AU316" s="74"/>
      <c r="AV316" s="54"/>
      <c r="AW316" s="54"/>
      <c r="AX316" s="54"/>
      <c r="AY316" s="54"/>
      <c r="AZ316" s="54"/>
      <c r="BA316" s="76"/>
      <c r="BB316" s="54"/>
      <c r="BC316" s="54"/>
      <c r="BD316" s="54"/>
      <c r="BE316" s="54"/>
      <c r="BF316" s="76"/>
      <c r="BG316" s="54"/>
      <c r="BH316" s="54"/>
      <c r="BI316" s="54"/>
      <c r="BJ316" s="54"/>
      <c r="BK316" s="76"/>
      <c r="BL316" s="54"/>
      <c r="BM316" s="54"/>
      <c r="BN316" s="54"/>
      <c r="BO316" s="54"/>
      <c r="BP316" s="76"/>
      <c r="BQ316" s="54"/>
      <c r="BR316" s="54"/>
      <c r="BS316" s="54"/>
      <c r="BT316" s="54"/>
      <c r="BU316" s="76"/>
    </row>
    <row r="317" spans="1:73" ht="15" x14ac:dyDescent="0.15">
      <c r="A317" s="56"/>
      <c r="B317" s="56"/>
      <c r="C317" s="56"/>
      <c r="D317" s="56"/>
      <c r="E317" s="104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3"/>
      <c r="S317" s="74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3"/>
      <c r="AG317" s="74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3"/>
      <c r="AU317" s="74"/>
      <c r="AV317" s="54"/>
      <c r="AW317" s="54"/>
      <c r="AX317" s="54"/>
      <c r="AY317" s="54"/>
      <c r="AZ317" s="54"/>
      <c r="BA317" s="76"/>
      <c r="BB317" s="54"/>
      <c r="BC317" s="54"/>
      <c r="BD317" s="54"/>
      <c r="BE317" s="54"/>
      <c r="BF317" s="76"/>
      <c r="BG317" s="54"/>
      <c r="BH317" s="54"/>
      <c r="BI317" s="54"/>
      <c r="BJ317" s="54"/>
      <c r="BK317" s="76"/>
      <c r="BL317" s="54"/>
      <c r="BM317" s="54"/>
      <c r="BN317" s="54"/>
      <c r="BO317" s="54"/>
      <c r="BP317" s="76"/>
      <c r="BQ317" s="54"/>
      <c r="BR317" s="54"/>
      <c r="BS317" s="54"/>
      <c r="BT317" s="54"/>
      <c r="BU317" s="76"/>
    </row>
    <row r="318" spans="1:73" ht="15" x14ac:dyDescent="0.15">
      <c r="A318" s="56"/>
      <c r="B318" s="56"/>
      <c r="C318" s="56"/>
      <c r="D318" s="56"/>
      <c r="E318" s="104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3"/>
      <c r="S318" s="74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3"/>
      <c r="AG318" s="74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3"/>
      <c r="AU318" s="74"/>
      <c r="AV318" s="54"/>
      <c r="AW318" s="54"/>
      <c r="AX318" s="54"/>
      <c r="AY318" s="54"/>
      <c r="AZ318" s="54"/>
      <c r="BA318" s="76"/>
      <c r="BB318" s="54"/>
      <c r="BC318" s="54"/>
      <c r="BD318" s="54"/>
      <c r="BE318" s="54"/>
      <c r="BF318" s="76"/>
      <c r="BG318" s="54"/>
      <c r="BH318" s="54"/>
      <c r="BI318" s="54"/>
      <c r="BJ318" s="54"/>
      <c r="BK318" s="76"/>
      <c r="BL318" s="54"/>
      <c r="BM318" s="54"/>
      <c r="BN318" s="54"/>
      <c r="BO318" s="54"/>
      <c r="BP318" s="76"/>
      <c r="BQ318" s="54"/>
      <c r="BR318" s="54"/>
      <c r="BS318" s="54"/>
      <c r="BT318" s="54"/>
      <c r="BU318" s="76"/>
    </row>
    <row r="319" spans="1:73" ht="15" x14ac:dyDescent="0.15">
      <c r="A319" s="56"/>
      <c r="B319" s="56"/>
      <c r="C319" s="56"/>
      <c r="D319" s="56"/>
      <c r="E319" s="104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3"/>
      <c r="S319" s="74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3"/>
      <c r="AG319" s="74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3"/>
      <c r="AU319" s="74"/>
      <c r="AV319" s="54"/>
      <c r="AW319" s="54"/>
      <c r="AX319" s="54"/>
      <c r="AY319" s="54"/>
      <c r="AZ319" s="54"/>
      <c r="BA319" s="76"/>
      <c r="BB319" s="54"/>
      <c r="BC319" s="54"/>
      <c r="BD319" s="54"/>
      <c r="BE319" s="54"/>
      <c r="BF319" s="76"/>
      <c r="BG319" s="54"/>
      <c r="BH319" s="54"/>
      <c r="BI319" s="54"/>
      <c r="BJ319" s="54"/>
      <c r="BK319" s="76"/>
      <c r="BL319" s="54"/>
      <c r="BM319" s="54"/>
      <c r="BN319" s="54"/>
      <c r="BO319" s="54"/>
      <c r="BP319" s="76"/>
      <c r="BQ319" s="54"/>
      <c r="BR319" s="54"/>
      <c r="BS319" s="54"/>
      <c r="BT319" s="54"/>
      <c r="BU319" s="76"/>
    </row>
    <row r="320" spans="1:73" ht="15" x14ac:dyDescent="0.15">
      <c r="A320" s="56"/>
      <c r="B320" s="56"/>
      <c r="C320" s="56"/>
      <c r="D320" s="56"/>
      <c r="E320" s="104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3"/>
      <c r="S320" s="74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3"/>
      <c r="AG320" s="74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3"/>
      <c r="AU320" s="74"/>
      <c r="AV320" s="54"/>
      <c r="AW320" s="54"/>
      <c r="AX320" s="54"/>
      <c r="AY320" s="54"/>
      <c r="AZ320" s="54"/>
      <c r="BA320" s="76"/>
      <c r="BB320" s="54"/>
      <c r="BC320" s="54"/>
      <c r="BD320" s="54"/>
      <c r="BE320" s="54"/>
      <c r="BF320" s="76"/>
      <c r="BG320" s="54"/>
      <c r="BH320" s="54"/>
      <c r="BI320" s="54"/>
      <c r="BJ320" s="54"/>
      <c r="BK320" s="76"/>
      <c r="BL320" s="54"/>
      <c r="BM320" s="54"/>
      <c r="BN320" s="54"/>
      <c r="BO320" s="54"/>
      <c r="BP320" s="76"/>
      <c r="BQ320" s="54"/>
      <c r="BR320" s="54"/>
      <c r="BS320" s="54"/>
      <c r="BT320" s="54"/>
      <c r="BU320" s="76"/>
    </row>
    <row r="321" spans="1:73" ht="15" x14ac:dyDescent="0.15">
      <c r="A321" s="56"/>
      <c r="B321" s="56"/>
      <c r="C321" s="56"/>
      <c r="D321" s="56"/>
      <c r="E321" s="104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3"/>
      <c r="S321" s="74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3"/>
      <c r="AG321" s="74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3"/>
      <c r="AU321" s="74"/>
      <c r="AV321" s="54"/>
      <c r="AW321" s="54"/>
      <c r="AX321" s="54"/>
      <c r="AY321" s="54"/>
      <c r="AZ321" s="54"/>
      <c r="BA321" s="76"/>
      <c r="BB321" s="54"/>
      <c r="BC321" s="54"/>
      <c r="BD321" s="54"/>
      <c r="BE321" s="54"/>
      <c r="BF321" s="76"/>
      <c r="BG321" s="54"/>
      <c r="BH321" s="54"/>
      <c r="BI321" s="54"/>
      <c r="BJ321" s="54"/>
      <c r="BK321" s="76"/>
      <c r="BL321" s="54"/>
      <c r="BM321" s="54"/>
      <c r="BN321" s="54"/>
      <c r="BO321" s="54"/>
      <c r="BP321" s="76"/>
      <c r="BQ321" s="54"/>
      <c r="BR321" s="54"/>
      <c r="BS321" s="54"/>
      <c r="BT321" s="54"/>
      <c r="BU321" s="76"/>
    </row>
    <row r="322" spans="1:73" ht="15" x14ac:dyDescent="0.15">
      <c r="A322" s="56"/>
      <c r="B322" s="56"/>
      <c r="C322" s="56"/>
      <c r="D322" s="56"/>
      <c r="E322" s="104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3"/>
      <c r="S322" s="74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3"/>
      <c r="AG322" s="74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3"/>
      <c r="AU322" s="74"/>
      <c r="AV322" s="54"/>
      <c r="AW322" s="54"/>
      <c r="AX322" s="54"/>
      <c r="AY322" s="54"/>
      <c r="AZ322" s="54"/>
      <c r="BA322" s="76"/>
      <c r="BB322" s="54"/>
      <c r="BC322" s="54"/>
      <c r="BD322" s="54"/>
      <c r="BE322" s="54"/>
      <c r="BF322" s="76"/>
      <c r="BG322" s="54"/>
      <c r="BH322" s="54"/>
      <c r="BI322" s="54"/>
      <c r="BJ322" s="54"/>
      <c r="BK322" s="76"/>
      <c r="BL322" s="54"/>
      <c r="BM322" s="54"/>
      <c r="BN322" s="54"/>
      <c r="BO322" s="54"/>
      <c r="BP322" s="76"/>
      <c r="BQ322" s="54"/>
      <c r="BR322" s="54"/>
      <c r="BS322" s="54"/>
      <c r="BT322" s="54"/>
      <c r="BU322" s="76"/>
    </row>
    <row r="323" spans="1:73" ht="15" x14ac:dyDescent="0.15">
      <c r="A323" s="56"/>
      <c r="B323" s="56"/>
      <c r="C323" s="56"/>
      <c r="D323" s="56"/>
      <c r="E323" s="104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3"/>
      <c r="S323" s="74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3"/>
      <c r="AG323" s="74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3"/>
      <c r="AU323" s="74"/>
      <c r="AV323" s="54"/>
      <c r="AW323" s="54"/>
      <c r="AX323" s="54"/>
      <c r="AY323" s="54"/>
      <c r="AZ323" s="54"/>
      <c r="BA323" s="76"/>
      <c r="BB323" s="54"/>
      <c r="BC323" s="54"/>
      <c r="BD323" s="54"/>
      <c r="BE323" s="54"/>
      <c r="BF323" s="76"/>
      <c r="BG323" s="54"/>
      <c r="BH323" s="54"/>
      <c r="BI323" s="54"/>
      <c r="BJ323" s="54"/>
      <c r="BK323" s="76"/>
      <c r="BL323" s="54"/>
      <c r="BM323" s="54"/>
      <c r="BN323" s="54"/>
      <c r="BO323" s="54"/>
      <c r="BP323" s="76"/>
      <c r="BQ323" s="54"/>
      <c r="BR323" s="54"/>
      <c r="BS323" s="54"/>
      <c r="BT323" s="54"/>
      <c r="BU323" s="76"/>
    </row>
    <row r="324" spans="1:73" ht="15" x14ac:dyDescent="0.15">
      <c r="A324" s="56"/>
      <c r="B324" s="56"/>
      <c r="C324" s="56"/>
      <c r="D324" s="56"/>
      <c r="E324" s="104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3"/>
      <c r="S324" s="74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3"/>
      <c r="AG324" s="74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3"/>
      <c r="AU324" s="74"/>
      <c r="AV324" s="54"/>
      <c r="AW324" s="54"/>
      <c r="AX324" s="54"/>
      <c r="AY324" s="54"/>
      <c r="AZ324" s="54"/>
      <c r="BA324" s="76"/>
      <c r="BB324" s="54"/>
      <c r="BC324" s="54"/>
      <c r="BD324" s="54"/>
      <c r="BE324" s="54"/>
      <c r="BF324" s="76"/>
      <c r="BG324" s="54"/>
      <c r="BH324" s="54"/>
      <c r="BI324" s="54"/>
      <c r="BJ324" s="54"/>
      <c r="BK324" s="76"/>
      <c r="BL324" s="54"/>
      <c r="BM324" s="54"/>
      <c r="BN324" s="54"/>
      <c r="BO324" s="54"/>
      <c r="BP324" s="76"/>
      <c r="BQ324" s="54"/>
      <c r="BR324" s="54"/>
      <c r="BS324" s="54"/>
      <c r="BT324" s="54"/>
      <c r="BU324" s="76"/>
    </row>
    <row r="325" spans="1:73" ht="15" x14ac:dyDescent="0.15">
      <c r="A325" s="56"/>
      <c r="B325" s="56"/>
      <c r="C325" s="56"/>
      <c r="D325" s="56"/>
      <c r="E325" s="104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3"/>
      <c r="S325" s="74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3"/>
      <c r="AG325" s="74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3"/>
      <c r="AU325" s="74"/>
      <c r="AV325" s="54"/>
      <c r="AW325" s="54"/>
      <c r="AX325" s="54"/>
      <c r="AY325" s="54"/>
      <c r="AZ325" s="54"/>
      <c r="BA325" s="76"/>
      <c r="BB325" s="54"/>
      <c r="BC325" s="54"/>
      <c r="BD325" s="54"/>
      <c r="BE325" s="54"/>
      <c r="BF325" s="76"/>
      <c r="BG325" s="54"/>
      <c r="BH325" s="54"/>
      <c r="BI325" s="54"/>
      <c r="BJ325" s="54"/>
      <c r="BK325" s="76"/>
      <c r="BL325" s="54"/>
      <c r="BM325" s="54"/>
      <c r="BN325" s="54"/>
      <c r="BO325" s="54"/>
      <c r="BP325" s="76"/>
      <c r="BQ325" s="54"/>
      <c r="BR325" s="54"/>
      <c r="BS325" s="54"/>
      <c r="BT325" s="54"/>
      <c r="BU325" s="76"/>
    </row>
    <row r="326" spans="1:73" ht="15" x14ac:dyDescent="0.15">
      <c r="A326" s="56"/>
      <c r="B326" s="56"/>
      <c r="C326" s="56"/>
      <c r="D326" s="56"/>
      <c r="E326" s="104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3"/>
      <c r="S326" s="74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3"/>
      <c r="AG326" s="74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3"/>
      <c r="AU326" s="74"/>
      <c r="AV326" s="54"/>
      <c r="AW326" s="54"/>
      <c r="AX326" s="54"/>
      <c r="AY326" s="54"/>
      <c r="AZ326" s="54"/>
      <c r="BA326" s="76"/>
      <c r="BB326" s="54"/>
      <c r="BC326" s="54"/>
      <c r="BD326" s="54"/>
      <c r="BE326" s="54"/>
      <c r="BF326" s="76"/>
      <c r="BG326" s="54"/>
      <c r="BH326" s="54"/>
      <c r="BI326" s="54"/>
      <c r="BJ326" s="54"/>
      <c r="BK326" s="76"/>
      <c r="BL326" s="54"/>
      <c r="BM326" s="54"/>
      <c r="BN326" s="54"/>
      <c r="BO326" s="54"/>
      <c r="BP326" s="76"/>
      <c r="BQ326" s="54"/>
      <c r="BR326" s="54"/>
      <c r="BS326" s="54"/>
      <c r="BT326" s="54"/>
      <c r="BU326" s="76"/>
    </row>
    <row r="327" spans="1:73" ht="15" x14ac:dyDescent="0.15">
      <c r="A327" s="56"/>
      <c r="B327" s="56"/>
      <c r="C327" s="56"/>
      <c r="D327" s="56"/>
      <c r="E327" s="104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3"/>
      <c r="S327" s="74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3"/>
      <c r="AG327" s="74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3"/>
      <c r="AU327" s="74"/>
      <c r="AV327" s="54"/>
      <c r="AW327" s="54"/>
      <c r="AX327" s="54"/>
      <c r="AY327" s="54"/>
      <c r="AZ327" s="54"/>
      <c r="BA327" s="76"/>
      <c r="BB327" s="54"/>
      <c r="BC327" s="54"/>
      <c r="BD327" s="54"/>
      <c r="BE327" s="54"/>
      <c r="BF327" s="76"/>
      <c r="BG327" s="54"/>
      <c r="BH327" s="54"/>
      <c r="BI327" s="54"/>
      <c r="BJ327" s="54"/>
      <c r="BK327" s="76"/>
      <c r="BL327" s="54"/>
      <c r="BM327" s="54"/>
      <c r="BN327" s="54"/>
      <c r="BO327" s="54"/>
      <c r="BP327" s="76"/>
      <c r="BQ327" s="54"/>
      <c r="BR327" s="54"/>
      <c r="BS327" s="54"/>
      <c r="BT327" s="54"/>
      <c r="BU327" s="76"/>
    </row>
    <row r="328" spans="1:73" ht="15" x14ac:dyDescent="0.15">
      <c r="A328" s="56"/>
      <c r="B328" s="56"/>
      <c r="C328" s="56"/>
      <c r="D328" s="56"/>
      <c r="E328" s="104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3"/>
      <c r="S328" s="74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3"/>
      <c r="AG328" s="74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3"/>
      <c r="AU328" s="74"/>
      <c r="AV328" s="54"/>
      <c r="AW328" s="54"/>
      <c r="AX328" s="54"/>
      <c r="AY328" s="54"/>
      <c r="AZ328" s="54"/>
      <c r="BA328" s="76"/>
      <c r="BB328" s="54"/>
      <c r="BC328" s="54"/>
      <c r="BD328" s="54"/>
      <c r="BE328" s="54"/>
      <c r="BF328" s="76"/>
      <c r="BG328" s="54"/>
      <c r="BH328" s="54"/>
      <c r="BI328" s="54"/>
      <c r="BJ328" s="54"/>
      <c r="BK328" s="76"/>
      <c r="BL328" s="54"/>
      <c r="BM328" s="54"/>
      <c r="BN328" s="54"/>
      <c r="BO328" s="54"/>
      <c r="BP328" s="76"/>
      <c r="BQ328" s="54"/>
      <c r="BR328" s="54"/>
      <c r="BS328" s="54"/>
      <c r="BT328" s="54"/>
      <c r="BU328" s="76"/>
    </row>
    <row r="329" spans="1:73" ht="15" x14ac:dyDescent="0.15">
      <c r="A329" s="56"/>
      <c r="B329" s="56"/>
      <c r="C329" s="56"/>
      <c r="D329" s="56"/>
      <c r="E329" s="104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3"/>
      <c r="S329" s="74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3"/>
      <c r="AG329" s="74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3"/>
      <c r="AU329" s="74"/>
      <c r="AV329" s="54"/>
      <c r="AW329" s="54"/>
      <c r="AX329" s="54"/>
      <c r="AY329" s="54"/>
      <c r="AZ329" s="54"/>
      <c r="BA329" s="76"/>
      <c r="BB329" s="54"/>
      <c r="BC329" s="54"/>
      <c r="BD329" s="54"/>
      <c r="BE329" s="54"/>
      <c r="BF329" s="76"/>
      <c r="BG329" s="54"/>
      <c r="BH329" s="54"/>
      <c r="BI329" s="54"/>
      <c r="BJ329" s="54"/>
      <c r="BK329" s="76"/>
      <c r="BL329" s="54"/>
      <c r="BM329" s="54"/>
      <c r="BN329" s="54"/>
      <c r="BO329" s="54"/>
      <c r="BP329" s="76"/>
      <c r="BQ329" s="54"/>
      <c r="BR329" s="54"/>
      <c r="BS329" s="54"/>
      <c r="BT329" s="54"/>
      <c r="BU329" s="76"/>
    </row>
    <row r="330" spans="1:73" ht="15" x14ac:dyDescent="0.15">
      <c r="A330" s="56"/>
      <c r="B330" s="56"/>
      <c r="C330" s="56"/>
      <c r="D330" s="56"/>
      <c r="E330" s="104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3"/>
      <c r="S330" s="74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3"/>
      <c r="AG330" s="74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3"/>
      <c r="AU330" s="74"/>
      <c r="AV330" s="54"/>
      <c r="AW330" s="54"/>
      <c r="AX330" s="54"/>
      <c r="AY330" s="54"/>
      <c r="AZ330" s="54"/>
      <c r="BA330" s="76"/>
      <c r="BB330" s="54"/>
      <c r="BC330" s="54"/>
      <c r="BD330" s="54"/>
      <c r="BE330" s="54"/>
      <c r="BF330" s="76"/>
      <c r="BG330" s="54"/>
      <c r="BH330" s="54"/>
      <c r="BI330" s="54"/>
      <c r="BJ330" s="54"/>
      <c r="BK330" s="76"/>
      <c r="BL330" s="54"/>
      <c r="BM330" s="54"/>
      <c r="BN330" s="54"/>
      <c r="BO330" s="54"/>
      <c r="BP330" s="76"/>
      <c r="BQ330" s="54"/>
      <c r="BR330" s="54"/>
      <c r="BS330" s="54"/>
      <c r="BT330" s="54"/>
      <c r="BU330" s="76"/>
    </row>
    <row r="331" spans="1:73" ht="15" x14ac:dyDescent="0.15">
      <c r="A331" s="56"/>
      <c r="B331" s="56"/>
      <c r="C331" s="56"/>
      <c r="D331" s="56"/>
      <c r="E331" s="104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3"/>
      <c r="S331" s="74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3"/>
      <c r="AG331" s="74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3"/>
      <c r="AU331" s="74"/>
      <c r="AV331" s="54"/>
      <c r="AW331" s="54"/>
      <c r="AX331" s="54"/>
      <c r="AY331" s="54"/>
      <c r="AZ331" s="54"/>
      <c r="BA331" s="76"/>
      <c r="BB331" s="54"/>
      <c r="BC331" s="54"/>
      <c r="BD331" s="54"/>
      <c r="BE331" s="54"/>
      <c r="BF331" s="76"/>
      <c r="BG331" s="54"/>
      <c r="BH331" s="54"/>
      <c r="BI331" s="54"/>
      <c r="BJ331" s="54"/>
      <c r="BK331" s="76"/>
      <c r="BL331" s="54"/>
      <c r="BM331" s="54"/>
      <c r="BN331" s="54"/>
      <c r="BO331" s="54"/>
      <c r="BP331" s="76"/>
      <c r="BQ331" s="54"/>
      <c r="BR331" s="54"/>
      <c r="BS331" s="54"/>
      <c r="BT331" s="54"/>
      <c r="BU331" s="76"/>
    </row>
    <row r="332" spans="1:73" ht="15" x14ac:dyDescent="0.15">
      <c r="A332" s="56"/>
      <c r="B332" s="56"/>
      <c r="C332" s="56"/>
      <c r="D332" s="56"/>
      <c r="E332" s="104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3"/>
      <c r="S332" s="74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3"/>
      <c r="AG332" s="74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3"/>
      <c r="AU332" s="74"/>
      <c r="AV332" s="54"/>
      <c r="AW332" s="54"/>
      <c r="AX332" s="54"/>
      <c r="AY332" s="54"/>
      <c r="AZ332" s="54"/>
      <c r="BA332" s="76"/>
      <c r="BB332" s="54"/>
      <c r="BC332" s="54"/>
      <c r="BD332" s="54"/>
      <c r="BE332" s="54"/>
      <c r="BF332" s="76"/>
      <c r="BG332" s="54"/>
      <c r="BH332" s="54"/>
      <c r="BI332" s="54"/>
      <c r="BJ332" s="54"/>
      <c r="BK332" s="76"/>
      <c r="BL332" s="54"/>
      <c r="BM332" s="54"/>
      <c r="BN332" s="54"/>
      <c r="BO332" s="54"/>
      <c r="BP332" s="76"/>
      <c r="BQ332" s="54"/>
      <c r="BR332" s="54"/>
      <c r="BS332" s="54"/>
      <c r="BT332" s="54"/>
      <c r="BU332" s="76"/>
    </row>
    <row r="333" spans="1:73" ht="15" x14ac:dyDescent="0.15">
      <c r="A333" s="56"/>
      <c r="B333" s="56"/>
      <c r="C333" s="56"/>
      <c r="D333" s="56"/>
      <c r="E333" s="104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3"/>
      <c r="S333" s="74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3"/>
      <c r="AG333" s="74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3"/>
      <c r="AU333" s="74"/>
      <c r="AV333" s="54"/>
      <c r="AW333" s="54"/>
      <c r="AX333" s="54"/>
      <c r="AY333" s="54"/>
      <c r="AZ333" s="54"/>
      <c r="BA333" s="76"/>
      <c r="BB333" s="54"/>
      <c r="BC333" s="54"/>
      <c r="BD333" s="54"/>
      <c r="BE333" s="54"/>
      <c r="BF333" s="76"/>
      <c r="BG333" s="54"/>
      <c r="BH333" s="54"/>
      <c r="BI333" s="54"/>
      <c r="BJ333" s="54"/>
      <c r="BK333" s="76"/>
      <c r="BL333" s="54"/>
      <c r="BM333" s="54"/>
      <c r="BN333" s="54"/>
      <c r="BO333" s="54"/>
      <c r="BP333" s="76"/>
      <c r="BQ333" s="54"/>
      <c r="BR333" s="54"/>
      <c r="BS333" s="54"/>
      <c r="BT333" s="54"/>
      <c r="BU333" s="76"/>
    </row>
    <row r="334" spans="1:73" ht="15" x14ac:dyDescent="0.15">
      <c r="A334" s="56"/>
      <c r="B334" s="56"/>
      <c r="C334" s="56"/>
      <c r="D334" s="56"/>
      <c r="E334" s="104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3"/>
      <c r="S334" s="74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3"/>
      <c r="AG334" s="74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3"/>
      <c r="AU334" s="74"/>
      <c r="AV334" s="54"/>
      <c r="AW334" s="54"/>
      <c r="AX334" s="54"/>
      <c r="AY334" s="54"/>
      <c r="AZ334" s="54"/>
      <c r="BA334" s="76"/>
      <c r="BB334" s="54"/>
      <c r="BC334" s="54"/>
      <c r="BD334" s="54"/>
      <c r="BE334" s="54"/>
      <c r="BF334" s="76"/>
      <c r="BG334" s="54"/>
      <c r="BH334" s="54"/>
      <c r="BI334" s="54"/>
      <c r="BJ334" s="54"/>
      <c r="BK334" s="76"/>
      <c r="BL334" s="54"/>
      <c r="BM334" s="54"/>
      <c r="BN334" s="54"/>
      <c r="BO334" s="54"/>
      <c r="BP334" s="76"/>
      <c r="BQ334" s="54"/>
      <c r="BR334" s="54"/>
      <c r="BS334" s="54"/>
      <c r="BT334" s="54"/>
      <c r="BU334" s="76"/>
    </row>
    <row r="335" spans="1:73" ht="15" x14ac:dyDescent="0.15">
      <c r="A335" s="56"/>
      <c r="B335" s="56"/>
      <c r="C335" s="56"/>
      <c r="D335" s="56"/>
      <c r="E335" s="104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3"/>
      <c r="S335" s="74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3"/>
      <c r="AG335" s="74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3"/>
      <c r="AU335" s="74"/>
      <c r="AV335" s="54"/>
      <c r="AW335" s="54"/>
      <c r="AX335" s="54"/>
      <c r="AY335" s="54"/>
      <c r="AZ335" s="54"/>
      <c r="BA335" s="76"/>
      <c r="BB335" s="54"/>
      <c r="BC335" s="54"/>
      <c r="BD335" s="54"/>
      <c r="BE335" s="54"/>
      <c r="BF335" s="76"/>
      <c r="BG335" s="54"/>
      <c r="BH335" s="54"/>
      <c r="BI335" s="54"/>
      <c r="BJ335" s="54"/>
      <c r="BK335" s="76"/>
      <c r="BL335" s="54"/>
      <c r="BM335" s="54"/>
      <c r="BN335" s="54"/>
      <c r="BO335" s="54"/>
      <c r="BP335" s="76"/>
      <c r="BQ335" s="54"/>
      <c r="BR335" s="54"/>
      <c r="BS335" s="54"/>
      <c r="BT335" s="54"/>
      <c r="BU335" s="76"/>
    </row>
    <row r="336" spans="1:73" ht="15" x14ac:dyDescent="0.15">
      <c r="A336" s="56"/>
      <c r="B336" s="56"/>
      <c r="C336" s="56"/>
      <c r="D336" s="56"/>
      <c r="E336" s="104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3"/>
      <c r="S336" s="74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3"/>
      <c r="AG336" s="74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3"/>
      <c r="AU336" s="74"/>
      <c r="AV336" s="54"/>
      <c r="AW336" s="54"/>
      <c r="AX336" s="54"/>
      <c r="AY336" s="54"/>
      <c r="AZ336" s="54"/>
      <c r="BA336" s="76"/>
      <c r="BB336" s="54"/>
      <c r="BC336" s="54"/>
      <c r="BD336" s="54"/>
      <c r="BE336" s="54"/>
      <c r="BF336" s="76"/>
      <c r="BG336" s="54"/>
      <c r="BH336" s="54"/>
      <c r="BI336" s="54"/>
      <c r="BJ336" s="54"/>
      <c r="BK336" s="76"/>
      <c r="BL336" s="54"/>
      <c r="BM336" s="54"/>
      <c r="BN336" s="54"/>
      <c r="BO336" s="54"/>
      <c r="BP336" s="76"/>
      <c r="BQ336" s="54"/>
      <c r="BR336" s="54"/>
      <c r="BS336" s="54"/>
      <c r="BT336" s="54"/>
      <c r="BU336" s="76"/>
    </row>
    <row r="337" spans="1:73" ht="15" x14ac:dyDescent="0.15">
      <c r="A337" s="56"/>
      <c r="B337" s="56"/>
      <c r="C337" s="56"/>
      <c r="D337" s="56"/>
      <c r="E337" s="104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3"/>
      <c r="S337" s="74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3"/>
      <c r="AG337" s="74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3"/>
      <c r="AU337" s="74"/>
      <c r="AV337" s="54"/>
      <c r="AW337" s="54"/>
      <c r="AX337" s="54"/>
      <c r="AY337" s="54"/>
      <c r="AZ337" s="54"/>
      <c r="BA337" s="76"/>
      <c r="BB337" s="54"/>
      <c r="BC337" s="54"/>
      <c r="BD337" s="54"/>
      <c r="BE337" s="54"/>
      <c r="BF337" s="76"/>
      <c r="BG337" s="54"/>
      <c r="BH337" s="54"/>
      <c r="BI337" s="54"/>
      <c r="BJ337" s="54"/>
      <c r="BK337" s="76"/>
      <c r="BL337" s="54"/>
      <c r="BM337" s="54"/>
      <c r="BN337" s="54"/>
      <c r="BO337" s="54"/>
      <c r="BP337" s="76"/>
      <c r="BQ337" s="54"/>
      <c r="BR337" s="54"/>
      <c r="BS337" s="54"/>
      <c r="BT337" s="54"/>
      <c r="BU337" s="76"/>
    </row>
    <row r="338" spans="1:73" ht="15" x14ac:dyDescent="0.15">
      <c r="A338" s="56"/>
      <c r="B338" s="56"/>
      <c r="C338" s="56"/>
      <c r="D338" s="56"/>
      <c r="E338" s="104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3"/>
      <c r="S338" s="74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3"/>
      <c r="AG338" s="74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3"/>
      <c r="AU338" s="74"/>
      <c r="AV338" s="54"/>
      <c r="AW338" s="54"/>
      <c r="AX338" s="54"/>
      <c r="AY338" s="54"/>
      <c r="AZ338" s="54"/>
      <c r="BA338" s="76"/>
      <c r="BB338" s="54"/>
      <c r="BC338" s="54"/>
      <c r="BD338" s="54"/>
      <c r="BE338" s="54"/>
      <c r="BF338" s="76"/>
      <c r="BG338" s="54"/>
      <c r="BH338" s="54"/>
      <c r="BI338" s="54"/>
      <c r="BJ338" s="54"/>
      <c r="BK338" s="76"/>
      <c r="BL338" s="54"/>
      <c r="BM338" s="54"/>
      <c r="BN338" s="54"/>
      <c r="BO338" s="54"/>
      <c r="BP338" s="76"/>
      <c r="BQ338" s="54"/>
      <c r="BR338" s="54"/>
      <c r="BS338" s="54"/>
      <c r="BT338" s="54"/>
      <c r="BU338" s="76"/>
    </row>
    <row r="339" spans="1:73" ht="15" x14ac:dyDescent="0.15">
      <c r="A339" s="56"/>
      <c r="B339" s="56"/>
      <c r="C339" s="56"/>
      <c r="D339" s="56"/>
      <c r="E339" s="104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3"/>
      <c r="S339" s="74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3"/>
      <c r="AG339" s="74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3"/>
      <c r="AU339" s="74"/>
      <c r="AV339" s="54"/>
      <c r="AW339" s="54"/>
      <c r="AX339" s="54"/>
      <c r="AY339" s="54"/>
      <c r="AZ339" s="54"/>
      <c r="BA339" s="76"/>
      <c r="BB339" s="54"/>
      <c r="BC339" s="54"/>
      <c r="BD339" s="54"/>
      <c r="BE339" s="54"/>
      <c r="BF339" s="76"/>
      <c r="BG339" s="54"/>
      <c r="BH339" s="54"/>
      <c r="BI339" s="54"/>
      <c r="BJ339" s="54"/>
      <c r="BK339" s="76"/>
      <c r="BL339" s="54"/>
      <c r="BM339" s="54"/>
      <c r="BN339" s="54"/>
      <c r="BO339" s="54"/>
      <c r="BP339" s="76"/>
      <c r="BQ339" s="54"/>
      <c r="BR339" s="54"/>
      <c r="BS339" s="54"/>
      <c r="BT339" s="54"/>
      <c r="BU339" s="76"/>
    </row>
    <row r="340" spans="1:73" ht="15" x14ac:dyDescent="0.15">
      <c r="A340" s="56"/>
      <c r="B340" s="56"/>
      <c r="C340" s="56"/>
      <c r="D340" s="56"/>
      <c r="E340" s="104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3"/>
      <c r="S340" s="74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3"/>
      <c r="AG340" s="74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3"/>
      <c r="AU340" s="74"/>
      <c r="AV340" s="54"/>
      <c r="AW340" s="54"/>
      <c r="AX340" s="54"/>
      <c r="AY340" s="54"/>
      <c r="AZ340" s="54"/>
      <c r="BA340" s="76"/>
      <c r="BB340" s="54"/>
      <c r="BC340" s="54"/>
      <c r="BD340" s="54"/>
      <c r="BE340" s="54"/>
      <c r="BF340" s="76"/>
      <c r="BG340" s="54"/>
      <c r="BH340" s="54"/>
      <c r="BI340" s="54"/>
      <c r="BJ340" s="54"/>
      <c r="BK340" s="76"/>
      <c r="BL340" s="54"/>
      <c r="BM340" s="54"/>
      <c r="BN340" s="54"/>
      <c r="BO340" s="54"/>
      <c r="BP340" s="76"/>
      <c r="BQ340" s="54"/>
      <c r="BR340" s="54"/>
      <c r="BS340" s="54"/>
      <c r="BT340" s="54"/>
      <c r="BU340" s="76"/>
    </row>
    <row r="341" spans="1:73" ht="15" x14ac:dyDescent="0.15">
      <c r="A341" s="56"/>
      <c r="B341" s="56"/>
      <c r="C341" s="56"/>
      <c r="D341" s="56"/>
      <c r="E341" s="104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3"/>
      <c r="S341" s="74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3"/>
      <c r="AG341" s="74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3"/>
      <c r="AU341" s="74"/>
      <c r="AV341" s="54"/>
      <c r="AW341" s="54"/>
      <c r="AX341" s="54"/>
      <c r="AY341" s="54"/>
      <c r="AZ341" s="54"/>
      <c r="BA341" s="76"/>
      <c r="BB341" s="54"/>
      <c r="BC341" s="54"/>
      <c r="BD341" s="54"/>
      <c r="BE341" s="54"/>
      <c r="BF341" s="76"/>
      <c r="BG341" s="54"/>
      <c r="BH341" s="54"/>
      <c r="BI341" s="54"/>
      <c r="BJ341" s="54"/>
      <c r="BK341" s="76"/>
      <c r="BL341" s="54"/>
      <c r="BM341" s="54"/>
      <c r="BN341" s="54"/>
      <c r="BO341" s="54"/>
      <c r="BP341" s="76"/>
      <c r="BQ341" s="54"/>
      <c r="BR341" s="54"/>
      <c r="BS341" s="54"/>
      <c r="BT341" s="54"/>
      <c r="BU341" s="76"/>
    </row>
    <row r="342" spans="1:73" ht="15" x14ac:dyDescent="0.15">
      <c r="A342" s="56"/>
      <c r="B342" s="56"/>
      <c r="C342" s="56"/>
      <c r="D342" s="56"/>
      <c r="E342" s="104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3"/>
      <c r="S342" s="74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3"/>
      <c r="AG342" s="74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3"/>
      <c r="AU342" s="74"/>
      <c r="AV342" s="54"/>
      <c r="AW342" s="54"/>
      <c r="AX342" s="54"/>
      <c r="AY342" s="54"/>
      <c r="AZ342" s="54"/>
      <c r="BA342" s="76"/>
      <c r="BB342" s="54"/>
      <c r="BC342" s="54"/>
      <c r="BD342" s="54"/>
      <c r="BE342" s="54"/>
      <c r="BF342" s="76"/>
      <c r="BG342" s="54"/>
      <c r="BH342" s="54"/>
      <c r="BI342" s="54"/>
      <c r="BJ342" s="54"/>
      <c r="BK342" s="76"/>
      <c r="BL342" s="54"/>
      <c r="BM342" s="54"/>
      <c r="BN342" s="54"/>
      <c r="BO342" s="54"/>
      <c r="BP342" s="76"/>
      <c r="BQ342" s="54"/>
      <c r="BR342" s="54"/>
      <c r="BS342" s="54"/>
      <c r="BT342" s="54"/>
      <c r="BU342" s="76"/>
    </row>
    <row r="343" spans="1:73" ht="15" x14ac:dyDescent="0.15">
      <c r="A343" s="56"/>
      <c r="B343" s="56"/>
      <c r="C343" s="56"/>
      <c r="D343" s="56"/>
      <c r="E343" s="104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3"/>
      <c r="S343" s="74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3"/>
      <c r="AG343" s="74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3"/>
      <c r="AU343" s="74"/>
      <c r="AV343" s="54"/>
      <c r="AW343" s="54"/>
      <c r="AX343" s="54"/>
      <c r="AY343" s="54"/>
      <c r="AZ343" s="54"/>
      <c r="BA343" s="76"/>
      <c r="BB343" s="54"/>
      <c r="BC343" s="54"/>
      <c r="BD343" s="54"/>
      <c r="BE343" s="54"/>
      <c r="BF343" s="76"/>
      <c r="BG343" s="54"/>
      <c r="BH343" s="54"/>
      <c r="BI343" s="54"/>
      <c r="BJ343" s="54"/>
      <c r="BK343" s="76"/>
      <c r="BL343" s="54"/>
      <c r="BM343" s="54"/>
      <c r="BN343" s="54"/>
      <c r="BO343" s="54"/>
      <c r="BP343" s="76"/>
      <c r="BQ343" s="54"/>
      <c r="BR343" s="54"/>
      <c r="BS343" s="54"/>
      <c r="BT343" s="54"/>
      <c r="BU343" s="76"/>
    </row>
    <row r="344" spans="1:73" ht="15" x14ac:dyDescent="0.15">
      <c r="A344" s="56"/>
      <c r="B344" s="56"/>
      <c r="C344" s="56"/>
      <c r="D344" s="56"/>
      <c r="E344" s="104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3"/>
      <c r="S344" s="74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3"/>
      <c r="AG344" s="74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3"/>
      <c r="AU344" s="74"/>
      <c r="AV344" s="54"/>
      <c r="AW344" s="54"/>
      <c r="AX344" s="54"/>
      <c r="AY344" s="54"/>
      <c r="AZ344" s="54"/>
      <c r="BA344" s="76"/>
      <c r="BB344" s="54"/>
      <c r="BC344" s="54"/>
      <c r="BD344" s="54"/>
      <c r="BE344" s="54"/>
      <c r="BF344" s="76"/>
      <c r="BG344" s="54"/>
      <c r="BH344" s="54"/>
      <c r="BI344" s="54"/>
      <c r="BJ344" s="54"/>
      <c r="BK344" s="76"/>
      <c r="BL344" s="54"/>
      <c r="BM344" s="54"/>
      <c r="BN344" s="54"/>
      <c r="BO344" s="54"/>
      <c r="BP344" s="76"/>
      <c r="BQ344" s="54"/>
      <c r="BR344" s="54"/>
      <c r="BS344" s="54"/>
      <c r="BT344" s="54"/>
      <c r="BU344" s="76"/>
    </row>
    <row r="345" spans="1:73" ht="15" x14ac:dyDescent="0.15">
      <c r="A345" s="56"/>
      <c r="B345" s="56"/>
      <c r="C345" s="56"/>
      <c r="D345" s="56"/>
      <c r="E345" s="104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3"/>
      <c r="S345" s="74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3"/>
      <c r="AG345" s="74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3"/>
      <c r="AU345" s="74"/>
      <c r="AV345" s="54"/>
      <c r="AW345" s="54"/>
      <c r="AX345" s="54"/>
      <c r="AY345" s="54"/>
      <c r="AZ345" s="54"/>
      <c r="BA345" s="76"/>
      <c r="BB345" s="54"/>
      <c r="BC345" s="54"/>
      <c r="BD345" s="54"/>
      <c r="BE345" s="54"/>
      <c r="BF345" s="76"/>
      <c r="BG345" s="54"/>
      <c r="BH345" s="54"/>
      <c r="BI345" s="54"/>
      <c r="BJ345" s="54"/>
      <c r="BK345" s="76"/>
      <c r="BL345" s="54"/>
      <c r="BM345" s="54"/>
      <c r="BN345" s="54"/>
      <c r="BO345" s="54"/>
      <c r="BP345" s="76"/>
      <c r="BQ345" s="54"/>
      <c r="BR345" s="54"/>
      <c r="BS345" s="54"/>
      <c r="BT345" s="54"/>
      <c r="BU345" s="76"/>
    </row>
    <row r="346" spans="1:73" ht="15" x14ac:dyDescent="0.15">
      <c r="A346" s="56"/>
      <c r="B346" s="56"/>
      <c r="C346" s="56"/>
      <c r="D346" s="56"/>
      <c r="E346" s="104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3"/>
      <c r="S346" s="74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3"/>
      <c r="AG346" s="74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3"/>
      <c r="AU346" s="74"/>
      <c r="AV346" s="54"/>
      <c r="AW346" s="54"/>
      <c r="AX346" s="54"/>
      <c r="AY346" s="54"/>
      <c r="AZ346" s="54"/>
      <c r="BA346" s="76"/>
      <c r="BB346" s="54"/>
      <c r="BC346" s="54"/>
      <c r="BD346" s="54"/>
      <c r="BE346" s="54"/>
      <c r="BF346" s="76"/>
      <c r="BG346" s="54"/>
      <c r="BH346" s="54"/>
      <c r="BI346" s="54"/>
      <c r="BJ346" s="54"/>
      <c r="BK346" s="76"/>
      <c r="BL346" s="54"/>
      <c r="BM346" s="54"/>
      <c r="BN346" s="54"/>
      <c r="BO346" s="54"/>
      <c r="BP346" s="76"/>
      <c r="BQ346" s="54"/>
      <c r="BR346" s="54"/>
      <c r="BS346" s="54"/>
      <c r="BT346" s="54"/>
      <c r="BU346" s="76"/>
    </row>
    <row r="347" spans="1:73" ht="15" x14ac:dyDescent="0.15">
      <c r="A347" s="56"/>
      <c r="B347" s="56"/>
      <c r="C347" s="56"/>
      <c r="D347" s="56"/>
      <c r="E347" s="104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3"/>
      <c r="S347" s="74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3"/>
      <c r="AG347" s="74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3"/>
      <c r="AU347" s="74"/>
      <c r="AV347" s="54"/>
      <c r="AW347" s="54"/>
      <c r="AX347" s="54"/>
      <c r="AY347" s="54"/>
      <c r="AZ347" s="54"/>
      <c r="BA347" s="76"/>
      <c r="BB347" s="54"/>
      <c r="BC347" s="54"/>
      <c r="BD347" s="54"/>
      <c r="BE347" s="54"/>
      <c r="BF347" s="76"/>
      <c r="BG347" s="54"/>
      <c r="BH347" s="54"/>
      <c r="BI347" s="54"/>
      <c r="BJ347" s="54"/>
      <c r="BK347" s="76"/>
      <c r="BL347" s="54"/>
      <c r="BM347" s="54"/>
      <c r="BN347" s="54"/>
      <c r="BO347" s="54"/>
      <c r="BP347" s="76"/>
      <c r="BQ347" s="54"/>
      <c r="BR347" s="54"/>
      <c r="BS347" s="54"/>
      <c r="BT347" s="54"/>
      <c r="BU347" s="76"/>
    </row>
    <row r="348" spans="1:73" ht="15" x14ac:dyDescent="0.15">
      <c r="A348" s="56"/>
      <c r="B348" s="56"/>
      <c r="C348" s="56"/>
      <c r="D348" s="56"/>
      <c r="E348" s="104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3"/>
      <c r="S348" s="74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3"/>
      <c r="AG348" s="74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3"/>
      <c r="AU348" s="74"/>
      <c r="AV348" s="54"/>
      <c r="AW348" s="54"/>
      <c r="AX348" s="54"/>
      <c r="AY348" s="54"/>
      <c r="AZ348" s="54"/>
      <c r="BA348" s="76"/>
      <c r="BB348" s="54"/>
      <c r="BC348" s="54"/>
      <c r="BD348" s="54"/>
      <c r="BE348" s="54"/>
      <c r="BF348" s="76"/>
      <c r="BG348" s="54"/>
      <c r="BH348" s="54"/>
      <c r="BI348" s="54"/>
      <c r="BJ348" s="54"/>
      <c r="BK348" s="76"/>
      <c r="BL348" s="54"/>
      <c r="BM348" s="54"/>
      <c r="BN348" s="54"/>
      <c r="BO348" s="54"/>
      <c r="BP348" s="76"/>
      <c r="BQ348" s="54"/>
      <c r="BR348" s="54"/>
      <c r="BS348" s="54"/>
      <c r="BT348" s="54"/>
      <c r="BU348" s="76"/>
    </row>
    <row r="349" spans="1:73" ht="15" x14ac:dyDescent="0.15">
      <c r="A349" s="56"/>
      <c r="B349" s="56"/>
      <c r="C349" s="56"/>
      <c r="D349" s="56"/>
      <c r="E349" s="104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3"/>
      <c r="S349" s="74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3"/>
      <c r="AG349" s="74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3"/>
      <c r="AU349" s="74"/>
      <c r="AV349" s="54"/>
      <c r="AW349" s="54"/>
      <c r="AX349" s="54"/>
      <c r="AY349" s="54"/>
      <c r="AZ349" s="54"/>
      <c r="BA349" s="76"/>
      <c r="BB349" s="54"/>
      <c r="BC349" s="54"/>
      <c r="BD349" s="54"/>
      <c r="BE349" s="54"/>
      <c r="BF349" s="76"/>
      <c r="BG349" s="54"/>
      <c r="BH349" s="54"/>
      <c r="BI349" s="54"/>
      <c r="BJ349" s="54"/>
      <c r="BK349" s="76"/>
      <c r="BL349" s="54"/>
      <c r="BM349" s="54"/>
      <c r="BN349" s="54"/>
      <c r="BO349" s="54"/>
      <c r="BP349" s="76"/>
      <c r="BQ349" s="54"/>
      <c r="BR349" s="54"/>
      <c r="BS349" s="54"/>
      <c r="BT349" s="54"/>
      <c r="BU349" s="76"/>
    </row>
    <row r="350" spans="1:73" ht="15" x14ac:dyDescent="0.15">
      <c r="A350" s="56"/>
      <c r="B350" s="56"/>
      <c r="C350" s="56"/>
      <c r="D350" s="56"/>
      <c r="E350" s="104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3"/>
      <c r="S350" s="74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3"/>
      <c r="AG350" s="74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3"/>
      <c r="AU350" s="74"/>
      <c r="AV350" s="54"/>
      <c r="AW350" s="54"/>
      <c r="AX350" s="54"/>
      <c r="AY350" s="54"/>
      <c r="AZ350" s="54"/>
      <c r="BA350" s="76"/>
      <c r="BB350" s="54"/>
      <c r="BC350" s="54"/>
      <c r="BD350" s="54"/>
      <c r="BE350" s="54"/>
      <c r="BF350" s="76"/>
      <c r="BG350" s="54"/>
      <c r="BH350" s="54"/>
      <c r="BI350" s="54"/>
      <c r="BJ350" s="54"/>
      <c r="BK350" s="76"/>
      <c r="BL350" s="54"/>
      <c r="BM350" s="54"/>
      <c r="BN350" s="54"/>
      <c r="BO350" s="54"/>
      <c r="BP350" s="76"/>
      <c r="BQ350" s="54"/>
      <c r="BR350" s="54"/>
      <c r="BS350" s="54"/>
      <c r="BT350" s="54"/>
      <c r="BU350" s="76"/>
    </row>
    <row r="351" spans="1:73" ht="15" x14ac:dyDescent="0.15">
      <c r="A351" s="56"/>
      <c r="B351" s="56"/>
      <c r="C351" s="56"/>
      <c r="D351" s="56"/>
      <c r="E351" s="104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3"/>
      <c r="S351" s="74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3"/>
      <c r="AG351" s="74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3"/>
      <c r="AU351" s="74"/>
      <c r="AV351" s="54"/>
      <c r="AW351" s="54"/>
      <c r="AX351" s="54"/>
      <c r="AY351" s="54"/>
      <c r="AZ351" s="54"/>
      <c r="BA351" s="76"/>
      <c r="BB351" s="54"/>
      <c r="BC351" s="54"/>
      <c r="BD351" s="54"/>
      <c r="BE351" s="54"/>
      <c r="BF351" s="76"/>
      <c r="BG351" s="54"/>
      <c r="BH351" s="54"/>
      <c r="BI351" s="54"/>
      <c r="BJ351" s="54"/>
      <c r="BK351" s="76"/>
      <c r="BL351" s="54"/>
      <c r="BM351" s="54"/>
      <c r="BN351" s="54"/>
      <c r="BO351" s="54"/>
      <c r="BP351" s="76"/>
      <c r="BQ351" s="54"/>
      <c r="BR351" s="54"/>
      <c r="BS351" s="54"/>
      <c r="BT351" s="54"/>
      <c r="BU351" s="76"/>
    </row>
    <row r="352" spans="1:73" ht="15" x14ac:dyDescent="0.15">
      <c r="A352" s="56"/>
      <c r="B352" s="56"/>
      <c r="C352" s="56"/>
      <c r="D352" s="56"/>
      <c r="E352" s="104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3"/>
      <c r="S352" s="74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3"/>
      <c r="AG352" s="74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3"/>
      <c r="AU352" s="74"/>
      <c r="AV352" s="54"/>
      <c r="AW352" s="54"/>
      <c r="AX352" s="54"/>
      <c r="AY352" s="54"/>
      <c r="AZ352" s="54"/>
      <c r="BA352" s="76"/>
      <c r="BB352" s="54"/>
      <c r="BC352" s="54"/>
      <c r="BD352" s="54"/>
      <c r="BE352" s="54"/>
      <c r="BF352" s="76"/>
      <c r="BG352" s="54"/>
      <c r="BH352" s="54"/>
      <c r="BI352" s="54"/>
      <c r="BJ352" s="54"/>
      <c r="BK352" s="76"/>
      <c r="BL352" s="54"/>
      <c r="BM352" s="54"/>
      <c r="BN352" s="54"/>
      <c r="BO352" s="54"/>
      <c r="BP352" s="76"/>
      <c r="BQ352" s="54"/>
      <c r="BR352" s="54"/>
      <c r="BS352" s="54"/>
      <c r="BT352" s="54"/>
      <c r="BU352" s="76"/>
    </row>
    <row r="353" spans="1:73" ht="15" x14ac:dyDescent="0.15">
      <c r="A353" s="56"/>
      <c r="B353" s="56"/>
      <c r="C353" s="56"/>
      <c r="D353" s="56"/>
      <c r="E353" s="104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3"/>
      <c r="S353" s="74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3"/>
      <c r="AG353" s="74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3"/>
      <c r="AU353" s="74"/>
      <c r="AV353" s="54"/>
      <c r="AW353" s="54"/>
      <c r="AX353" s="54"/>
      <c r="AY353" s="54"/>
      <c r="AZ353" s="54"/>
      <c r="BA353" s="76"/>
      <c r="BB353" s="54"/>
      <c r="BC353" s="54"/>
      <c r="BD353" s="54"/>
      <c r="BE353" s="54"/>
      <c r="BF353" s="76"/>
      <c r="BG353" s="54"/>
      <c r="BH353" s="54"/>
      <c r="BI353" s="54"/>
      <c r="BJ353" s="54"/>
      <c r="BK353" s="76"/>
      <c r="BL353" s="54"/>
      <c r="BM353" s="54"/>
      <c r="BN353" s="54"/>
      <c r="BO353" s="54"/>
      <c r="BP353" s="76"/>
      <c r="BQ353" s="54"/>
      <c r="BR353" s="54"/>
      <c r="BS353" s="54"/>
      <c r="BT353" s="54"/>
      <c r="BU353" s="76"/>
    </row>
    <row r="354" spans="1:73" ht="15" x14ac:dyDescent="0.15">
      <c r="A354" s="56"/>
      <c r="B354" s="56"/>
      <c r="C354" s="56"/>
      <c r="D354" s="56"/>
      <c r="E354" s="104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3"/>
      <c r="S354" s="74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3"/>
      <c r="AG354" s="74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3"/>
      <c r="AU354" s="74"/>
      <c r="AV354" s="54"/>
      <c r="AW354" s="54"/>
      <c r="AX354" s="54"/>
      <c r="AY354" s="54"/>
      <c r="AZ354" s="54"/>
      <c r="BA354" s="76"/>
      <c r="BB354" s="54"/>
      <c r="BC354" s="54"/>
      <c r="BD354" s="54"/>
      <c r="BE354" s="54"/>
      <c r="BF354" s="76"/>
      <c r="BG354" s="54"/>
      <c r="BH354" s="54"/>
      <c r="BI354" s="54"/>
      <c r="BJ354" s="54"/>
      <c r="BK354" s="76"/>
      <c r="BL354" s="54"/>
      <c r="BM354" s="54"/>
      <c r="BN354" s="54"/>
      <c r="BO354" s="54"/>
      <c r="BP354" s="76"/>
      <c r="BQ354" s="54"/>
      <c r="BR354" s="54"/>
      <c r="BS354" s="54"/>
      <c r="BT354" s="54"/>
      <c r="BU354" s="76"/>
    </row>
    <row r="355" spans="1:73" ht="15" x14ac:dyDescent="0.15">
      <c r="A355" s="56"/>
      <c r="B355" s="56"/>
      <c r="C355" s="56"/>
      <c r="D355" s="56"/>
      <c r="E355" s="104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3"/>
      <c r="S355" s="74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3"/>
      <c r="AG355" s="74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3"/>
      <c r="AU355" s="74"/>
      <c r="AV355" s="54"/>
      <c r="AW355" s="54"/>
      <c r="AX355" s="54"/>
      <c r="AY355" s="54"/>
      <c r="AZ355" s="54"/>
      <c r="BA355" s="76"/>
      <c r="BB355" s="54"/>
      <c r="BC355" s="54"/>
      <c r="BD355" s="54"/>
      <c r="BE355" s="54"/>
      <c r="BF355" s="76"/>
      <c r="BG355" s="54"/>
      <c r="BH355" s="54"/>
      <c r="BI355" s="54"/>
      <c r="BJ355" s="54"/>
      <c r="BK355" s="76"/>
      <c r="BL355" s="54"/>
      <c r="BM355" s="54"/>
      <c r="BN355" s="54"/>
      <c r="BO355" s="54"/>
      <c r="BP355" s="76"/>
      <c r="BQ355" s="54"/>
      <c r="BR355" s="54"/>
      <c r="BS355" s="54"/>
      <c r="BT355" s="54"/>
      <c r="BU355" s="76"/>
    </row>
    <row r="356" spans="1:73" ht="15" x14ac:dyDescent="0.15">
      <c r="A356" s="56"/>
      <c r="B356" s="56"/>
      <c r="C356" s="56"/>
      <c r="D356" s="56"/>
      <c r="E356" s="104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3"/>
      <c r="S356" s="74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3"/>
      <c r="AG356" s="74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3"/>
      <c r="AU356" s="74"/>
      <c r="AV356" s="54"/>
      <c r="AW356" s="54"/>
      <c r="AX356" s="54"/>
      <c r="AY356" s="54"/>
      <c r="AZ356" s="54"/>
      <c r="BA356" s="76"/>
      <c r="BB356" s="54"/>
      <c r="BC356" s="54"/>
      <c r="BD356" s="54"/>
      <c r="BE356" s="54"/>
      <c r="BF356" s="76"/>
      <c r="BG356" s="54"/>
      <c r="BH356" s="54"/>
      <c r="BI356" s="54"/>
      <c r="BJ356" s="54"/>
      <c r="BK356" s="76"/>
      <c r="BL356" s="54"/>
      <c r="BM356" s="54"/>
      <c r="BN356" s="54"/>
      <c r="BO356" s="54"/>
      <c r="BP356" s="76"/>
      <c r="BQ356" s="54"/>
      <c r="BR356" s="54"/>
      <c r="BS356" s="54"/>
      <c r="BT356" s="54"/>
      <c r="BU356" s="76"/>
    </row>
    <row r="357" spans="1:73" ht="15" x14ac:dyDescent="0.15">
      <c r="A357" s="56"/>
      <c r="B357" s="56"/>
      <c r="C357" s="56"/>
      <c r="D357" s="56"/>
      <c r="E357" s="104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3"/>
      <c r="S357" s="74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3"/>
      <c r="AG357" s="74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3"/>
      <c r="AU357" s="74"/>
      <c r="AV357" s="54"/>
      <c r="AW357" s="54"/>
      <c r="AX357" s="54"/>
      <c r="AY357" s="54"/>
      <c r="AZ357" s="54"/>
      <c r="BA357" s="76"/>
      <c r="BB357" s="54"/>
      <c r="BC357" s="54"/>
      <c r="BD357" s="54"/>
      <c r="BE357" s="54"/>
      <c r="BF357" s="76"/>
      <c r="BG357" s="54"/>
      <c r="BH357" s="54"/>
      <c r="BI357" s="54"/>
      <c r="BJ357" s="54"/>
      <c r="BK357" s="76"/>
      <c r="BL357" s="54"/>
      <c r="BM357" s="54"/>
      <c r="BN357" s="54"/>
      <c r="BO357" s="54"/>
      <c r="BP357" s="76"/>
      <c r="BQ357" s="54"/>
      <c r="BR357" s="54"/>
      <c r="BS357" s="54"/>
      <c r="BT357" s="54"/>
      <c r="BU357" s="76"/>
    </row>
    <row r="358" spans="1:73" ht="15" x14ac:dyDescent="0.15">
      <c r="A358" s="56"/>
      <c r="B358" s="56"/>
      <c r="C358" s="56"/>
      <c r="D358" s="56"/>
      <c r="E358" s="104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3"/>
      <c r="S358" s="74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3"/>
      <c r="AG358" s="74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3"/>
      <c r="AU358" s="74"/>
      <c r="AV358" s="54"/>
      <c r="AW358" s="54"/>
      <c r="AX358" s="54"/>
      <c r="AY358" s="54"/>
      <c r="AZ358" s="54"/>
      <c r="BA358" s="76"/>
      <c r="BB358" s="54"/>
      <c r="BC358" s="54"/>
      <c r="BD358" s="54"/>
      <c r="BE358" s="54"/>
      <c r="BF358" s="76"/>
      <c r="BG358" s="54"/>
      <c r="BH358" s="54"/>
      <c r="BI358" s="54"/>
      <c r="BJ358" s="54"/>
      <c r="BK358" s="76"/>
      <c r="BL358" s="54"/>
      <c r="BM358" s="54"/>
      <c r="BN358" s="54"/>
      <c r="BO358" s="54"/>
      <c r="BP358" s="76"/>
      <c r="BQ358" s="54"/>
      <c r="BR358" s="54"/>
      <c r="BS358" s="54"/>
      <c r="BT358" s="54"/>
      <c r="BU358" s="76"/>
    </row>
    <row r="359" spans="1:73" ht="15" x14ac:dyDescent="0.15">
      <c r="A359" s="56"/>
      <c r="B359" s="56"/>
      <c r="C359" s="56"/>
      <c r="D359" s="56"/>
      <c r="E359" s="104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3"/>
      <c r="S359" s="74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3"/>
      <c r="AG359" s="74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3"/>
      <c r="AU359" s="74"/>
      <c r="AV359" s="54"/>
      <c r="AW359" s="54"/>
      <c r="AX359" s="54"/>
      <c r="AY359" s="54"/>
      <c r="AZ359" s="54"/>
      <c r="BA359" s="76"/>
      <c r="BB359" s="54"/>
      <c r="BC359" s="54"/>
      <c r="BD359" s="54"/>
      <c r="BE359" s="54"/>
      <c r="BF359" s="76"/>
      <c r="BG359" s="54"/>
      <c r="BH359" s="54"/>
      <c r="BI359" s="54"/>
      <c r="BJ359" s="54"/>
      <c r="BK359" s="76"/>
      <c r="BL359" s="54"/>
      <c r="BM359" s="54"/>
      <c r="BN359" s="54"/>
      <c r="BO359" s="54"/>
      <c r="BP359" s="76"/>
      <c r="BQ359" s="54"/>
      <c r="BR359" s="54"/>
      <c r="BS359" s="54"/>
      <c r="BT359" s="54"/>
      <c r="BU359" s="76"/>
    </row>
    <row r="360" spans="1:73" ht="15" x14ac:dyDescent="0.15">
      <c r="A360" s="56"/>
      <c r="B360" s="56"/>
      <c r="C360" s="56"/>
      <c r="D360" s="56"/>
      <c r="E360" s="104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3"/>
      <c r="S360" s="74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3"/>
      <c r="AG360" s="74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3"/>
      <c r="AU360" s="74"/>
      <c r="AV360" s="54"/>
      <c r="AW360" s="54"/>
      <c r="AX360" s="54"/>
      <c r="AY360" s="54"/>
      <c r="AZ360" s="54"/>
      <c r="BA360" s="76"/>
      <c r="BB360" s="54"/>
      <c r="BC360" s="54"/>
      <c r="BD360" s="54"/>
      <c r="BE360" s="54"/>
      <c r="BF360" s="76"/>
      <c r="BG360" s="54"/>
      <c r="BH360" s="54"/>
      <c r="BI360" s="54"/>
      <c r="BJ360" s="54"/>
      <c r="BK360" s="76"/>
      <c r="BL360" s="54"/>
      <c r="BM360" s="54"/>
      <c r="BN360" s="54"/>
      <c r="BO360" s="54"/>
      <c r="BP360" s="76"/>
      <c r="BQ360" s="54"/>
      <c r="BR360" s="54"/>
      <c r="BS360" s="54"/>
      <c r="BT360" s="54"/>
      <c r="BU360" s="76"/>
    </row>
    <row r="361" spans="1:73" ht="15" x14ac:dyDescent="0.15">
      <c r="A361" s="56"/>
      <c r="B361" s="56"/>
      <c r="C361" s="56"/>
      <c r="D361" s="56"/>
      <c r="E361" s="104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3"/>
      <c r="S361" s="74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3"/>
      <c r="AG361" s="74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3"/>
      <c r="AU361" s="74"/>
      <c r="AV361" s="54"/>
      <c r="AW361" s="54"/>
      <c r="AX361" s="54"/>
      <c r="AY361" s="54"/>
      <c r="AZ361" s="54"/>
      <c r="BA361" s="76"/>
      <c r="BB361" s="54"/>
      <c r="BC361" s="54"/>
      <c r="BD361" s="54"/>
      <c r="BE361" s="54"/>
      <c r="BF361" s="76"/>
      <c r="BG361" s="54"/>
      <c r="BH361" s="54"/>
      <c r="BI361" s="54"/>
      <c r="BJ361" s="54"/>
      <c r="BK361" s="76"/>
      <c r="BL361" s="54"/>
      <c r="BM361" s="54"/>
      <c r="BN361" s="54"/>
      <c r="BO361" s="54"/>
      <c r="BP361" s="76"/>
      <c r="BQ361" s="54"/>
      <c r="BR361" s="54"/>
      <c r="BS361" s="54"/>
      <c r="BT361" s="54"/>
      <c r="BU361" s="76"/>
    </row>
    <row r="362" spans="1:73" ht="15" x14ac:dyDescent="0.15">
      <c r="A362" s="56"/>
      <c r="B362" s="56"/>
      <c r="C362" s="56"/>
      <c r="D362" s="56"/>
      <c r="E362" s="104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3"/>
      <c r="S362" s="74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3"/>
      <c r="AG362" s="74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3"/>
      <c r="AU362" s="74"/>
      <c r="AV362" s="54"/>
      <c r="AW362" s="54"/>
      <c r="AX362" s="54"/>
      <c r="AY362" s="54"/>
      <c r="AZ362" s="54"/>
      <c r="BA362" s="76"/>
      <c r="BB362" s="54"/>
      <c r="BC362" s="54"/>
      <c r="BD362" s="54"/>
      <c r="BE362" s="54"/>
      <c r="BF362" s="76"/>
      <c r="BG362" s="54"/>
      <c r="BH362" s="54"/>
      <c r="BI362" s="54"/>
      <c r="BJ362" s="54"/>
      <c r="BK362" s="76"/>
      <c r="BL362" s="54"/>
      <c r="BM362" s="54"/>
      <c r="BN362" s="54"/>
      <c r="BO362" s="54"/>
      <c r="BP362" s="76"/>
      <c r="BQ362" s="54"/>
      <c r="BR362" s="54"/>
      <c r="BS362" s="54"/>
      <c r="BT362" s="54"/>
      <c r="BU362" s="76"/>
    </row>
    <row r="363" spans="1:73" ht="15" x14ac:dyDescent="0.15">
      <c r="A363" s="56"/>
      <c r="B363" s="56"/>
      <c r="C363" s="56"/>
      <c r="D363" s="56"/>
      <c r="E363" s="104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3"/>
      <c r="S363" s="74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3"/>
      <c r="AG363" s="74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3"/>
      <c r="AU363" s="74"/>
      <c r="AV363" s="54"/>
      <c r="AW363" s="54"/>
      <c r="AX363" s="54"/>
      <c r="AY363" s="54"/>
      <c r="AZ363" s="54"/>
      <c r="BA363" s="76"/>
      <c r="BB363" s="54"/>
      <c r="BC363" s="54"/>
      <c r="BD363" s="54"/>
      <c r="BE363" s="54"/>
      <c r="BF363" s="76"/>
      <c r="BG363" s="54"/>
      <c r="BH363" s="54"/>
      <c r="BI363" s="54"/>
      <c r="BJ363" s="54"/>
      <c r="BK363" s="76"/>
      <c r="BL363" s="54"/>
      <c r="BM363" s="54"/>
      <c r="BN363" s="54"/>
      <c r="BO363" s="54"/>
      <c r="BP363" s="76"/>
      <c r="BQ363" s="54"/>
      <c r="BR363" s="54"/>
      <c r="BS363" s="54"/>
      <c r="BT363" s="54"/>
      <c r="BU363" s="76"/>
    </row>
    <row r="364" spans="1:73" ht="15" x14ac:dyDescent="0.15">
      <c r="A364" s="56"/>
      <c r="B364" s="56"/>
      <c r="C364" s="56"/>
      <c r="D364" s="56"/>
      <c r="E364" s="104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3"/>
      <c r="S364" s="74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3"/>
      <c r="AG364" s="74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3"/>
      <c r="AU364" s="74"/>
      <c r="AV364" s="54"/>
      <c r="AW364" s="54"/>
      <c r="AX364" s="54"/>
      <c r="AY364" s="54"/>
      <c r="AZ364" s="54"/>
      <c r="BA364" s="76"/>
      <c r="BB364" s="54"/>
      <c r="BC364" s="54"/>
      <c r="BD364" s="54"/>
      <c r="BE364" s="54"/>
      <c r="BF364" s="76"/>
      <c r="BG364" s="54"/>
      <c r="BH364" s="54"/>
      <c r="BI364" s="54"/>
      <c r="BJ364" s="54"/>
      <c r="BK364" s="76"/>
      <c r="BL364" s="54"/>
      <c r="BM364" s="54"/>
      <c r="BN364" s="54"/>
      <c r="BO364" s="54"/>
      <c r="BP364" s="76"/>
      <c r="BQ364" s="54"/>
      <c r="BR364" s="54"/>
      <c r="BS364" s="54"/>
      <c r="BT364" s="54"/>
      <c r="BU364" s="76"/>
    </row>
    <row r="365" spans="1:73" ht="15" x14ac:dyDescent="0.15">
      <c r="A365" s="56"/>
      <c r="B365" s="56"/>
      <c r="C365" s="56"/>
      <c r="D365" s="56"/>
      <c r="E365" s="104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3"/>
      <c r="S365" s="74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3"/>
      <c r="AG365" s="74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3"/>
      <c r="AU365" s="74"/>
      <c r="AV365" s="54"/>
      <c r="AW365" s="54"/>
      <c r="AX365" s="54"/>
      <c r="AY365" s="54"/>
      <c r="AZ365" s="54"/>
      <c r="BA365" s="76"/>
      <c r="BB365" s="54"/>
      <c r="BC365" s="54"/>
      <c r="BD365" s="54"/>
      <c r="BE365" s="54"/>
      <c r="BF365" s="76"/>
      <c r="BG365" s="54"/>
      <c r="BH365" s="54"/>
      <c r="BI365" s="54"/>
      <c r="BJ365" s="54"/>
      <c r="BK365" s="76"/>
      <c r="BL365" s="54"/>
      <c r="BM365" s="54"/>
      <c r="BN365" s="54"/>
      <c r="BO365" s="54"/>
      <c r="BP365" s="76"/>
      <c r="BQ365" s="54"/>
      <c r="BR365" s="54"/>
      <c r="BS365" s="54"/>
      <c r="BT365" s="54"/>
      <c r="BU365" s="76"/>
    </row>
    <row r="366" spans="1:73" ht="15" x14ac:dyDescent="0.15">
      <c r="A366" s="56"/>
      <c r="B366" s="56"/>
      <c r="C366" s="56"/>
      <c r="D366" s="56"/>
      <c r="E366" s="104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3"/>
      <c r="S366" s="74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3"/>
      <c r="AG366" s="74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3"/>
      <c r="AU366" s="74"/>
      <c r="AV366" s="54"/>
      <c r="AW366" s="54"/>
      <c r="AX366" s="54"/>
      <c r="AY366" s="54"/>
      <c r="AZ366" s="54"/>
      <c r="BA366" s="76"/>
      <c r="BB366" s="54"/>
      <c r="BC366" s="54"/>
      <c r="BD366" s="54"/>
      <c r="BE366" s="54"/>
      <c r="BF366" s="76"/>
      <c r="BG366" s="54"/>
      <c r="BH366" s="54"/>
      <c r="BI366" s="54"/>
      <c r="BJ366" s="54"/>
      <c r="BK366" s="76"/>
      <c r="BL366" s="54"/>
      <c r="BM366" s="54"/>
      <c r="BN366" s="54"/>
      <c r="BO366" s="54"/>
      <c r="BP366" s="76"/>
      <c r="BQ366" s="54"/>
      <c r="BR366" s="54"/>
      <c r="BS366" s="54"/>
      <c r="BT366" s="54"/>
      <c r="BU366" s="76"/>
    </row>
    <row r="367" spans="1:73" ht="15" x14ac:dyDescent="0.15">
      <c r="A367" s="56"/>
      <c r="B367" s="56"/>
      <c r="C367" s="56"/>
      <c r="D367" s="56"/>
      <c r="E367" s="104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3"/>
      <c r="S367" s="74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3"/>
      <c r="AG367" s="74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3"/>
      <c r="AU367" s="74"/>
      <c r="AV367" s="54"/>
      <c r="AW367" s="54"/>
      <c r="AX367" s="54"/>
      <c r="AY367" s="54"/>
      <c r="AZ367" s="54"/>
      <c r="BA367" s="76"/>
      <c r="BB367" s="54"/>
      <c r="BC367" s="54"/>
      <c r="BD367" s="54"/>
      <c r="BE367" s="54"/>
      <c r="BF367" s="76"/>
      <c r="BG367" s="54"/>
      <c r="BH367" s="54"/>
      <c r="BI367" s="54"/>
      <c r="BJ367" s="54"/>
      <c r="BK367" s="76"/>
      <c r="BL367" s="54"/>
      <c r="BM367" s="54"/>
      <c r="BN367" s="54"/>
      <c r="BO367" s="54"/>
      <c r="BP367" s="76"/>
      <c r="BQ367" s="54"/>
      <c r="BR367" s="54"/>
      <c r="BS367" s="54"/>
      <c r="BT367" s="54"/>
      <c r="BU367" s="76"/>
    </row>
    <row r="368" spans="1:73" ht="15" x14ac:dyDescent="0.15">
      <c r="A368" s="56"/>
      <c r="B368" s="56"/>
      <c r="C368" s="56"/>
      <c r="D368" s="56"/>
      <c r="E368" s="104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3"/>
      <c r="S368" s="74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3"/>
      <c r="AG368" s="74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3"/>
      <c r="AU368" s="74"/>
      <c r="AV368" s="54"/>
      <c r="AW368" s="54"/>
      <c r="AX368" s="54"/>
      <c r="AY368" s="54"/>
      <c r="AZ368" s="54"/>
      <c r="BA368" s="76"/>
      <c r="BB368" s="54"/>
      <c r="BC368" s="54"/>
      <c r="BD368" s="54"/>
      <c r="BE368" s="54"/>
      <c r="BF368" s="76"/>
      <c r="BG368" s="54"/>
      <c r="BH368" s="54"/>
      <c r="BI368" s="54"/>
      <c r="BJ368" s="54"/>
      <c r="BK368" s="76"/>
      <c r="BL368" s="54"/>
      <c r="BM368" s="54"/>
      <c r="BN368" s="54"/>
      <c r="BO368" s="54"/>
      <c r="BP368" s="76"/>
      <c r="BQ368" s="54"/>
      <c r="BR368" s="54"/>
      <c r="BS368" s="54"/>
      <c r="BT368" s="54"/>
      <c r="BU368" s="76"/>
    </row>
    <row r="369" spans="1:73" ht="15" x14ac:dyDescent="0.15">
      <c r="A369" s="56"/>
      <c r="B369" s="56"/>
      <c r="C369" s="56"/>
      <c r="D369" s="56"/>
      <c r="E369" s="104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3"/>
      <c r="S369" s="74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3"/>
      <c r="AG369" s="74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3"/>
      <c r="AU369" s="74"/>
      <c r="AV369" s="54"/>
      <c r="AW369" s="54"/>
      <c r="AX369" s="54"/>
      <c r="AY369" s="54"/>
      <c r="AZ369" s="54"/>
      <c r="BA369" s="76"/>
      <c r="BB369" s="54"/>
      <c r="BC369" s="54"/>
      <c r="BD369" s="54"/>
      <c r="BE369" s="54"/>
      <c r="BF369" s="76"/>
      <c r="BG369" s="54"/>
      <c r="BH369" s="54"/>
      <c r="BI369" s="54"/>
      <c r="BJ369" s="54"/>
      <c r="BK369" s="76"/>
      <c r="BL369" s="54"/>
      <c r="BM369" s="54"/>
      <c r="BN369" s="54"/>
      <c r="BO369" s="54"/>
      <c r="BP369" s="76"/>
      <c r="BQ369" s="54"/>
      <c r="BR369" s="54"/>
      <c r="BS369" s="54"/>
      <c r="BT369" s="54"/>
      <c r="BU369" s="76"/>
    </row>
    <row r="370" spans="1:73" ht="15" x14ac:dyDescent="0.15">
      <c r="A370" s="56"/>
      <c r="B370" s="56"/>
      <c r="C370" s="56"/>
      <c r="D370" s="56"/>
      <c r="E370" s="104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3"/>
      <c r="S370" s="74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3"/>
      <c r="AG370" s="74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3"/>
      <c r="AU370" s="74"/>
      <c r="AV370" s="54"/>
      <c r="AW370" s="54"/>
      <c r="AX370" s="54"/>
      <c r="AY370" s="54"/>
      <c r="AZ370" s="54"/>
      <c r="BA370" s="76"/>
      <c r="BB370" s="54"/>
      <c r="BC370" s="54"/>
      <c r="BD370" s="54"/>
      <c r="BE370" s="54"/>
      <c r="BF370" s="76"/>
      <c r="BG370" s="54"/>
      <c r="BH370" s="54"/>
      <c r="BI370" s="54"/>
      <c r="BJ370" s="54"/>
      <c r="BK370" s="76"/>
      <c r="BL370" s="54"/>
      <c r="BM370" s="54"/>
      <c r="BN370" s="54"/>
      <c r="BO370" s="54"/>
      <c r="BP370" s="76"/>
      <c r="BQ370" s="54"/>
      <c r="BR370" s="54"/>
      <c r="BS370" s="54"/>
      <c r="BT370" s="54"/>
      <c r="BU370" s="76"/>
    </row>
    <row r="371" spans="1:73" ht="15" x14ac:dyDescent="0.15">
      <c r="A371" s="56"/>
      <c r="B371" s="56"/>
      <c r="C371" s="56"/>
      <c r="D371" s="56"/>
      <c r="E371" s="104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3"/>
      <c r="S371" s="74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3"/>
      <c r="AG371" s="74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3"/>
      <c r="AU371" s="74"/>
      <c r="AV371" s="54"/>
      <c r="AW371" s="54"/>
      <c r="AX371" s="54"/>
      <c r="AY371" s="54"/>
      <c r="AZ371" s="54"/>
      <c r="BA371" s="76"/>
      <c r="BB371" s="54"/>
      <c r="BC371" s="54"/>
      <c r="BD371" s="54"/>
      <c r="BE371" s="54"/>
      <c r="BF371" s="76"/>
      <c r="BG371" s="54"/>
      <c r="BH371" s="54"/>
      <c r="BI371" s="54"/>
      <c r="BJ371" s="54"/>
      <c r="BK371" s="76"/>
      <c r="BL371" s="54"/>
      <c r="BM371" s="54"/>
      <c r="BN371" s="54"/>
      <c r="BO371" s="54"/>
      <c r="BP371" s="76"/>
      <c r="BQ371" s="54"/>
      <c r="BR371" s="54"/>
      <c r="BS371" s="54"/>
      <c r="BT371" s="54"/>
      <c r="BU371" s="76"/>
    </row>
    <row r="372" spans="1:73" ht="15" x14ac:dyDescent="0.15">
      <c r="A372" s="56"/>
      <c r="B372" s="56"/>
      <c r="C372" s="56"/>
      <c r="D372" s="56"/>
      <c r="E372" s="104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3"/>
      <c r="S372" s="74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3"/>
      <c r="AG372" s="74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3"/>
      <c r="AU372" s="74"/>
      <c r="AV372" s="54"/>
      <c r="AW372" s="54"/>
      <c r="AX372" s="54"/>
      <c r="AY372" s="54"/>
      <c r="AZ372" s="54"/>
      <c r="BA372" s="76"/>
      <c r="BB372" s="54"/>
      <c r="BC372" s="54"/>
      <c r="BD372" s="54"/>
      <c r="BE372" s="54"/>
      <c r="BF372" s="76"/>
      <c r="BG372" s="54"/>
      <c r="BH372" s="54"/>
      <c r="BI372" s="54"/>
      <c r="BJ372" s="54"/>
      <c r="BK372" s="76"/>
      <c r="BL372" s="54"/>
      <c r="BM372" s="54"/>
      <c r="BN372" s="54"/>
      <c r="BO372" s="54"/>
      <c r="BP372" s="76"/>
      <c r="BQ372" s="54"/>
      <c r="BR372" s="54"/>
      <c r="BS372" s="54"/>
      <c r="BT372" s="54"/>
      <c r="BU372" s="76"/>
    </row>
    <row r="373" spans="1:73" ht="15" x14ac:dyDescent="0.15">
      <c r="A373" s="56"/>
      <c r="B373" s="56"/>
      <c r="C373" s="56"/>
      <c r="D373" s="56"/>
      <c r="E373" s="104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3"/>
      <c r="S373" s="74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3"/>
      <c r="AG373" s="74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3"/>
      <c r="AU373" s="74"/>
      <c r="AV373" s="54"/>
      <c r="AW373" s="54"/>
      <c r="AX373" s="54"/>
      <c r="AY373" s="54"/>
      <c r="AZ373" s="54"/>
      <c r="BA373" s="76"/>
      <c r="BB373" s="54"/>
      <c r="BC373" s="54"/>
      <c r="BD373" s="54"/>
      <c r="BE373" s="54"/>
      <c r="BF373" s="76"/>
      <c r="BG373" s="54"/>
      <c r="BH373" s="54"/>
      <c r="BI373" s="54"/>
      <c r="BJ373" s="54"/>
      <c r="BK373" s="76"/>
      <c r="BL373" s="54"/>
      <c r="BM373" s="54"/>
      <c r="BN373" s="54"/>
      <c r="BO373" s="54"/>
      <c r="BP373" s="76"/>
      <c r="BQ373" s="54"/>
      <c r="BR373" s="54"/>
      <c r="BS373" s="54"/>
      <c r="BT373" s="54"/>
      <c r="BU373" s="76"/>
    </row>
    <row r="374" spans="1:73" ht="15" x14ac:dyDescent="0.15">
      <c r="A374" s="56"/>
      <c r="B374" s="56"/>
      <c r="C374" s="56"/>
      <c r="D374" s="56"/>
      <c r="E374" s="104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3"/>
      <c r="S374" s="74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3"/>
      <c r="AG374" s="74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3"/>
      <c r="AU374" s="74"/>
      <c r="AV374" s="54"/>
      <c r="AW374" s="54"/>
      <c r="AX374" s="54"/>
      <c r="AY374" s="54"/>
      <c r="AZ374" s="54"/>
      <c r="BA374" s="76"/>
      <c r="BB374" s="54"/>
      <c r="BC374" s="54"/>
      <c r="BD374" s="54"/>
      <c r="BE374" s="54"/>
      <c r="BF374" s="76"/>
      <c r="BG374" s="54"/>
      <c r="BH374" s="54"/>
      <c r="BI374" s="54"/>
      <c r="BJ374" s="54"/>
      <c r="BK374" s="76"/>
      <c r="BL374" s="54"/>
      <c r="BM374" s="54"/>
      <c r="BN374" s="54"/>
      <c r="BO374" s="54"/>
      <c r="BP374" s="76"/>
      <c r="BQ374" s="54"/>
      <c r="BR374" s="54"/>
      <c r="BS374" s="54"/>
      <c r="BT374" s="54"/>
      <c r="BU374" s="76"/>
    </row>
    <row r="375" spans="1:73" ht="15" x14ac:dyDescent="0.15">
      <c r="A375" s="56"/>
      <c r="B375" s="56"/>
      <c r="C375" s="56"/>
      <c r="D375" s="56"/>
      <c r="E375" s="104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3"/>
      <c r="S375" s="74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3"/>
      <c r="AG375" s="74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3"/>
      <c r="AU375" s="74"/>
      <c r="AV375" s="54"/>
      <c r="AW375" s="54"/>
      <c r="AX375" s="54"/>
      <c r="AY375" s="54"/>
      <c r="AZ375" s="54"/>
      <c r="BA375" s="76"/>
      <c r="BB375" s="54"/>
      <c r="BC375" s="54"/>
      <c r="BD375" s="54"/>
      <c r="BE375" s="54"/>
      <c r="BF375" s="76"/>
      <c r="BG375" s="54"/>
      <c r="BH375" s="54"/>
      <c r="BI375" s="54"/>
      <c r="BJ375" s="54"/>
      <c r="BK375" s="76"/>
      <c r="BL375" s="54"/>
      <c r="BM375" s="54"/>
      <c r="BN375" s="54"/>
      <c r="BO375" s="54"/>
      <c r="BP375" s="76"/>
      <c r="BQ375" s="54"/>
      <c r="BR375" s="54"/>
      <c r="BS375" s="54"/>
      <c r="BT375" s="54"/>
      <c r="BU375" s="76"/>
    </row>
    <row r="376" spans="1:73" ht="15" x14ac:dyDescent="0.15">
      <c r="A376" s="56"/>
      <c r="B376" s="56"/>
      <c r="C376" s="56"/>
      <c r="D376" s="56"/>
      <c r="E376" s="104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3"/>
      <c r="S376" s="74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3"/>
      <c r="AG376" s="74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3"/>
      <c r="AU376" s="74"/>
      <c r="AV376" s="54"/>
      <c r="AW376" s="54"/>
      <c r="AX376" s="54"/>
      <c r="AY376" s="54"/>
      <c r="AZ376" s="54"/>
      <c r="BA376" s="76"/>
      <c r="BB376" s="54"/>
      <c r="BC376" s="54"/>
      <c r="BD376" s="54"/>
      <c r="BE376" s="54"/>
      <c r="BF376" s="76"/>
      <c r="BG376" s="54"/>
      <c r="BH376" s="54"/>
      <c r="BI376" s="54"/>
      <c r="BJ376" s="54"/>
      <c r="BK376" s="76"/>
      <c r="BL376" s="54"/>
      <c r="BM376" s="54"/>
      <c r="BN376" s="54"/>
      <c r="BO376" s="54"/>
      <c r="BP376" s="76"/>
      <c r="BQ376" s="54"/>
      <c r="BR376" s="54"/>
      <c r="BS376" s="54"/>
      <c r="BT376" s="54"/>
      <c r="BU376" s="76"/>
    </row>
    <row r="377" spans="1:73" ht="15" x14ac:dyDescent="0.15">
      <c r="A377" s="56"/>
      <c r="B377" s="56"/>
      <c r="C377" s="56"/>
      <c r="D377" s="56"/>
      <c r="E377" s="104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3"/>
      <c r="S377" s="74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3"/>
      <c r="AG377" s="74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3"/>
      <c r="AU377" s="74"/>
      <c r="AV377" s="54"/>
      <c r="AW377" s="54"/>
      <c r="AX377" s="54"/>
      <c r="AY377" s="54"/>
      <c r="AZ377" s="54"/>
      <c r="BA377" s="76"/>
      <c r="BB377" s="54"/>
      <c r="BC377" s="54"/>
      <c r="BD377" s="54"/>
      <c r="BE377" s="54"/>
      <c r="BF377" s="76"/>
      <c r="BG377" s="54"/>
      <c r="BH377" s="54"/>
      <c r="BI377" s="54"/>
      <c r="BJ377" s="54"/>
      <c r="BK377" s="76"/>
      <c r="BL377" s="54"/>
      <c r="BM377" s="54"/>
      <c r="BN377" s="54"/>
      <c r="BO377" s="54"/>
      <c r="BP377" s="76"/>
      <c r="BQ377" s="54"/>
      <c r="BR377" s="54"/>
      <c r="BS377" s="54"/>
      <c r="BT377" s="54"/>
      <c r="BU377" s="76"/>
    </row>
    <row r="378" spans="1:73" ht="15" x14ac:dyDescent="0.15">
      <c r="A378" s="56"/>
      <c r="B378" s="56"/>
      <c r="C378" s="56"/>
      <c r="D378" s="56"/>
      <c r="E378" s="104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3"/>
      <c r="S378" s="74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3"/>
      <c r="AG378" s="74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3"/>
      <c r="AU378" s="74"/>
      <c r="AV378" s="54"/>
      <c r="AW378" s="54"/>
      <c r="AX378" s="54"/>
      <c r="AY378" s="54"/>
      <c r="AZ378" s="54"/>
      <c r="BA378" s="76"/>
      <c r="BB378" s="54"/>
      <c r="BC378" s="54"/>
      <c r="BD378" s="54"/>
      <c r="BE378" s="54"/>
      <c r="BF378" s="76"/>
      <c r="BG378" s="54"/>
      <c r="BH378" s="54"/>
      <c r="BI378" s="54"/>
      <c r="BJ378" s="54"/>
      <c r="BK378" s="76"/>
      <c r="BL378" s="54"/>
      <c r="BM378" s="54"/>
      <c r="BN378" s="54"/>
      <c r="BO378" s="54"/>
      <c r="BP378" s="76"/>
      <c r="BQ378" s="54"/>
      <c r="BR378" s="54"/>
      <c r="BS378" s="54"/>
      <c r="BT378" s="54"/>
      <c r="BU378" s="76"/>
    </row>
    <row r="379" spans="1:73" ht="15" x14ac:dyDescent="0.15">
      <c r="A379" s="56"/>
      <c r="B379" s="56"/>
      <c r="C379" s="56"/>
      <c r="D379" s="56"/>
      <c r="E379" s="104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3"/>
      <c r="S379" s="74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3"/>
      <c r="AG379" s="74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3"/>
      <c r="AU379" s="74"/>
      <c r="AV379" s="54"/>
      <c r="AW379" s="54"/>
      <c r="AX379" s="54"/>
      <c r="AY379" s="54"/>
      <c r="AZ379" s="54"/>
      <c r="BA379" s="76"/>
      <c r="BB379" s="54"/>
      <c r="BC379" s="54"/>
      <c r="BD379" s="54"/>
      <c r="BE379" s="54"/>
      <c r="BF379" s="76"/>
      <c r="BG379" s="54"/>
      <c r="BH379" s="54"/>
      <c r="BI379" s="54"/>
      <c r="BJ379" s="54"/>
      <c r="BK379" s="76"/>
      <c r="BL379" s="54"/>
      <c r="BM379" s="54"/>
      <c r="BN379" s="54"/>
      <c r="BO379" s="54"/>
      <c r="BP379" s="76"/>
      <c r="BQ379" s="54"/>
      <c r="BR379" s="54"/>
      <c r="BS379" s="54"/>
      <c r="BT379" s="54"/>
      <c r="BU379" s="76"/>
    </row>
    <row r="380" spans="1:73" ht="15" x14ac:dyDescent="0.15">
      <c r="A380" s="56"/>
      <c r="B380" s="56"/>
      <c r="C380" s="56"/>
      <c r="D380" s="56"/>
      <c r="E380" s="104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3"/>
      <c r="S380" s="74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3"/>
      <c r="AG380" s="74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3"/>
      <c r="AU380" s="74"/>
      <c r="AV380" s="54"/>
      <c r="AW380" s="54"/>
      <c r="AX380" s="54"/>
      <c r="AY380" s="54"/>
      <c r="AZ380" s="54"/>
      <c r="BA380" s="76"/>
      <c r="BB380" s="54"/>
      <c r="BC380" s="54"/>
      <c r="BD380" s="54"/>
      <c r="BE380" s="54"/>
      <c r="BF380" s="76"/>
      <c r="BG380" s="54"/>
      <c r="BH380" s="54"/>
      <c r="BI380" s="54"/>
      <c r="BJ380" s="54"/>
      <c r="BK380" s="76"/>
      <c r="BL380" s="54"/>
      <c r="BM380" s="54"/>
      <c r="BN380" s="54"/>
      <c r="BO380" s="54"/>
      <c r="BP380" s="76"/>
      <c r="BQ380" s="54"/>
      <c r="BR380" s="54"/>
      <c r="BS380" s="54"/>
      <c r="BT380" s="54"/>
      <c r="BU380" s="76"/>
    </row>
    <row r="381" spans="1:73" ht="15" x14ac:dyDescent="0.15">
      <c r="A381" s="56"/>
      <c r="B381" s="56"/>
      <c r="C381" s="56"/>
      <c r="D381" s="56"/>
      <c r="E381" s="104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3"/>
      <c r="S381" s="74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3"/>
      <c r="AG381" s="74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3"/>
      <c r="AU381" s="74"/>
      <c r="AV381" s="54"/>
      <c r="AW381" s="54"/>
      <c r="AX381" s="54"/>
      <c r="AY381" s="54"/>
      <c r="AZ381" s="54"/>
      <c r="BA381" s="76"/>
      <c r="BB381" s="54"/>
      <c r="BC381" s="54"/>
      <c r="BD381" s="54"/>
      <c r="BE381" s="54"/>
      <c r="BF381" s="76"/>
      <c r="BG381" s="54"/>
      <c r="BH381" s="54"/>
      <c r="BI381" s="54"/>
      <c r="BJ381" s="54"/>
      <c r="BK381" s="76"/>
      <c r="BL381" s="54"/>
      <c r="BM381" s="54"/>
      <c r="BN381" s="54"/>
      <c r="BO381" s="54"/>
      <c r="BP381" s="76"/>
      <c r="BQ381" s="54"/>
      <c r="BR381" s="54"/>
      <c r="BS381" s="54"/>
      <c r="BT381" s="54"/>
      <c r="BU381" s="76"/>
    </row>
    <row r="382" spans="1:73" ht="15" x14ac:dyDescent="0.15">
      <c r="A382" s="56"/>
      <c r="B382" s="56"/>
      <c r="C382" s="56"/>
      <c r="D382" s="56"/>
      <c r="E382" s="104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3"/>
      <c r="S382" s="74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3"/>
      <c r="AG382" s="74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3"/>
      <c r="AU382" s="74"/>
      <c r="AV382" s="54"/>
      <c r="AW382" s="54"/>
      <c r="AX382" s="54"/>
      <c r="AY382" s="54"/>
      <c r="AZ382" s="54"/>
      <c r="BA382" s="76"/>
      <c r="BB382" s="54"/>
      <c r="BC382" s="54"/>
      <c r="BD382" s="54"/>
      <c r="BE382" s="54"/>
      <c r="BF382" s="76"/>
      <c r="BG382" s="54"/>
      <c r="BH382" s="54"/>
      <c r="BI382" s="54"/>
      <c r="BJ382" s="54"/>
      <c r="BK382" s="76"/>
      <c r="BL382" s="54"/>
      <c r="BM382" s="54"/>
      <c r="BN382" s="54"/>
      <c r="BO382" s="54"/>
      <c r="BP382" s="76"/>
      <c r="BQ382" s="54"/>
      <c r="BR382" s="54"/>
      <c r="BS382" s="54"/>
      <c r="BT382" s="54"/>
      <c r="BU382" s="76"/>
    </row>
    <row r="383" spans="1:73" ht="15" x14ac:dyDescent="0.15">
      <c r="A383" s="56"/>
      <c r="B383" s="56"/>
      <c r="C383" s="56"/>
      <c r="D383" s="56"/>
      <c r="E383" s="104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3"/>
      <c r="S383" s="74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3"/>
      <c r="AG383" s="74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3"/>
      <c r="AU383" s="74"/>
      <c r="AV383" s="54"/>
      <c r="AW383" s="54"/>
      <c r="AX383" s="54"/>
      <c r="AY383" s="54"/>
      <c r="AZ383" s="54"/>
      <c r="BA383" s="76"/>
      <c r="BB383" s="54"/>
      <c r="BC383" s="54"/>
      <c r="BD383" s="54"/>
      <c r="BE383" s="54"/>
      <c r="BF383" s="76"/>
      <c r="BG383" s="54"/>
      <c r="BH383" s="54"/>
      <c r="BI383" s="54"/>
      <c r="BJ383" s="54"/>
      <c r="BK383" s="76"/>
      <c r="BL383" s="54"/>
      <c r="BM383" s="54"/>
      <c r="BN383" s="54"/>
      <c r="BO383" s="54"/>
      <c r="BP383" s="76"/>
      <c r="BQ383" s="54"/>
      <c r="BR383" s="54"/>
      <c r="BS383" s="54"/>
      <c r="BT383" s="54"/>
      <c r="BU383" s="76"/>
    </row>
    <row r="384" spans="1:73" ht="15" x14ac:dyDescent="0.15">
      <c r="A384" s="56"/>
      <c r="B384" s="56"/>
      <c r="C384" s="56"/>
      <c r="D384" s="56"/>
      <c r="E384" s="104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3"/>
      <c r="S384" s="74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3"/>
      <c r="AG384" s="74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3"/>
      <c r="AU384" s="74"/>
      <c r="AV384" s="54"/>
      <c r="AW384" s="54"/>
      <c r="AX384" s="54"/>
      <c r="AY384" s="54"/>
      <c r="AZ384" s="54"/>
      <c r="BA384" s="76"/>
      <c r="BB384" s="54"/>
      <c r="BC384" s="54"/>
      <c r="BD384" s="54"/>
      <c r="BE384" s="54"/>
      <c r="BF384" s="76"/>
      <c r="BG384" s="54"/>
      <c r="BH384" s="54"/>
      <c r="BI384" s="54"/>
      <c r="BJ384" s="54"/>
      <c r="BK384" s="76"/>
      <c r="BL384" s="54"/>
      <c r="BM384" s="54"/>
      <c r="BN384" s="54"/>
      <c r="BO384" s="54"/>
      <c r="BP384" s="76"/>
      <c r="BQ384" s="54"/>
      <c r="BR384" s="54"/>
      <c r="BS384" s="54"/>
      <c r="BT384" s="54"/>
      <c r="BU384" s="76"/>
    </row>
    <row r="385" spans="1:73" ht="15" x14ac:dyDescent="0.15">
      <c r="A385" s="56"/>
      <c r="B385" s="56"/>
      <c r="C385" s="56"/>
      <c r="D385" s="56"/>
      <c r="E385" s="104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3"/>
      <c r="S385" s="74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3"/>
      <c r="AG385" s="74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3"/>
      <c r="AU385" s="74"/>
      <c r="AV385" s="54"/>
      <c r="AW385" s="54"/>
      <c r="AX385" s="54"/>
      <c r="AY385" s="54"/>
      <c r="AZ385" s="54"/>
      <c r="BA385" s="76"/>
      <c r="BB385" s="54"/>
      <c r="BC385" s="54"/>
      <c r="BD385" s="54"/>
      <c r="BE385" s="54"/>
      <c r="BF385" s="76"/>
      <c r="BG385" s="54"/>
      <c r="BH385" s="54"/>
      <c r="BI385" s="54"/>
      <c r="BJ385" s="54"/>
      <c r="BK385" s="76"/>
      <c r="BL385" s="54"/>
      <c r="BM385" s="54"/>
      <c r="BN385" s="54"/>
      <c r="BO385" s="54"/>
      <c r="BP385" s="76"/>
      <c r="BQ385" s="54"/>
      <c r="BR385" s="54"/>
      <c r="BS385" s="54"/>
      <c r="BT385" s="54"/>
      <c r="BU385" s="76"/>
    </row>
    <row r="386" spans="1:73" ht="15" x14ac:dyDescent="0.15">
      <c r="A386" s="56"/>
      <c r="B386" s="56"/>
      <c r="C386" s="56"/>
      <c r="D386" s="56"/>
      <c r="E386" s="104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3"/>
      <c r="S386" s="74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3"/>
      <c r="AG386" s="74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3"/>
      <c r="AU386" s="74"/>
      <c r="AV386" s="54"/>
      <c r="AW386" s="54"/>
      <c r="AX386" s="54"/>
      <c r="AY386" s="54"/>
      <c r="AZ386" s="54"/>
      <c r="BA386" s="76"/>
      <c r="BB386" s="54"/>
      <c r="BC386" s="54"/>
      <c r="BD386" s="54"/>
      <c r="BE386" s="54"/>
      <c r="BF386" s="76"/>
      <c r="BG386" s="54"/>
      <c r="BH386" s="54"/>
      <c r="BI386" s="54"/>
      <c r="BJ386" s="54"/>
      <c r="BK386" s="76"/>
      <c r="BL386" s="54"/>
      <c r="BM386" s="54"/>
      <c r="BN386" s="54"/>
      <c r="BO386" s="54"/>
      <c r="BP386" s="76"/>
      <c r="BQ386" s="54"/>
      <c r="BR386" s="54"/>
      <c r="BS386" s="54"/>
      <c r="BT386" s="54"/>
      <c r="BU386" s="76"/>
    </row>
    <row r="387" spans="1:73" ht="15" x14ac:dyDescent="0.15">
      <c r="A387" s="56"/>
      <c r="B387" s="56"/>
      <c r="C387" s="56"/>
      <c r="D387" s="56"/>
      <c r="E387" s="104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3"/>
      <c r="S387" s="74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3"/>
      <c r="AG387" s="74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3"/>
      <c r="AU387" s="74"/>
      <c r="AV387" s="54"/>
      <c r="AW387" s="54"/>
      <c r="AX387" s="54"/>
      <c r="AY387" s="54"/>
      <c r="AZ387" s="54"/>
      <c r="BA387" s="76"/>
      <c r="BB387" s="54"/>
      <c r="BC387" s="54"/>
      <c r="BD387" s="54"/>
      <c r="BE387" s="54"/>
      <c r="BF387" s="76"/>
      <c r="BG387" s="54"/>
      <c r="BH387" s="54"/>
      <c r="BI387" s="54"/>
      <c r="BJ387" s="54"/>
      <c r="BK387" s="76"/>
      <c r="BL387" s="54"/>
      <c r="BM387" s="54"/>
      <c r="BN387" s="54"/>
      <c r="BO387" s="54"/>
      <c r="BP387" s="76"/>
      <c r="BQ387" s="54"/>
      <c r="BR387" s="54"/>
      <c r="BS387" s="54"/>
      <c r="BT387" s="54"/>
      <c r="BU387" s="76"/>
    </row>
    <row r="388" spans="1:73" ht="15" x14ac:dyDescent="0.15">
      <c r="A388" s="56"/>
      <c r="B388" s="56"/>
      <c r="C388" s="56"/>
      <c r="D388" s="56"/>
      <c r="E388" s="104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3"/>
      <c r="S388" s="74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3"/>
      <c r="AG388" s="74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3"/>
      <c r="AU388" s="74"/>
      <c r="AV388" s="54"/>
      <c r="AW388" s="54"/>
      <c r="AX388" s="54"/>
      <c r="AY388" s="54"/>
      <c r="AZ388" s="54"/>
      <c r="BA388" s="76"/>
      <c r="BB388" s="54"/>
      <c r="BC388" s="54"/>
      <c r="BD388" s="54"/>
      <c r="BE388" s="54"/>
      <c r="BF388" s="76"/>
      <c r="BG388" s="54"/>
      <c r="BH388" s="54"/>
      <c r="BI388" s="54"/>
      <c r="BJ388" s="54"/>
      <c r="BK388" s="76"/>
      <c r="BL388" s="54"/>
      <c r="BM388" s="54"/>
      <c r="BN388" s="54"/>
      <c r="BO388" s="54"/>
      <c r="BP388" s="76"/>
      <c r="BQ388" s="54"/>
      <c r="BR388" s="54"/>
      <c r="BS388" s="54"/>
      <c r="BT388" s="54"/>
      <c r="BU388" s="76"/>
    </row>
    <row r="389" spans="1:73" ht="15" x14ac:dyDescent="0.15">
      <c r="A389" s="56"/>
      <c r="B389" s="56"/>
      <c r="C389" s="56"/>
      <c r="D389" s="56"/>
      <c r="E389" s="104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3"/>
      <c r="S389" s="74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3"/>
      <c r="AG389" s="74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3"/>
      <c r="AU389" s="74"/>
      <c r="AV389" s="54"/>
      <c r="AW389" s="54"/>
      <c r="AX389" s="54"/>
      <c r="AY389" s="54"/>
      <c r="AZ389" s="54"/>
      <c r="BA389" s="76"/>
      <c r="BB389" s="54"/>
      <c r="BC389" s="54"/>
      <c r="BD389" s="54"/>
      <c r="BE389" s="54"/>
      <c r="BF389" s="76"/>
      <c r="BG389" s="54"/>
      <c r="BH389" s="54"/>
      <c r="BI389" s="54"/>
      <c r="BJ389" s="54"/>
      <c r="BK389" s="76"/>
      <c r="BL389" s="54"/>
      <c r="BM389" s="54"/>
      <c r="BN389" s="54"/>
      <c r="BO389" s="54"/>
      <c r="BP389" s="76"/>
      <c r="BQ389" s="54"/>
      <c r="BR389" s="54"/>
      <c r="BS389" s="54"/>
      <c r="BT389" s="54"/>
      <c r="BU389" s="76"/>
    </row>
    <row r="390" spans="1:73" ht="15" x14ac:dyDescent="0.15">
      <c r="A390" s="56"/>
      <c r="B390" s="56"/>
      <c r="C390" s="56"/>
      <c r="D390" s="56"/>
      <c r="E390" s="104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3"/>
      <c r="S390" s="74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3"/>
      <c r="AG390" s="74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3"/>
      <c r="AU390" s="74"/>
      <c r="AV390" s="54"/>
      <c r="AW390" s="54"/>
      <c r="AX390" s="54"/>
      <c r="AY390" s="54"/>
      <c r="AZ390" s="54"/>
      <c r="BA390" s="76"/>
      <c r="BB390" s="54"/>
      <c r="BC390" s="54"/>
      <c r="BD390" s="54"/>
      <c r="BE390" s="54"/>
      <c r="BF390" s="76"/>
      <c r="BG390" s="54"/>
      <c r="BH390" s="54"/>
      <c r="BI390" s="54"/>
      <c r="BJ390" s="54"/>
      <c r="BK390" s="76"/>
      <c r="BL390" s="54"/>
      <c r="BM390" s="54"/>
      <c r="BN390" s="54"/>
      <c r="BO390" s="54"/>
      <c r="BP390" s="76"/>
      <c r="BQ390" s="54"/>
      <c r="BR390" s="54"/>
      <c r="BS390" s="54"/>
      <c r="BT390" s="54"/>
      <c r="BU390" s="76"/>
    </row>
    <row r="391" spans="1:73" ht="15" x14ac:dyDescent="0.15">
      <c r="A391" s="56"/>
      <c r="B391" s="56"/>
      <c r="C391" s="56"/>
      <c r="D391" s="56"/>
      <c r="E391" s="104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3"/>
      <c r="S391" s="74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3"/>
      <c r="AG391" s="74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3"/>
      <c r="AU391" s="74"/>
      <c r="AV391" s="54"/>
      <c r="AW391" s="54"/>
      <c r="AX391" s="54"/>
      <c r="AY391" s="54"/>
      <c r="AZ391" s="54"/>
      <c r="BA391" s="76"/>
      <c r="BB391" s="54"/>
      <c r="BC391" s="54"/>
      <c r="BD391" s="54"/>
      <c r="BE391" s="54"/>
      <c r="BF391" s="76"/>
      <c r="BG391" s="54"/>
      <c r="BH391" s="54"/>
      <c r="BI391" s="54"/>
      <c r="BJ391" s="54"/>
      <c r="BK391" s="76"/>
      <c r="BL391" s="54"/>
      <c r="BM391" s="54"/>
      <c r="BN391" s="54"/>
      <c r="BO391" s="54"/>
      <c r="BP391" s="76"/>
      <c r="BQ391" s="54"/>
      <c r="BR391" s="54"/>
      <c r="BS391" s="54"/>
      <c r="BT391" s="54"/>
      <c r="BU391" s="76"/>
    </row>
    <row r="392" spans="1:73" ht="15" x14ac:dyDescent="0.15">
      <c r="A392" s="56"/>
      <c r="B392" s="56"/>
      <c r="C392" s="56"/>
      <c r="D392" s="56"/>
      <c r="E392" s="104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3"/>
      <c r="S392" s="74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3"/>
      <c r="AG392" s="74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3"/>
      <c r="AU392" s="74"/>
      <c r="AV392" s="54"/>
      <c r="AW392" s="54"/>
      <c r="AX392" s="54"/>
      <c r="AY392" s="54"/>
      <c r="AZ392" s="54"/>
      <c r="BA392" s="76"/>
      <c r="BB392" s="54"/>
      <c r="BC392" s="54"/>
      <c r="BD392" s="54"/>
      <c r="BE392" s="54"/>
      <c r="BF392" s="76"/>
      <c r="BG392" s="54"/>
      <c r="BH392" s="54"/>
      <c r="BI392" s="54"/>
      <c r="BJ392" s="54"/>
      <c r="BK392" s="76"/>
      <c r="BL392" s="54"/>
      <c r="BM392" s="54"/>
      <c r="BN392" s="54"/>
      <c r="BO392" s="54"/>
      <c r="BP392" s="76"/>
      <c r="BQ392" s="54"/>
      <c r="BR392" s="54"/>
      <c r="BS392" s="54"/>
      <c r="BT392" s="54"/>
      <c r="BU392" s="76"/>
    </row>
    <row r="393" spans="1:73" ht="15" x14ac:dyDescent="0.15">
      <c r="A393" s="56"/>
      <c r="B393" s="56"/>
      <c r="C393" s="56"/>
      <c r="D393" s="56"/>
      <c r="E393" s="104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3"/>
      <c r="S393" s="74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3"/>
      <c r="AG393" s="74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3"/>
      <c r="AU393" s="74"/>
      <c r="AV393" s="54"/>
      <c r="AW393" s="54"/>
      <c r="AX393" s="54"/>
      <c r="AY393" s="54"/>
      <c r="AZ393" s="54"/>
      <c r="BA393" s="76"/>
      <c r="BB393" s="54"/>
      <c r="BC393" s="54"/>
      <c r="BD393" s="54"/>
      <c r="BE393" s="54"/>
      <c r="BF393" s="76"/>
      <c r="BG393" s="54"/>
      <c r="BH393" s="54"/>
      <c r="BI393" s="54"/>
      <c r="BJ393" s="54"/>
      <c r="BK393" s="76"/>
      <c r="BL393" s="54"/>
      <c r="BM393" s="54"/>
      <c r="BN393" s="54"/>
      <c r="BO393" s="54"/>
      <c r="BP393" s="76"/>
      <c r="BQ393" s="54"/>
      <c r="BR393" s="54"/>
      <c r="BS393" s="54"/>
      <c r="BT393" s="54"/>
      <c r="BU393" s="76"/>
    </row>
    <row r="394" spans="1:73" ht="15" x14ac:dyDescent="0.15">
      <c r="A394" s="56"/>
      <c r="B394" s="56"/>
      <c r="C394" s="56"/>
      <c r="D394" s="56"/>
      <c r="E394" s="104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3"/>
      <c r="S394" s="74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3"/>
      <c r="AG394" s="74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3"/>
      <c r="AU394" s="74"/>
      <c r="AV394" s="54"/>
      <c r="AW394" s="54"/>
      <c r="AX394" s="54"/>
      <c r="AY394" s="54"/>
      <c r="AZ394" s="54"/>
      <c r="BA394" s="76"/>
      <c r="BB394" s="54"/>
      <c r="BC394" s="54"/>
      <c r="BD394" s="54"/>
      <c r="BE394" s="54"/>
      <c r="BF394" s="76"/>
      <c r="BG394" s="54"/>
      <c r="BH394" s="54"/>
      <c r="BI394" s="54"/>
      <c r="BJ394" s="54"/>
      <c r="BK394" s="76"/>
      <c r="BL394" s="54"/>
      <c r="BM394" s="54"/>
      <c r="BN394" s="54"/>
      <c r="BO394" s="54"/>
      <c r="BP394" s="76"/>
      <c r="BQ394" s="54"/>
      <c r="BR394" s="54"/>
      <c r="BS394" s="54"/>
      <c r="BT394" s="54"/>
      <c r="BU394" s="76"/>
    </row>
    <row r="395" spans="1:73" ht="15" x14ac:dyDescent="0.15">
      <c r="A395" s="56"/>
      <c r="B395" s="56"/>
      <c r="C395" s="56"/>
      <c r="D395" s="56"/>
      <c r="E395" s="104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3"/>
      <c r="S395" s="74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3"/>
      <c r="AG395" s="74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3"/>
      <c r="AU395" s="74"/>
      <c r="AV395" s="54"/>
      <c r="AW395" s="54"/>
      <c r="AX395" s="54"/>
      <c r="AY395" s="54"/>
      <c r="AZ395" s="54"/>
      <c r="BA395" s="76"/>
      <c r="BB395" s="54"/>
      <c r="BC395" s="54"/>
      <c r="BD395" s="54"/>
      <c r="BE395" s="54"/>
      <c r="BF395" s="76"/>
      <c r="BG395" s="54"/>
      <c r="BH395" s="54"/>
      <c r="BI395" s="54"/>
      <c r="BJ395" s="54"/>
      <c r="BK395" s="76"/>
      <c r="BL395" s="54"/>
      <c r="BM395" s="54"/>
      <c r="BN395" s="54"/>
      <c r="BO395" s="54"/>
      <c r="BP395" s="76"/>
      <c r="BQ395" s="54"/>
      <c r="BR395" s="54"/>
      <c r="BS395" s="54"/>
      <c r="BT395" s="54"/>
      <c r="BU395" s="76"/>
    </row>
    <row r="396" spans="1:73" ht="15" x14ac:dyDescent="0.15">
      <c r="A396" s="56"/>
      <c r="B396" s="56"/>
      <c r="C396" s="56"/>
      <c r="D396" s="56"/>
      <c r="E396" s="104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3"/>
      <c r="S396" s="74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3"/>
      <c r="AG396" s="74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3"/>
      <c r="AU396" s="74"/>
      <c r="AV396" s="54"/>
      <c r="AW396" s="54"/>
      <c r="AX396" s="54"/>
      <c r="AY396" s="54"/>
      <c r="AZ396" s="54"/>
      <c r="BA396" s="76"/>
      <c r="BB396" s="54"/>
      <c r="BC396" s="54"/>
      <c r="BD396" s="54"/>
      <c r="BE396" s="54"/>
      <c r="BF396" s="76"/>
      <c r="BG396" s="54"/>
      <c r="BH396" s="54"/>
      <c r="BI396" s="54"/>
      <c r="BJ396" s="54"/>
      <c r="BK396" s="76"/>
      <c r="BL396" s="54"/>
      <c r="BM396" s="54"/>
      <c r="BN396" s="54"/>
      <c r="BO396" s="54"/>
      <c r="BP396" s="76"/>
      <c r="BQ396" s="54"/>
      <c r="BR396" s="54"/>
      <c r="BS396" s="54"/>
      <c r="BT396" s="54"/>
      <c r="BU396" s="76"/>
    </row>
    <row r="397" spans="1:73" ht="15" x14ac:dyDescent="0.15">
      <c r="A397" s="56"/>
      <c r="B397" s="56"/>
      <c r="C397" s="56"/>
      <c r="D397" s="56"/>
      <c r="E397" s="104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3"/>
      <c r="S397" s="74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3"/>
      <c r="AG397" s="74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3"/>
      <c r="AU397" s="74"/>
      <c r="AV397" s="54"/>
      <c r="AW397" s="54"/>
      <c r="AX397" s="54"/>
      <c r="AY397" s="54"/>
      <c r="AZ397" s="54"/>
      <c r="BA397" s="76"/>
      <c r="BB397" s="54"/>
      <c r="BC397" s="54"/>
      <c r="BD397" s="54"/>
      <c r="BE397" s="54"/>
      <c r="BF397" s="76"/>
      <c r="BG397" s="54"/>
      <c r="BH397" s="54"/>
      <c r="BI397" s="54"/>
      <c r="BJ397" s="54"/>
      <c r="BK397" s="76"/>
      <c r="BL397" s="54"/>
      <c r="BM397" s="54"/>
      <c r="BN397" s="54"/>
      <c r="BO397" s="54"/>
      <c r="BP397" s="76"/>
      <c r="BQ397" s="54"/>
      <c r="BR397" s="54"/>
      <c r="BS397" s="54"/>
      <c r="BT397" s="54"/>
      <c r="BU397" s="76"/>
    </row>
    <row r="398" spans="1:73" ht="15" x14ac:dyDescent="0.15">
      <c r="A398" s="56"/>
      <c r="B398" s="56"/>
      <c r="C398" s="56"/>
      <c r="D398" s="56"/>
      <c r="E398" s="104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3"/>
      <c r="S398" s="74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3"/>
      <c r="AG398" s="74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3"/>
      <c r="AU398" s="74"/>
      <c r="AV398" s="54"/>
      <c r="AW398" s="54"/>
      <c r="AX398" s="54"/>
      <c r="AY398" s="54"/>
      <c r="AZ398" s="54"/>
      <c r="BA398" s="76"/>
      <c r="BB398" s="54"/>
      <c r="BC398" s="54"/>
      <c r="BD398" s="54"/>
      <c r="BE398" s="54"/>
      <c r="BF398" s="76"/>
      <c r="BG398" s="54"/>
      <c r="BH398" s="54"/>
      <c r="BI398" s="54"/>
      <c r="BJ398" s="54"/>
      <c r="BK398" s="76"/>
      <c r="BL398" s="54"/>
      <c r="BM398" s="54"/>
      <c r="BN398" s="54"/>
      <c r="BO398" s="54"/>
      <c r="BP398" s="76"/>
      <c r="BQ398" s="54"/>
      <c r="BR398" s="54"/>
      <c r="BS398" s="54"/>
      <c r="BT398" s="54"/>
      <c r="BU398" s="76"/>
    </row>
    <row r="399" spans="1:73" ht="15" x14ac:dyDescent="0.15">
      <c r="A399" s="56"/>
      <c r="B399" s="56"/>
      <c r="C399" s="56"/>
      <c r="D399" s="56"/>
      <c r="E399" s="104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3"/>
      <c r="S399" s="74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3"/>
      <c r="AG399" s="74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3"/>
      <c r="AU399" s="74"/>
      <c r="AV399" s="54"/>
      <c r="AW399" s="54"/>
      <c r="AX399" s="54"/>
      <c r="AY399" s="54"/>
      <c r="AZ399" s="54"/>
      <c r="BA399" s="76"/>
      <c r="BB399" s="54"/>
      <c r="BC399" s="54"/>
      <c r="BD399" s="54"/>
      <c r="BE399" s="54"/>
      <c r="BF399" s="76"/>
      <c r="BG399" s="54"/>
      <c r="BH399" s="54"/>
      <c r="BI399" s="54"/>
      <c r="BJ399" s="54"/>
      <c r="BK399" s="76"/>
      <c r="BL399" s="54"/>
      <c r="BM399" s="54"/>
      <c r="BN399" s="54"/>
      <c r="BO399" s="54"/>
      <c r="BP399" s="76"/>
      <c r="BQ399" s="54"/>
      <c r="BR399" s="54"/>
      <c r="BS399" s="54"/>
      <c r="BT399" s="54"/>
      <c r="BU399" s="76"/>
    </row>
    <row r="400" spans="1:73" ht="15" x14ac:dyDescent="0.15">
      <c r="A400" s="56"/>
      <c r="B400" s="56"/>
      <c r="C400" s="56"/>
      <c r="D400" s="56"/>
      <c r="E400" s="104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3"/>
      <c r="S400" s="74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3"/>
      <c r="AG400" s="74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3"/>
      <c r="AU400" s="74"/>
      <c r="AV400" s="54"/>
      <c r="AW400" s="54"/>
      <c r="AX400" s="54"/>
      <c r="AY400" s="54"/>
      <c r="AZ400" s="54"/>
      <c r="BA400" s="76"/>
      <c r="BB400" s="54"/>
      <c r="BC400" s="54"/>
      <c r="BD400" s="54"/>
      <c r="BE400" s="54"/>
      <c r="BF400" s="76"/>
      <c r="BG400" s="54"/>
      <c r="BH400" s="54"/>
      <c r="BI400" s="54"/>
      <c r="BJ400" s="54"/>
      <c r="BK400" s="76"/>
      <c r="BL400" s="54"/>
      <c r="BM400" s="54"/>
      <c r="BN400" s="54"/>
      <c r="BO400" s="54"/>
      <c r="BP400" s="76"/>
      <c r="BQ400" s="54"/>
      <c r="BR400" s="54"/>
      <c r="BS400" s="54"/>
      <c r="BT400" s="54"/>
      <c r="BU400" s="76"/>
    </row>
    <row r="401" spans="1:73" ht="15" x14ac:dyDescent="0.15">
      <c r="A401" s="56"/>
      <c r="B401" s="56"/>
      <c r="C401" s="56"/>
      <c r="D401" s="56"/>
      <c r="E401" s="104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3"/>
      <c r="S401" s="74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3"/>
      <c r="AG401" s="74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3"/>
      <c r="AU401" s="74"/>
      <c r="AV401" s="54"/>
      <c r="AW401" s="54"/>
      <c r="AX401" s="54"/>
      <c r="AY401" s="54"/>
      <c r="AZ401" s="54"/>
      <c r="BA401" s="76"/>
      <c r="BB401" s="54"/>
      <c r="BC401" s="54"/>
      <c r="BD401" s="54"/>
      <c r="BE401" s="54"/>
      <c r="BF401" s="76"/>
      <c r="BG401" s="54"/>
      <c r="BH401" s="54"/>
      <c r="BI401" s="54"/>
      <c r="BJ401" s="54"/>
      <c r="BK401" s="76"/>
      <c r="BL401" s="54"/>
      <c r="BM401" s="54"/>
      <c r="BN401" s="54"/>
      <c r="BO401" s="54"/>
      <c r="BP401" s="76"/>
      <c r="BQ401" s="54"/>
      <c r="BR401" s="54"/>
      <c r="BS401" s="54"/>
      <c r="BT401" s="54"/>
      <c r="BU401" s="76"/>
    </row>
    <row r="402" spans="1:73" ht="15" x14ac:dyDescent="0.15">
      <c r="A402" s="56"/>
      <c r="B402" s="56"/>
      <c r="C402" s="56"/>
      <c r="D402" s="56"/>
      <c r="E402" s="104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3"/>
      <c r="S402" s="74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3"/>
      <c r="AG402" s="74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3"/>
      <c r="AU402" s="74"/>
      <c r="AV402" s="54"/>
      <c r="AW402" s="54"/>
      <c r="AX402" s="54"/>
      <c r="AY402" s="54"/>
      <c r="AZ402" s="54"/>
      <c r="BA402" s="76"/>
      <c r="BB402" s="54"/>
      <c r="BC402" s="54"/>
      <c r="BD402" s="54"/>
      <c r="BE402" s="54"/>
      <c r="BF402" s="76"/>
      <c r="BG402" s="54"/>
      <c r="BH402" s="54"/>
      <c r="BI402" s="54"/>
      <c r="BJ402" s="54"/>
      <c r="BK402" s="76"/>
      <c r="BL402" s="54"/>
      <c r="BM402" s="54"/>
      <c r="BN402" s="54"/>
      <c r="BO402" s="54"/>
      <c r="BP402" s="76"/>
      <c r="BQ402" s="54"/>
      <c r="BR402" s="54"/>
      <c r="BS402" s="54"/>
      <c r="BT402" s="54"/>
      <c r="BU402" s="76"/>
    </row>
    <row r="403" spans="1:73" ht="15" x14ac:dyDescent="0.15">
      <c r="A403" s="56"/>
      <c r="B403" s="56"/>
      <c r="C403" s="56"/>
      <c r="D403" s="56"/>
      <c r="E403" s="104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3"/>
      <c r="S403" s="74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3"/>
      <c r="AG403" s="74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3"/>
      <c r="AU403" s="74"/>
      <c r="AV403" s="54"/>
      <c r="AW403" s="54"/>
      <c r="AX403" s="54"/>
      <c r="AY403" s="54"/>
      <c r="AZ403" s="54"/>
      <c r="BA403" s="76"/>
      <c r="BB403" s="54"/>
      <c r="BC403" s="54"/>
      <c r="BD403" s="54"/>
      <c r="BE403" s="54"/>
      <c r="BF403" s="76"/>
      <c r="BG403" s="54"/>
      <c r="BH403" s="54"/>
      <c r="BI403" s="54"/>
      <c r="BJ403" s="54"/>
      <c r="BK403" s="76"/>
      <c r="BL403" s="54"/>
      <c r="BM403" s="54"/>
      <c r="BN403" s="54"/>
      <c r="BO403" s="54"/>
      <c r="BP403" s="76"/>
      <c r="BQ403" s="54"/>
      <c r="BR403" s="54"/>
      <c r="BS403" s="54"/>
      <c r="BT403" s="54"/>
      <c r="BU403" s="76"/>
    </row>
    <row r="404" spans="1:73" ht="15" x14ac:dyDescent="0.15">
      <c r="A404" s="56"/>
      <c r="B404" s="56"/>
      <c r="C404" s="56"/>
      <c r="D404" s="56"/>
      <c r="E404" s="104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3"/>
      <c r="S404" s="74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3"/>
      <c r="AG404" s="74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3"/>
      <c r="AU404" s="74"/>
      <c r="AV404" s="54"/>
      <c r="AW404" s="54"/>
      <c r="AX404" s="54"/>
      <c r="AY404" s="54"/>
      <c r="AZ404" s="54"/>
      <c r="BA404" s="76"/>
      <c r="BB404" s="54"/>
      <c r="BC404" s="54"/>
      <c r="BD404" s="54"/>
      <c r="BE404" s="54"/>
      <c r="BF404" s="76"/>
      <c r="BG404" s="54"/>
      <c r="BH404" s="54"/>
      <c r="BI404" s="54"/>
      <c r="BJ404" s="54"/>
      <c r="BK404" s="76"/>
      <c r="BL404" s="54"/>
      <c r="BM404" s="54"/>
      <c r="BN404" s="54"/>
      <c r="BO404" s="54"/>
      <c r="BP404" s="76"/>
      <c r="BQ404" s="54"/>
      <c r="BR404" s="54"/>
      <c r="BS404" s="54"/>
      <c r="BT404" s="54"/>
      <c r="BU404" s="76"/>
    </row>
    <row r="405" spans="1:73" ht="15" x14ac:dyDescent="0.15">
      <c r="A405" s="56"/>
      <c r="B405" s="56"/>
      <c r="C405" s="56"/>
      <c r="D405" s="56"/>
      <c r="E405" s="104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3"/>
      <c r="S405" s="74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3"/>
      <c r="AG405" s="74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3"/>
      <c r="AU405" s="74"/>
      <c r="AV405" s="54"/>
      <c r="AW405" s="54"/>
      <c r="AX405" s="54"/>
      <c r="AY405" s="54"/>
      <c r="AZ405" s="54"/>
      <c r="BA405" s="76"/>
      <c r="BB405" s="54"/>
      <c r="BC405" s="54"/>
      <c r="BD405" s="54"/>
      <c r="BE405" s="54"/>
      <c r="BF405" s="76"/>
      <c r="BG405" s="54"/>
      <c r="BH405" s="54"/>
      <c r="BI405" s="54"/>
      <c r="BJ405" s="54"/>
      <c r="BK405" s="76"/>
      <c r="BL405" s="54"/>
      <c r="BM405" s="54"/>
      <c r="BN405" s="54"/>
      <c r="BO405" s="54"/>
      <c r="BP405" s="76"/>
      <c r="BQ405" s="54"/>
      <c r="BR405" s="54"/>
      <c r="BS405" s="54"/>
      <c r="BT405" s="54"/>
      <c r="BU405" s="76"/>
    </row>
    <row r="406" spans="1:73" ht="15" x14ac:dyDescent="0.15">
      <c r="A406" s="56"/>
      <c r="B406" s="56"/>
      <c r="C406" s="56"/>
      <c r="D406" s="56"/>
      <c r="E406" s="104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3"/>
      <c r="S406" s="74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3"/>
      <c r="AG406" s="74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3"/>
      <c r="AU406" s="74"/>
      <c r="AV406" s="54"/>
      <c r="AW406" s="54"/>
      <c r="AX406" s="54"/>
      <c r="AY406" s="54"/>
      <c r="AZ406" s="54"/>
      <c r="BA406" s="76"/>
      <c r="BB406" s="54"/>
      <c r="BC406" s="54"/>
      <c r="BD406" s="54"/>
      <c r="BE406" s="54"/>
      <c r="BF406" s="76"/>
      <c r="BG406" s="54"/>
      <c r="BH406" s="54"/>
      <c r="BI406" s="54"/>
      <c r="BJ406" s="54"/>
      <c r="BK406" s="76"/>
      <c r="BL406" s="54"/>
      <c r="BM406" s="54"/>
      <c r="BN406" s="54"/>
      <c r="BO406" s="54"/>
      <c r="BP406" s="76"/>
      <c r="BQ406" s="54"/>
      <c r="BR406" s="54"/>
      <c r="BS406" s="54"/>
      <c r="BT406" s="54"/>
      <c r="BU406" s="76"/>
    </row>
    <row r="407" spans="1:73" ht="15" x14ac:dyDescent="0.15">
      <c r="A407" s="56"/>
      <c r="B407" s="56"/>
      <c r="C407" s="56"/>
      <c r="D407" s="56"/>
      <c r="E407" s="104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3"/>
      <c r="S407" s="74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3"/>
      <c r="AG407" s="74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3"/>
      <c r="AU407" s="74"/>
      <c r="AV407" s="54"/>
      <c r="AW407" s="54"/>
      <c r="AX407" s="54"/>
      <c r="AY407" s="54"/>
      <c r="AZ407" s="54"/>
      <c r="BA407" s="76"/>
      <c r="BB407" s="54"/>
      <c r="BC407" s="54"/>
      <c r="BD407" s="54"/>
      <c r="BE407" s="54"/>
      <c r="BF407" s="76"/>
      <c r="BG407" s="54"/>
      <c r="BH407" s="54"/>
      <c r="BI407" s="54"/>
      <c r="BJ407" s="54"/>
      <c r="BK407" s="76"/>
      <c r="BL407" s="54"/>
      <c r="BM407" s="54"/>
      <c r="BN407" s="54"/>
      <c r="BO407" s="54"/>
      <c r="BP407" s="76"/>
      <c r="BQ407" s="54"/>
      <c r="BR407" s="54"/>
      <c r="BS407" s="54"/>
      <c r="BT407" s="54"/>
      <c r="BU407" s="76"/>
    </row>
    <row r="408" spans="1:73" ht="15" x14ac:dyDescent="0.15">
      <c r="A408" s="56"/>
      <c r="B408" s="56"/>
      <c r="C408" s="56"/>
      <c r="D408" s="56"/>
      <c r="E408" s="104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3"/>
      <c r="S408" s="74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3"/>
      <c r="AG408" s="74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3"/>
      <c r="AU408" s="74"/>
      <c r="AV408" s="54"/>
      <c r="AW408" s="54"/>
      <c r="AX408" s="54"/>
      <c r="AY408" s="54"/>
      <c r="AZ408" s="54"/>
      <c r="BA408" s="76"/>
      <c r="BB408" s="54"/>
      <c r="BC408" s="54"/>
      <c r="BD408" s="54"/>
      <c r="BE408" s="54"/>
      <c r="BF408" s="76"/>
      <c r="BG408" s="54"/>
      <c r="BH408" s="54"/>
      <c r="BI408" s="54"/>
      <c r="BJ408" s="54"/>
      <c r="BK408" s="76"/>
      <c r="BL408" s="54"/>
      <c r="BM408" s="54"/>
      <c r="BN408" s="54"/>
      <c r="BO408" s="54"/>
      <c r="BP408" s="76"/>
      <c r="BQ408" s="54"/>
      <c r="BR408" s="54"/>
      <c r="BS408" s="54"/>
      <c r="BT408" s="54"/>
      <c r="BU408" s="76"/>
    </row>
    <row r="409" spans="1:73" ht="15" x14ac:dyDescent="0.15">
      <c r="A409" s="56"/>
      <c r="B409" s="56"/>
      <c r="C409" s="56"/>
      <c r="D409" s="56"/>
      <c r="E409" s="104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3"/>
      <c r="S409" s="74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3"/>
      <c r="AG409" s="74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3"/>
      <c r="AU409" s="74"/>
      <c r="AV409" s="54"/>
      <c r="AW409" s="54"/>
      <c r="AX409" s="54"/>
      <c r="AY409" s="54"/>
      <c r="AZ409" s="54"/>
      <c r="BA409" s="76"/>
      <c r="BB409" s="54"/>
      <c r="BC409" s="54"/>
      <c r="BD409" s="54"/>
      <c r="BE409" s="54"/>
      <c r="BF409" s="76"/>
      <c r="BG409" s="54"/>
      <c r="BH409" s="54"/>
      <c r="BI409" s="54"/>
      <c r="BJ409" s="54"/>
      <c r="BK409" s="76"/>
      <c r="BL409" s="54"/>
      <c r="BM409" s="54"/>
      <c r="BN409" s="54"/>
      <c r="BO409" s="54"/>
      <c r="BP409" s="76"/>
      <c r="BQ409" s="54"/>
      <c r="BR409" s="54"/>
      <c r="BS409" s="54"/>
      <c r="BT409" s="54"/>
      <c r="BU409" s="76"/>
    </row>
    <row r="410" spans="1:73" ht="15" x14ac:dyDescent="0.15">
      <c r="A410" s="56"/>
      <c r="B410" s="56"/>
      <c r="C410" s="56"/>
      <c r="D410" s="56"/>
      <c r="E410" s="104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3"/>
      <c r="S410" s="74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3"/>
      <c r="AG410" s="74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3"/>
      <c r="AU410" s="74"/>
      <c r="AV410" s="54"/>
      <c r="AW410" s="54"/>
      <c r="AX410" s="54"/>
      <c r="AY410" s="54"/>
      <c r="AZ410" s="54"/>
      <c r="BA410" s="76"/>
      <c r="BB410" s="54"/>
      <c r="BC410" s="54"/>
      <c r="BD410" s="54"/>
      <c r="BE410" s="54"/>
      <c r="BF410" s="76"/>
      <c r="BG410" s="54"/>
      <c r="BH410" s="54"/>
      <c r="BI410" s="54"/>
      <c r="BJ410" s="54"/>
      <c r="BK410" s="76"/>
      <c r="BL410" s="54"/>
      <c r="BM410" s="54"/>
      <c r="BN410" s="54"/>
      <c r="BO410" s="54"/>
      <c r="BP410" s="76"/>
      <c r="BQ410" s="54"/>
      <c r="BR410" s="54"/>
      <c r="BS410" s="54"/>
      <c r="BT410" s="54"/>
      <c r="BU410" s="76"/>
    </row>
    <row r="411" spans="1:73" ht="15" x14ac:dyDescent="0.15">
      <c r="A411" s="56"/>
      <c r="B411" s="56"/>
      <c r="C411" s="56"/>
      <c r="D411" s="56"/>
      <c r="E411" s="104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3"/>
      <c r="S411" s="74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3"/>
      <c r="AG411" s="74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3"/>
      <c r="AU411" s="74"/>
      <c r="AV411" s="54"/>
      <c r="AW411" s="54"/>
      <c r="AX411" s="54"/>
      <c r="AY411" s="54"/>
      <c r="AZ411" s="54"/>
      <c r="BA411" s="76"/>
      <c r="BB411" s="54"/>
      <c r="BC411" s="54"/>
      <c r="BD411" s="54"/>
      <c r="BE411" s="54"/>
      <c r="BF411" s="76"/>
      <c r="BG411" s="54"/>
      <c r="BH411" s="54"/>
      <c r="BI411" s="54"/>
      <c r="BJ411" s="54"/>
      <c r="BK411" s="76"/>
      <c r="BL411" s="54"/>
      <c r="BM411" s="54"/>
      <c r="BN411" s="54"/>
      <c r="BO411" s="54"/>
      <c r="BP411" s="76"/>
      <c r="BQ411" s="54"/>
      <c r="BR411" s="54"/>
      <c r="BS411" s="54"/>
      <c r="BT411" s="54"/>
      <c r="BU411" s="76"/>
    </row>
    <row r="412" spans="1:73" ht="15" x14ac:dyDescent="0.15">
      <c r="A412" s="56"/>
      <c r="B412" s="56"/>
      <c r="C412" s="56"/>
      <c r="D412" s="56"/>
      <c r="E412" s="104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3"/>
      <c r="S412" s="74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3"/>
      <c r="AG412" s="74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3"/>
      <c r="AU412" s="74"/>
      <c r="AV412" s="54"/>
      <c r="AW412" s="54"/>
      <c r="AX412" s="54"/>
      <c r="AY412" s="54"/>
      <c r="AZ412" s="54"/>
      <c r="BA412" s="76"/>
      <c r="BB412" s="54"/>
      <c r="BC412" s="54"/>
      <c r="BD412" s="54"/>
      <c r="BE412" s="54"/>
      <c r="BF412" s="76"/>
      <c r="BG412" s="54"/>
      <c r="BH412" s="54"/>
      <c r="BI412" s="54"/>
      <c r="BJ412" s="54"/>
      <c r="BK412" s="76"/>
      <c r="BL412" s="54"/>
      <c r="BM412" s="54"/>
      <c r="BN412" s="54"/>
      <c r="BO412" s="54"/>
      <c r="BP412" s="76"/>
      <c r="BQ412" s="54"/>
      <c r="BR412" s="54"/>
      <c r="BS412" s="54"/>
      <c r="BT412" s="54"/>
      <c r="BU412" s="76"/>
    </row>
    <row r="413" spans="1:73" ht="15" x14ac:dyDescent="0.15">
      <c r="A413" s="56"/>
      <c r="B413" s="56"/>
      <c r="C413" s="56"/>
      <c r="D413" s="56"/>
      <c r="E413" s="104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3"/>
      <c r="S413" s="74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3"/>
      <c r="AG413" s="74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3"/>
      <c r="AU413" s="74"/>
      <c r="AV413" s="54"/>
      <c r="AW413" s="54"/>
      <c r="AX413" s="54"/>
      <c r="AY413" s="54"/>
      <c r="AZ413" s="54"/>
      <c r="BA413" s="76"/>
      <c r="BB413" s="54"/>
      <c r="BC413" s="54"/>
      <c r="BD413" s="54"/>
      <c r="BE413" s="54"/>
      <c r="BF413" s="76"/>
      <c r="BG413" s="54"/>
      <c r="BH413" s="54"/>
      <c r="BI413" s="54"/>
      <c r="BJ413" s="54"/>
      <c r="BK413" s="76"/>
      <c r="BL413" s="54"/>
      <c r="BM413" s="54"/>
      <c r="BN413" s="54"/>
      <c r="BO413" s="54"/>
      <c r="BP413" s="76"/>
      <c r="BQ413" s="54"/>
      <c r="BR413" s="54"/>
      <c r="BS413" s="54"/>
      <c r="BT413" s="54"/>
      <c r="BU413" s="76"/>
    </row>
    <row r="414" spans="1:73" ht="15" x14ac:dyDescent="0.15">
      <c r="A414" s="56"/>
      <c r="B414" s="56"/>
      <c r="C414" s="56"/>
      <c r="D414" s="56"/>
      <c r="E414" s="104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3"/>
      <c r="S414" s="74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3"/>
      <c r="AG414" s="74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3"/>
      <c r="AU414" s="74"/>
      <c r="AV414" s="54"/>
      <c r="AW414" s="54"/>
      <c r="AX414" s="54"/>
      <c r="AY414" s="54"/>
      <c r="AZ414" s="54"/>
      <c r="BA414" s="76"/>
      <c r="BB414" s="54"/>
      <c r="BC414" s="54"/>
      <c r="BD414" s="54"/>
      <c r="BE414" s="54"/>
      <c r="BF414" s="76"/>
      <c r="BG414" s="54"/>
      <c r="BH414" s="54"/>
      <c r="BI414" s="54"/>
      <c r="BJ414" s="54"/>
      <c r="BK414" s="76"/>
      <c r="BL414" s="54"/>
      <c r="BM414" s="54"/>
      <c r="BN414" s="54"/>
      <c r="BO414" s="54"/>
      <c r="BP414" s="76"/>
      <c r="BQ414" s="54"/>
      <c r="BR414" s="54"/>
      <c r="BS414" s="54"/>
      <c r="BT414" s="54"/>
      <c r="BU414" s="76"/>
    </row>
    <row r="415" spans="1:73" ht="15" x14ac:dyDescent="0.15">
      <c r="A415" s="56"/>
      <c r="B415" s="56"/>
      <c r="C415" s="56"/>
      <c r="D415" s="56"/>
      <c r="E415" s="104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3"/>
      <c r="S415" s="74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3"/>
      <c r="AG415" s="74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3"/>
      <c r="AU415" s="74"/>
      <c r="AV415" s="54"/>
      <c r="AW415" s="54"/>
      <c r="AX415" s="54"/>
      <c r="AY415" s="54"/>
      <c r="AZ415" s="54"/>
      <c r="BA415" s="76"/>
      <c r="BB415" s="54"/>
      <c r="BC415" s="54"/>
      <c r="BD415" s="54"/>
      <c r="BE415" s="54"/>
      <c r="BF415" s="76"/>
      <c r="BG415" s="54"/>
      <c r="BH415" s="54"/>
      <c r="BI415" s="54"/>
      <c r="BJ415" s="54"/>
      <c r="BK415" s="76"/>
      <c r="BL415" s="54"/>
      <c r="BM415" s="54"/>
      <c r="BN415" s="54"/>
      <c r="BO415" s="54"/>
      <c r="BP415" s="76"/>
      <c r="BQ415" s="54"/>
      <c r="BR415" s="54"/>
      <c r="BS415" s="54"/>
      <c r="BT415" s="54"/>
      <c r="BU415" s="76"/>
    </row>
    <row r="416" spans="1:73" ht="15" x14ac:dyDescent="0.15">
      <c r="A416" s="56"/>
      <c r="B416" s="56"/>
      <c r="C416" s="56"/>
      <c r="D416" s="56"/>
      <c r="E416" s="104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3"/>
      <c r="S416" s="74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3"/>
      <c r="AG416" s="74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3"/>
      <c r="AU416" s="74"/>
      <c r="AV416" s="54"/>
      <c r="AW416" s="54"/>
      <c r="AX416" s="54"/>
      <c r="AY416" s="54"/>
      <c r="AZ416" s="54"/>
      <c r="BA416" s="76"/>
      <c r="BB416" s="54"/>
      <c r="BC416" s="54"/>
      <c r="BD416" s="54"/>
      <c r="BE416" s="54"/>
      <c r="BF416" s="76"/>
      <c r="BG416" s="54"/>
      <c r="BH416" s="54"/>
      <c r="BI416" s="54"/>
      <c r="BJ416" s="54"/>
      <c r="BK416" s="76"/>
      <c r="BL416" s="54"/>
      <c r="BM416" s="54"/>
      <c r="BN416" s="54"/>
      <c r="BO416" s="54"/>
      <c r="BP416" s="76"/>
      <c r="BQ416" s="54"/>
      <c r="BR416" s="54"/>
      <c r="BS416" s="54"/>
      <c r="BT416" s="54"/>
      <c r="BU416" s="76"/>
    </row>
    <row r="417" spans="1:73" ht="15" x14ac:dyDescent="0.15">
      <c r="A417" s="56"/>
      <c r="B417" s="56"/>
      <c r="C417" s="56"/>
      <c r="D417" s="56"/>
      <c r="E417" s="104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3"/>
      <c r="S417" s="74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3"/>
      <c r="AG417" s="74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3"/>
      <c r="AU417" s="74"/>
      <c r="AV417" s="54"/>
      <c r="AW417" s="54"/>
      <c r="AX417" s="54"/>
      <c r="AY417" s="54"/>
      <c r="AZ417" s="54"/>
      <c r="BA417" s="76"/>
      <c r="BB417" s="54"/>
      <c r="BC417" s="54"/>
      <c r="BD417" s="54"/>
      <c r="BE417" s="54"/>
      <c r="BF417" s="76"/>
      <c r="BG417" s="54"/>
      <c r="BH417" s="54"/>
      <c r="BI417" s="54"/>
      <c r="BJ417" s="54"/>
      <c r="BK417" s="76"/>
      <c r="BL417" s="54"/>
      <c r="BM417" s="54"/>
      <c r="BN417" s="54"/>
      <c r="BO417" s="54"/>
      <c r="BP417" s="76"/>
      <c r="BQ417" s="54"/>
      <c r="BR417" s="54"/>
      <c r="BS417" s="54"/>
      <c r="BT417" s="54"/>
      <c r="BU417" s="76"/>
    </row>
    <row r="418" spans="1:73" ht="15" x14ac:dyDescent="0.15">
      <c r="A418" s="56"/>
      <c r="B418" s="56"/>
      <c r="C418" s="56"/>
      <c r="D418" s="56"/>
      <c r="E418" s="104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3"/>
      <c r="S418" s="74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3"/>
      <c r="AG418" s="74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3"/>
      <c r="AU418" s="74"/>
      <c r="AV418" s="54"/>
      <c r="AW418" s="54"/>
      <c r="AX418" s="54"/>
      <c r="AY418" s="54"/>
      <c r="AZ418" s="54"/>
      <c r="BA418" s="76"/>
      <c r="BB418" s="54"/>
      <c r="BC418" s="54"/>
      <c r="BD418" s="54"/>
      <c r="BE418" s="54"/>
      <c r="BF418" s="76"/>
      <c r="BG418" s="54"/>
      <c r="BH418" s="54"/>
      <c r="BI418" s="54"/>
      <c r="BJ418" s="54"/>
      <c r="BK418" s="76"/>
      <c r="BL418" s="54"/>
      <c r="BM418" s="54"/>
      <c r="BN418" s="54"/>
      <c r="BO418" s="54"/>
      <c r="BP418" s="76"/>
      <c r="BQ418" s="54"/>
      <c r="BR418" s="54"/>
      <c r="BS418" s="54"/>
      <c r="BT418" s="54"/>
      <c r="BU418" s="76"/>
    </row>
    <row r="419" spans="1:73" ht="15" x14ac:dyDescent="0.15">
      <c r="A419" s="56"/>
      <c r="B419" s="56"/>
      <c r="C419" s="56"/>
      <c r="D419" s="56"/>
      <c r="E419" s="104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3"/>
      <c r="S419" s="74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3"/>
      <c r="AG419" s="74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3"/>
      <c r="AU419" s="74"/>
      <c r="AV419" s="54"/>
      <c r="AW419" s="54"/>
      <c r="AX419" s="54"/>
      <c r="AY419" s="54"/>
      <c r="AZ419" s="54"/>
      <c r="BA419" s="76"/>
      <c r="BB419" s="54"/>
      <c r="BC419" s="54"/>
      <c r="BD419" s="54"/>
      <c r="BE419" s="54"/>
      <c r="BF419" s="76"/>
      <c r="BG419" s="54"/>
      <c r="BH419" s="54"/>
      <c r="BI419" s="54"/>
      <c r="BJ419" s="54"/>
      <c r="BK419" s="76"/>
      <c r="BL419" s="54"/>
      <c r="BM419" s="54"/>
      <c r="BN419" s="54"/>
      <c r="BO419" s="54"/>
      <c r="BP419" s="76"/>
      <c r="BQ419" s="54"/>
      <c r="BR419" s="54"/>
      <c r="BS419" s="54"/>
      <c r="BT419" s="54"/>
      <c r="BU419" s="76"/>
    </row>
    <row r="420" spans="1:73" ht="15" x14ac:dyDescent="0.15">
      <c r="A420" s="56"/>
      <c r="B420" s="56"/>
      <c r="C420" s="56"/>
      <c r="D420" s="56"/>
      <c r="E420" s="104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3"/>
      <c r="S420" s="74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3"/>
      <c r="AG420" s="74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3"/>
      <c r="AU420" s="74"/>
      <c r="AV420" s="54"/>
      <c r="AW420" s="54"/>
      <c r="AX420" s="54"/>
      <c r="AY420" s="54"/>
      <c r="AZ420" s="54"/>
      <c r="BA420" s="76"/>
      <c r="BB420" s="54"/>
      <c r="BC420" s="54"/>
      <c r="BD420" s="54"/>
      <c r="BE420" s="54"/>
      <c r="BF420" s="76"/>
      <c r="BG420" s="54"/>
      <c r="BH420" s="54"/>
      <c r="BI420" s="54"/>
      <c r="BJ420" s="54"/>
      <c r="BK420" s="76"/>
      <c r="BL420" s="54"/>
      <c r="BM420" s="54"/>
      <c r="BN420" s="54"/>
      <c r="BO420" s="54"/>
      <c r="BP420" s="76"/>
      <c r="BQ420" s="54"/>
      <c r="BR420" s="54"/>
      <c r="BS420" s="54"/>
      <c r="BT420" s="54"/>
      <c r="BU420" s="76"/>
    </row>
    <row r="421" spans="1:73" ht="15" x14ac:dyDescent="0.15">
      <c r="A421" s="56"/>
      <c r="B421" s="56"/>
      <c r="C421" s="56"/>
      <c r="D421" s="56"/>
      <c r="E421" s="104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3"/>
      <c r="S421" s="74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3"/>
      <c r="AG421" s="74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3"/>
      <c r="AU421" s="74"/>
      <c r="AV421" s="54"/>
      <c r="AW421" s="54"/>
      <c r="AX421" s="54"/>
      <c r="AY421" s="54"/>
      <c r="AZ421" s="54"/>
      <c r="BA421" s="76"/>
      <c r="BB421" s="54"/>
      <c r="BC421" s="54"/>
      <c r="BD421" s="54"/>
      <c r="BE421" s="54"/>
      <c r="BF421" s="76"/>
      <c r="BG421" s="54"/>
      <c r="BH421" s="54"/>
      <c r="BI421" s="54"/>
      <c r="BJ421" s="54"/>
      <c r="BK421" s="76"/>
      <c r="BL421" s="54"/>
      <c r="BM421" s="54"/>
      <c r="BN421" s="54"/>
      <c r="BO421" s="54"/>
      <c r="BP421" s="76"/>
      <c r="BQ421" s="54"/>
      <c r="BR421" s="54"/>
      <c r="BS421" s="54"/>
      <c r="BT421" s="54"/>
      <c r="BU421" s="76"/>
    </row>
    <row r="422" spans="1:73" ht="15" x14ac:dyDescent="0.15">
      <c r="A422" s="56"/>
      <c r="B422" s="56"/>
      <c r="C422" s="56"/>
      <c r="D422" s="56"/>
      <c r="E422" s="104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3"/>
      <c r="S422" s="74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3"/>
      <c r="AG422" s="74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3"/>
      <c r="AU422" s="74"/>
      <c r="AV422" s="54"/>
      <c r="AW422" s="54"/>
      <c r="AX422" s="54"/>
      <c r="AY422" s="54"/>
      <c r="AZ422" s="54"/>
      <c r="BA422" s="76"/>
      <c r="BB422" s="54"/>
      <c r="BC422" s="54"/>
      <c r="BD422" s="54"/>
      <c r="BE422" s="54"/>
      <c r="BF422" s="76"/>
      <c r="BG422" s="54"/>
      <c r="BH422" s="54"/>
      <c r="BI422" s="54"/>
      <c r="BJ422" s="54"/>
      <c r="BK422" s="76"/>
      <c r="BL422" s="54"/>
      <c r="BM422" s="54"/>
      <c r="BN422" s="54"/>
      <c r="BO422" s="54"/>
      <c r="BP422" s="76"/>
      <c r="BQ422" s="54"/>
      <c r="BR422" s="54"/>
      <c r="BS422" s="54"/>
      <c r="BT422" s="54"/>
      <c r="BU422" s="76"/>
    </row>
    <row r="423" spans="1:73" ht="15" x14ac:dyDescent="0.15">
      <c r="A423" s="56"/>
      <c r="B423" s="56"/>
      <c r="C423" s="56"/>
      <c r="D423" s="56"/>
      <c r="E423" s="104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3"/>
      <c r="S423" s="74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3"/>
      <c r="AG423" s="74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3"/>
      <c r="AU423" s="74"/>
      <c r="AV423" s="54"/>
      <c r="AW423" s="54"/>
      <c r="AX423" s="54"/>
      <c r="AY423" s="54"/>
      <c r="AZ423" s="54"/>
      <c r="BA423" s="76"/>
      <c r="BB423" s="54"/>
      <c r="BC423" s="54"/>
      <c r="BD423" s="54"/>
      <c r="BE423" s="54"/>
      <c r="BF423" s="76"/>
      <c r="BG423" s="54"/>
      <c r="BH423" s="54"/>
      <c r="BI423" s="54"/>
      <c r="BJ423" s="54"/>
      <c r="BK423" s="76"/>
      <c r="BL423" s="54"/>
      <c r="BM423" s="54"/>
      <c r="BN423" s="54"/>
      <c r="BO423" s="54"/>
      <c r="BP423" s="76"/>
      <c r="BQ423" s="54"/>
      <c r="BR423" s="54"/>
      <c r="BS423" s="54"/>
      <c r="BT423" s="54"/>
      <c r="BU423" s="76"/>
    </row>
    <row r="424" spans="1:73" ht="15" x14ac:dyDescent="0.15">
      <c r="A424" s="56"/>
      <c r="B424" s="56"/>
      <c r="C424" s="56"/>
      <c r="D424" s="56"/>
      <c r="E424" s="104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3"/>
      <c r="S424" s="74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3"/>
      <c r="AG424" s="74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3"/>
      <c r="AU424" s="74"/>
      <c r="AV424" s="54"/>
      <c r="AW424" s="54"/>
      <c r="AX424" s="54"/>
      <c r="AY424" s="54"/>
      <c r="AZ424" s="54"/>
      <c r="BA424" s="76"/>
      <c r="BB424" s="54"/>
      <c r="BC424" s="54"/>
      <c r="BD424" s="54"/>
      <c r="BE424" s="54"/>
      <c r="BF424" s="76"/>
      <c r="BG424" s="54"/>
      <c r="BH424" s="54"/>
      <c r="BI424" s="54"/>
      <c r="BJ424" s="54"/>
      <c r="BK424" s="76"/>
      <c r="BL424" s="54"/>
      <c r="BM424" s="54"/>
      <c r="BN424" s="54"/>
      <c r="BO424" s="54"/>
      <c r="BP424" s="76"/>
      <c r="BQ424" s="54"/>
      <c r="BR424" s="54"/>
      <c r="BS424" s="54"/>
      <c r="BT424" s="54"/>
      <c r="BU424" s="76"/>
    </row>
    <row r="425" spans="1:73" ht="15" x14ac:dyDescent="0.15">
      <c r="A425" s="56"/>
      <c r="B425" s="56"/>
      <c r="C425" s="56"/>
      <c r="D425" s="56"/>
      <c r="E425" s="104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3"/>
      <c r="S425" s="74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3"/>
      <c r="AG425" s="74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3"/>
      <c r="AU425" s="74"/>
      <c r="AV425" s="54"/>
      <c r="AW425" s="54"/>
      <c r="AX425" s="54"/>
      <c r="AY425" s="54"/>
      <c r="AZ425" s="54"/>
      <c r="BA425" s="76"/>
      <c r="BB425" s="54"/>
      <c r="BC425" s="54"/>
      <c r="BD425" s="54"/>
      <c r="BE425" s="54"/>
      <c r="BF425" s="76"/>
      <c r="BG425" s="54"/>
      <c r="BH425" s="54"/>
      <c r="BI425" s="54"/>
      <c r="BJ425" s="54"/>
      <c r="BK425" s="76"/>
      <c r="BL425" s="54"/>
      <c r="BM425" s="54"/>
      <c r="BN425" s="54"/>
      <c r="BO425" s="54"/>
      <c r="BP425" s="76"/>
      <c r="BQ425" s="54"/>
      <c r="BR425" s="54"/>
      <c r="BS425" s="54"/>
      <c r="BT425" s="54"/>
      <c r="BU425" s="76"/>
    </row>
    <row r="426" spans="1:73" ht="15" x14ac:dyDescent="0.15">
      <c r="A426" s="56"/>
      <c r="B426" s="56"/>
      <c r="C426" s="56"/>
      <c r="D426" s="56"/>
      <c r="E426" s="104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3"/>
      <c r="S426" s="74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3"/>
      <c r="AG426" s="74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3"/>
      <c r="AU426" s="74"/>
      <c r="AV426" s="54"/>
      <c r="AW426" s="54"/>
      <c r="AX426" s="54"/>
      <c r="AY426" s="54"/>
      <c r="AZ426" s="54"/>
      <c r="BA426" s="76"/>
      <c r="BB426" s="54"/>
      <c r="BC426" s="54"/>
      <c r="BD426" s="54"/>
      <c r="BE426" s="54"/>
      <c r="BF426" s="76"/>
      <c r="BG426" s="54"/>
      <c r="BH426" s="54"/>
      <c r="BI426" s="54"/>
      <c r="BJ426" s="54"/>
      <c r="BK426" s="76"/>
      <c r="BL426" s="54"/>
      <c r="BM426" s="54"/>
      <c r="BN426" s="54"/>
      <c r="BO426" s="54"/>
      <c r="BP426" s="76"/>
      <c r="BQ426" s="54"/>
      <c r="BR426" s="54"/>
      <c r="BS426" s="54"/>
      <c r="BT426" s="54"/>
      <c r="BU426" s="76"/>
    </row>
    <row r="427" spans="1:73" ht="15" x14ac:dyDescent="0.15">
      <c r="A427" s="56"/>
      <c r="B427" s="56"/>
      <c r="C427" s="56"/>
      <c r="D427" s="56"/>
      <c r="E427" s="104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3"/>
      <c r="S427" s="74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3"/>
      <c r="AG427" s="74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3"/>
      <c r="AU427" s="74"/>
      <c r="AV427" s="54"/>
      <c r="AW427" s="54"/>
      <c r="AX427" s="54"/>
      <c r="AY427" s="54"/>
      <c r="AZ427" s="54"/>
      <c r="BA427" s="76"/>
      <c r="BB427" s="54"/>
      <c r="BC427" s="54"/>
      <c r="BD427" s="54"/>
      <c r="BE427" s="54"/>
      <c r="BF427" s="76"/>
      <c r="BG427" s="54"/>
      <c r="BH427" s="54"/>
      <c r="BI427" s="54"/>
      <c r="BJ427" s="54"/>
      <c r="BK427" s="76"/>
      <c r="BL427" s="54"/>
      <c r="BM427" s="54"/>
      <c r="BN427" s="54"/>
      <c r="BO427" s="54"/>
      <c r="BP427" s="76"/>
      <c r="BQ427" s="54"/>
      <c r="BR427" s="54"/>
      <c r="BS427" s="54"/>
      <c r="BT427" s="54"/>
      <c r="BU427" s="76"/>
    </row>
    <row r="428" spans="1:73" ht="15" x14ac:dyDescent="0.15">
      <c r="A428" s="56"/>
      <c r="B428" s="56"/>
      <c r="C428" s="56"/>
      <c r="D428" s="56"/>
      <c r="E428" s="104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3"/>
      <c r="S428" s="74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3"/>
      <c r="AG428" s="74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3"/>
      <c r="AU428" s="74"/>
      <c r="AV428" s="54"/>
      <c r="AW428" s="54"/>
      <c r="AX428" s="54"/>
      <c r="AY428" s="54"/>
      <c r="AZ428" s="54"/>
      <c r="BA428" s="76"/>
      <c r="BB428" s="54"/>
      <c r="BC428" s="54"/>
      <c r="BD428" s="54"/>
      <c r="BE428" s="54"/>
      <c r="BF428" s="76"/>
      <c r="BG428" s="54"/>
      <c r="BH428" s="54"/>
      <c r="BI428" s="54"/>
      <c r="BJ428" s="54"/>
      <c r="BK428" s="76"/>
      <c r="BL428" s="54"/>
      <c r="BM428" s="54"/>
      <c r="BN428" s="54"/>
      <c r="BO428" s="54"/>
      <c r="BP428" s="76"/>
      <c r="BQ428" s="54"/>
      <c r="BR428" s="54"/>
      <c r="BS428" s="54"/>
      <c r="BT428" s="54"/>
      <c r="BU428" s="76"/>
    </row>
    <row r="429" spans="1:73" ht="15" x14ac:dyDescent="0.15">
      <c r="A429" s="56"/>
      <c r="B429" s="56"/>
      <c r="C429" s="56"/>
      <c r="D429" s="56"/>
      <c r="E429" s="104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3"/>
      <c r="S429" s="74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3"/>
      <c r="AG429" s="74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3"/>
      <c r="AU429" s="74"/>
      <c r="AV429" s="54"/>
      <c r="AW429" s="54"/>
      <c r="AX429" s="54"/>
      <c r="AY429" s="54"/>
      <c r="AZ429" s="54"/>
      <c r="BA429" s="76"/>
      <c r="BB429" s="54"/>
      <c r="BC429" s="54"/>
      <c r="BD429" s="54"/>
      <c r="BE429" s="54"/>
      <c r="BF429" s="76"/>
      <c r="BG429" s="54"/>
      <c r="BH429" s="54"/>
      <c r="BI429" s="54"/>
      <c r="BJ429" s="54"/>
      <c r="BK429" s="76"/>
      <c r="BL429" s="54"/>
      <c r="BM429" s="54"/>
      <c r="BN429" s="54"/>
      <c r="BO429" s="54"/>
      <c r="BP429" s="76"/>
      <c r="BQ429" s="54"/>
      <c r="BR429" s="54"/>
      <c r="BS429" s="54"/>
      <c r="BT429" s="54"/>
      <c r="BU429" s="76"/>
    </row>
    <row r="430" spans="1:73" ht="15" x14ac:dyDescent="0.15">
      <c r="A430" s="56"/>
      <c r="B430" s="56"/>
      <c r="C430" s="56"/>
      <c r="D430" s="56"/>
      <c r="E430" s="104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3"/>
      <c r="S430" s="74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3"/>
      <c r="AG430" s="74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3"/>
      <c r="AU430" s="74"/>
      <c r="AV430" s="54"/>
      <c r="AW430" s="54"/>
      <c r="AX430" s="54"/>
      <c r="AY430" s="54"/>
      <c r="AZ430" s="54"/>
      <c r="BA430" s="76"/>
      <c r="BB430" s="54"/>
      <c r="BC430" s="54"/>
      <c r="BD430" s="54"/>
      <c r="BE430" s="54"/>
      <c r="BF430" s="76"/>
      <c r="BG430" s="54"/>
      <c r="BH430" s="54"/>
      <c r="BI430" s="54"/>
      <c r="BJ430" s="54"/>
      <c r="BK430" s="76"/>
      <c r="BL430" s="54"/>
      <c r="BM430" s="54"/>
      <c r="BN430" s="54"/>
      <c r="BO430" s="54"/>
      <c r="BP430" s="76"/>
      <c r="BQ430" s="54"/>
      <c r="BR430" s="54"/>
      <c r="BS430" s="54"/>
      <c r="BT430" s="54"/>
      <c r="BU430" s="76"/>
    </row>
    <row r="431" spans="1:73" ht="15" x14ac:dyDescent="0.15">
      <c r="A431" s="56"/>
      <c r="B431" s="56"/>
      <c r="C431" s="56"/>
      <c r="D431" s="56"/>
      <c r="E431" s="104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3"/>
      <c r="S431" s="74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3"/>
      <c r="AG431" s="74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3"/>
      <c r="AU431" s="74"/>
      <c r="AV431" s="54"/>
      <c r="AW431" s="54"/>
      <c r="AX431" s="54"/>
      <c r="AY431" s="54"/>
      <c r="AZ431" s="54"/>
      <c r="BA431" s="76"/>
      <c r="BB431" s="54"/>
      <c r="BC431" s="54"/>
      <c r="BD431" s="54"/>
      <c r="BE431" s="54"/>
      <c r="BF431" s="76"/>
      <c r="BG431" s="54"/>
      <c r="BH431" s="54"/>
      <c r="BI431" s="54"/>
      <c r="BJ431" s="54"/>
      <c r="BK431" s="76"/>
      <c r="BL431" s="54"/>
      <c r="BM431" s="54"/>
      <c r="BN431" s="54"/>
      <c r="BO431" s="54"/>
      <c r="BP431" s="76"/>
      <c r="BQ431" s="54"/>
      <c r="BR431" s="54"/>
      <c r="BS431" s="54"/>
      <c r="BT431" s="54"/>
      <c r="BU431" s="76"/>
    </row>
    <row r="432" spans="1:73" ht="15" x14ac:dyDescent="0.15">
      <c r="A432" s="56"/>
      <c r="B432" s="56"/>
      <c r="C432" s="56"/>
      <c r="D432" s="56"/>
      <c r="E432" s="104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3"/>
      <c r="S432" s="74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3"/>
      <c r="AG432" s="74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3"/>
      <c r="AU432" s="74"/>
      <c r="AV432" s="54"/>
      <c r="AW432" s="54"/>
      <c r="AX432" s="54"/>
      <c r="AY432" s="54"/>
      <c r="AZ432" s="54"/>
      <c r="BA432" s="76"/>
      <c r="BB432" s="54"/>
      <c r="BC432" s="54"/>
      <c r="BD432" s="54"/>
      <c r="BE432" s="54"/>
      <c r="BF432" s="76"/>
      <c r="BG432" s="54"/>
      <c r="BH432" s="54"/>
      <c r="BI432" s="54"/>
      <c r="BJ432" s="54"/>
      <c r="BK432" s="76"/>
      <c r="BL432" s="54"/>
      <c r="BM432" s="54"/>
      <c r="BN432" s="54"/>
      <c r="BO432" s="54"/>
      <c r="BP432" s="76"/>
      <c r="BQ432" s="54"/>
      <c r="BR432" s="54"/>
      <c r="BS432" s="54"/>
      <c r="BT432" s="54"/>
      <c r="BU432" s="76"/>
    </row>
    <row r="433" spans="1:73" ht="15" x14ac:dyDescent="0.15">
      <c r="A433" s="56"/>
      <c r="B433" s="56"/>
      <c r="C433" s="56"/>
      <c r="D433" s="56"/>
      <c r="E433" s="104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3"/>
      <c r="S433" s="74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3"/>
      <c r="AG433" s="74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3"/>
      <c r="AU433" s="74"/>
      <c r="AV433" s="54"/>
      <c r="AW433" s="54"/>
      <c r="AX433" s="54"/>
      <c r="AY433" s="54"/>
      <c r="AZ433" s="54"/>
      <c r="BA433" s="76"/>
      <c r="BB433" s="54"/>
      <c r="BC433" s="54"/>
      <c r="BD433" s="54"/>
      <c r="BE433" s="54"/>
      <c r="BF433" s="76"/>
      <c r="BG433" s="54"/>
      <c r="BH433" s="54"/>
      <c r="BI433" s="54"/>
      <c r="BJ433" s="54"/>
      <c r="BK433" s="76"/>
      <c r="BL433" s="54"/>
      <c r="BM433" s="54"/>
      <c r="BN433" s="54"/>
      <c r="BO433" s="54"/>
      <c r="BP433" s="76"/>
      <c r="BQ433" s="54"/>
      <c r="BR433" s="54"/>
      <c r="BS433" s="54"/>
      <c r="BT433" s="54"/>
      <c r="BU433" s="76"/>
    </row>
    <row r="434" spans="1:73" ht="15" x14ac:dyDescent="0.15">
      <c r="A434" s="56"/>
      <c r="B434" s="56"/>
      <c r="C434" s="56"/>
      <c r="D434" s="56"/>
      <c r="E434" s="104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3"/>
      <c r="S434" s="74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3"/>
      <c r="AG434" s="74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3"/>
      <c r="AU434" s="74"/>
      <c r="AV434" s="54"/>
      <c r="AW434" s="54"/>
      <c r="AX434" s="54"/>
      <c r="AY434" s="54"/>
      <c r="AZ434" s="54"/>
      <c r="BA434" s="76"/>
      <c r="BB434" s="54"/>
      <c r="BC434" s="54"/>
      <c r="BD434" s="54"/>
      <c r="BE434" s="54"/>
      <c r="BF434" s="76"/>
      <c r="BG434" s="54"/>
      <c r="BH434" s="54"/>
      <c r="BI434" s="54"/>
      <c r="BJ434" s="54"/>
      <c r="BK434" s="76"/>
      <c r="BL434" s="54"/>
      <c r="BM434" s="54"/>
      <c r="BN434" s="54"/>
      <c r="BO434" s="54"/>
      <c r="BP434" s="76"/>
      <c r="BQ434" s="54"/>
      <c r="BR434" s="54"/>
      <c r="BS434" s="54"/>
      <c r="BT434" s="54"/>
      <c r="BU434" s="76"/>
    </row>
    <row r="435" spans="1:73" ht="15" x14ac:dyDescent="0.15">
      <c r="A435" s="56"/>
      <c r="B435" s="56"/>
      <c r="C435" s="56"/>
      <c r="D435" s="56"/>
      <c r="E435" s="104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3"/>
      <c r="S435" s="74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3"/>
      <c r="AG435" s="74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3"/>
      <c r="AU435" s="74"/>
      <c r="AV435" s="54"/>
      <c r="AW435" s="54"/>
      <c r="AX435" s="54"/>
      <c r="AY435" s="54"/>
      <c r="AZ435" s="54"/>
      <c r="BA435" s="76"/>
      <c r="BB435" s="54"/>
      <c r="BC435" s="54"/>
      <c r="BD435" s="54"/>
      <c r="BE435" s="54"/>
      <c r="BF435" s="76"/>
      <c r="BG435" s="54"/>
      <c r="BH435" s="54"/>
      <c r="BI435" s="54"/>
      <c r="BJ435" s="54"/>
      <c r="BK435" s="76"/>
      <c r="BL435" s="54"/>
      <c r="BM435" s="54"/>
      <c r="BN435" s="54"/>
      <c r="BO435" s="54"/>
      <c r="BP435" s="76"/>
      <c r="BQ435" s="54"/>
      <c r="BR435" s="54"/>
      <c r="BS435" s="54"/>
      <c r="BT435" s="54"/>
      <c r="BU435" s="76"/>
    </row>
    <row r="436" spans="1:73" ht="15" x14ac:dyDescent="0.15">
      <c r="A436" s="56"/>
      <c r="B436" s="56"/>
      <c r="C436" s="56"/>
      <c r="D436" s="56"/>
      <c r="E436" s="104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3"/>
      <c r="S436" s="74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3"/>
      <c r="AG436" s="74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3"/>
      <c r="AU436" s="74"/>
      <c r="AV436" s="54"/>
      <c r="AW436" s="54"/>
      <c r="AX436" s="54"/>
      <c r="AY436" s="54"/>
      <c r="AZ436" s="54"/>
      <c r="BA436" s="76"/>
      <c r="BB436" s="54"/>
      <c r="BC436" s="54"/>
      <c r="BD436" s="54"/>
      <c r="BE436" s="54"/>
      <c r="BF436" s="76"/>
      <c r="BG436" s="54"/>
      <c r="BH436" s="54"/>
      <c r="BI436" s="54"/>
      <c r="BJ436" s="54"/>
      <c r="BK436" s="76"/>
      <c r="BL436" s="54"/>
      <c r="BM436" s="54"/>
      <c r="BN436" s="54"/>
      <c r="BO436" s="54"/>
      <c r="BP436" s="76"/>
      <c r="BQ436" s="54"/>
      <c r="BR436" s="54"/>
      <c r="BS436" s="54"/>
      <c r="BT436" s="54"/>
      <c r="BU436" s="76"/>
    </row>
    <row r="437" spans="1:73" ht="15" x14ac:dyDescent="0.15">
      <c r="A437" s="56"/>
      <c r="B437" s="56"/>
      <c r="C437" s="56"/>
      <c r="D437" s="56"/>
      <c r="E437" s="104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3"/>
      <c r="S437" s="74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3"/>
      <c r="AG437" s="74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3"/>
      <c r="AU437" s="74"/>
      <c r="AV437" s="54"/>
      <c r="AW437" s="54"/>
      <c r="AX437" s="54"/>
      <c r="AY437" s="54"/>
      <c r="AZ437" s="54"/>
      <c r="BA437" s="76"/>
      <c r="BB437" s="54"/>
      <c r="BC437" s="54"/>
      <c r="BD437" s="54"/>
      <c r="BE437" s="54"/>
      <c r="BF437" s="76"/>
      <c r="BG437" s="54"/>
      <c r="BH437" s="54"/>
      <c r="BI437" s="54"/>
      <c r="BJ437" s="54"/>
      <c r="BK437" s="76"/>
      <c r="BL437" s="54"/>
      <c r="BM437" s="54"/>
      <c r="BN437" s="54"/>
      <c r="BO437" s="54"/>
      <c r="BP437" s="76"/>
      <c r="BQ437" s="54"/>
      <c r="BR437" s="54"/>
      <c r="BS437" s="54"/>
      <c r="BT437" s="54"/>
      <c r="BU437" s="76"/>
    </row>
    <row r="438" spans="1:73" ht="15" x14ac:dyDescent="0.15">
      <c r="A438" s="56"/>
      <c r="B438" s="56"/>
      <c r="C438" s="56"/>
      <c r="D438" s="56"/>
      <c r="E438" s="104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3"/>
      <c r="S438" s="74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3"/>
      <c r="AG438" s="74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3"/>
      <c r="AU438" s="74"/>
      <c r="AV438" s="54"/>
      <c r="AW438" s="54"/>
      <c r="AX438" s="54"/>
      <c r="AY438" s="54"/>
      <c r="AZ438" s="54"/>
      <c r="BA438" s="76"/>
      <c r="BB438" s="54"/>
      <c r="BC438" s="54"/>
      <c r="BD438" s="54"/>
      <c r="BE438" s="54"/>
      <c r="BF438" s="76"/>
      <c r="BG438" s="54"/>
      <c r="BH438" s="54"/>
      <c r="BI438" s="54"/>
      <c r="BJ438" s="54"/>
      <c r="BK438" s="76"/>
      <c r="BL438" s="54"/>
      <c r="BM438" s="54"/>
      <c r="BN438" s="54"/>
      <c r="BO438" s="54"/>
      <c r="BP438" s="76"/>
      <c r="BQ438" s="54"/>
      <c r="BR438" s="54"/>
      <c r="BS438" s="54"/>
      <c r="BT438" s="54"/>
      <c r="BU438" s="76"/>
    </row>
    <row r="439" spans="1:73" ht="15" x14ac:dyDescent="0.15">
      <c r="A439" s="56"/>
      <c r="B439" s="56"/>
      <c r="C439" s="56"/>
      <c r="D439" s="56"/>
      <c r="E439" s="104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3"/>
      <c r="S439" s="74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3"/>
      <c r="AG439" s="74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3"/>
      <c r="AU439" s="74"/>
      <c r="AV439" s="54"/>
      <c r="AW439" s="54"/>
      <c r="AX439" s="54"/>
      <c r="AY439" s="54"/>
      <c r="AZ439" s="54"/>
      <c r="BA439" s="76"/>
      <c r="BB439" s="54"/>
      <c r="BC439" s="54"/>
      <c r="BD439" s="54"/>
      <c r="BE439" s="54"/>
      <c r="BF439" s="76"/>
      <c r="BG439" s="54"/>
      <c r="BH439" s="54"/>
      <c r="BI439" s="54"/>
      <c r="BJ439" s="54"/>
      <c r="BK439" s="76"/>
      <c r="BL439" s="54"/>
      <c r="BM439" s="54"/>
      <c r="BN439" s="54"/>
      <c r="BO439" s="54"/>
      <c r="BP439" s="76"/>
      <c r="BQ439" s="54"/>
      <c r="BR439" s="54"/>
      <c r="BS439" s="54"/>
      <c r="BT439" s="54"/>
      <c r="BU439" s="76"/>
    </row>
    <row r="440" spans="1:73" ht="15" x14ac:dyDescent="0.15">
      <c r="A440" s="56"/>
      <c r="B440" s="56"/>
      <c r="C440" s="56"/>
      <c r="D440" s="56"/>
      <c r="E440" s="104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3"/>
      <c r="S440" s="74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3"/>
      <c r="AG440" s="74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3"/>
      <c r="AU440" s="74"/>
      <c r="AV440" s="54"/>
      <c r="AW440" s="54"/>
      <c r="AX440" s="54"/>
      <c r="AY440" s="54"/>
      <c r="AZ440" s="54"/>
      <c r="BA440" s="76"/>
      <c r="BB440" s="54"/>
      <c r="BC440" s="54"/>
      <c r="BD440" s="54"/>
      <c r="BE440" s="54"/>
      <c r="BF440" s="76"/>
      <c r="BG440" s="54"/>
      <c r="BH440" s="54"/>
      <c r="BI440" s="54"/>
      <c r="BJ440" s="54"/>
      <c r="BK440" s="76"/>
      <c r="BL440" s="54"/>
      <c r="BM440" s="54"/>
      <c r="BN440" s="54"/>
      <c r="BO440" s="54"/>
      <c r="BP440" s="76"/>
      <c r="BQ440" s="54"/>
      <c r="BR440" s="54"/>
      <c r="BS440" s="54"/>
      <c r="BT440" s="54"/>
      <c r="BU440" s="76"/>
    </row>
    <row r="441" spans="1:73" ht="15" x14ac:dyDescent="0.15">
      <c r="A441" s="56"/>
      <c r="B441" s="56"/>
      <c r="C441" s="56"/>
      <c r="D441" s="56"/>
      <c r="E441" s="104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3"/>
      <c r="S441" s="74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3"/>
      <c r="AG441" s="74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3"/>
      <c r="AU441" s="74"/>
      <c r="AV441" s="54"/>
      <c r="AW441" s="54"/>
      <c r="AX441" s="54"/>
      <c r="AY441" s="54"/>
      <c r="AZ441" s="54"/>
      <c r="BA441" s="76"/>
      <c r="BB441" s="54"/>
      <c r="BC441" s="54"/>
      <c r="BD441" s="54"/>
      <c r="BE441" s="54"/>
      <c r="BF441" s="76"/>
      <c r="BG441" s="54"/>
      <c r="BH441" s="54"/>
      <c r="BI441" s="54"/>
      <c r="BJ441" s="54"/>
      <c r="BK441" s="76"/>
      <c r="BL441" s="54"/>
      <c r="BM441" s="54"/>
      <c r="BN441" s="54"/>
      <c r="BO441" s="54"/>
      <c r="BP441" s="76"/>
      <c r="BQ441" s="54"/>
      <c r="BR441" s="54"/>
      <c r="BS441" s="54"/>
      <c r="BT441" s="54"/>
      <c r="BU441" s="76"/>
    </row>
    <row r="442" spans="1:73" ht="15" x14ac:dyDescent="0.15">
      <c r="A442" s="56"/>
      <c r="B442" s="56"/>
      <c r="C442" s="56"/>
      <c r="D442" s="56"/>
      <c r="E442" s="104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3"/>
      <c r="S442" s="74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3"/>
      <c r="AG442" s="74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3"/>
      <c r="AU442" s="74"/>
      <c r="AV442" s="54"/>
      <c r="AW442" s="54"/>
      <c r="AX442" s="54"/>
      <c r="AY442" s="54"/>
      <c r="AZ442" s="54"/>
      <c r="BA442" s="76"/>
      <c r="BB442" s="54"/>
      <c r="BC442" s="54"/>
      <c r="BD442" s="54"/>
      <c r="BE442" s="54"/>
      <c r="BF442" s="76"/>
      <c r="BG442" s="54"/>
      <c r="BH442" s="54"/>
      <c r="BI442" s="54"/>
      <c r="BJ442" s="54"/>
      <c r="BK442" s="76"/>
      <c r="BL442" s="54"/>
      <c r="BM442" s="54"/>
      <c r="BN442" s="54"/>
      <c r="BO442" s="54"/>
      <c r="BP442" s="76"/>
      <c r="BQ442" s="54"/>
      <c r="BR442" s="54"/>
      <c r="BS442" s="54"/>
      <c r="BT442" s="54"/>
      <c r="BU442" s="76"/>
    </row>
    <row r="443" spans="1:73" ht="15" x14ac:dyDescent="0.15">
      <c r="A443" s="56"/>
      <c r="B443" s="56"/>
      <c r="C443" s="56"/>
      <c r="D443" s="56"/>
      <c r="E443" s="104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3"/>
      <c r="S443" s="74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3"/>
      <c r="AG443" s="74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3"/>
      <c r="AU443" s="74"/>
      <c r="AV443" s="54"/>
      <c r="AW443" s="54"/>
      <c r="AX443" s="54"/>
      <c r="AY443" s="54"/>
      <c r="AZ443" s="54"/>
      <c r="BA443" s="76"/>
      <c r="BB443" s="54"/>
      <c r="BC443" s="54"/>
      <c r="BD443" s="54"/>
      <c r="BE443" s="54"/>
      <c r="BF443" s="76"/>
      <c r="BG443" s="54"/>
      <c r="BH443" s="54"/>
      <c r="BI443" s="54"/>
      <c r="BJ443" s="54"/>
      <c r="BK443" s="76"/>
      <c r="BL443" s="54"/>
      <c r="BM443" s="54"/>
      <c r="BN443" s="54"/>
      <c r="BO443" s="54"/>
      <c r="BP443" s="76"/>
      <c r="BQ443" s="54"/>
      <c r="BR443" s="54"/>
      <c r="BS443" s="54"/>
      <c r="BT443" s="54"/>
      <c r="BU443" s="76"/>
    </row>
    <row r="444" spans="1:73" ht="15" x14ac:dyDescent="0.15">
      <c r="A444" s="56"/>
      <c r="B444" s="56"/>
      <c r="C444" s="56"/>
      <c r="D444" s="56"/>
      <c r="E444" s="104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3"/>
      <c r="S444" s="74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3"/>
      <c r="AG444" s="74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3"/>
      <c r="AU444" s="74"/>
      <c r="AV444" s="54"/>
      <c r="AW444" s="54"/>
      <c r="AX444" s="54"/>
      <c r="AY444" s="54"/>
      <c r="AZ444" s="54"/>
      <c r="BA444" s="76"/>
      <c r="BB444" s="54"/>
      <c r="BC444" s="54"/>
      <c r="BD444" s="54"/>
      <c r="BE444" s="54"/>
      <c r="BF444" s="76"/>
      <c r="BG444" s="54"/>
      <c r="BH444" s="54"/>
      <c r="BI444" s="54"/>
      <c r="BJ444" s="54"/>
      <c r="BK444" s="76"/>
      <c r="BL444" s="54"/>
      <c r="BM444" s="54"/>
      <c r="BN444" s="54"/>
      <c r="BO444" s="54"/>
      <c r="BP444" s="76"/>
      <c r="BQ444" s="54"/>
      <c r="BR444" s="54"/>
      <c r="BS444" s="54"/>
      <c r="BT444" s="54"/>
      <c r="BU444" s="76"/>
    </row>
    <row r="445" spans="1:73" ht="15" x14ac:dyDescent="0.15">
      <c r="A445" s="56"/>
      <c r="B445" s="56"/>
      <c r="C445" s="56"/>
      <c r="D445" s="56"/>
      <c r="E445" s="104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3"/>
      <c r="S445" s="74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3"/>
      <c r="AG445" s="74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3"/>
      <c r="AU445" s="74"/>
      <c r="AV445" s="54"/>
      <c r="AW445" s="54"/>
      <c r="AX445" s="54"/>
      <c r="AY445" s="54"/>
      <c r="AZ445" s="54"/>
      <c r="BA445" s="76"/>
      <c r="BB445" s="54"/>
      <c r="BC445" s="54"/>
      <c r="BD445" s="54"/>
      <c r="BE445" s="54"/>
      <c r="BF445" s="76"/>
      <c r="BG445" s="54"/>
      <c r="BH445" s="54"/>
      <c r="BI445" s="54"/>
      <c r="BJ445" s="54"/>
      <c r="BK445" s="76"/>
      <c r="BL445" s="54"/>
      <c r="BM445" s="54"/>
      <c r="BN445" s="54"/>
      <c r="BO445" s="54"/>
      <c r="BP445" s="76"/>
      <c r="BQ445" s="54"/>
      <c r="BR445" s="54"/>
      <c r="BS445" s="54"/>
      <c r="BT445" s="54"/>
      <c r="BU445" s="76"/>
    </row>
    <row r="446" spans="1:73" ht="15" x14ac:dyDescent="0.15">
      <c r="A446" s="56"/>
      <c r="B446" s="56"/>
      <c r="C446" s="56"/>
      <c r="D446" s="56"/>
      <c r="E446" s="104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3"/>
      <c r="S446" s="74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3"/>
      <c r="AG446" s="74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3"/>
      <c r="AU446" s="74"/>
      <c r="AV446" s="54"/>
      <c r="AW446" s="54"/>
      <c r="AX446" s="54"/>
      <c r="AY446" s="54"/>
      <c r="AZ446" s="54"/>
      <c r="BA446" s="76"/>
      <c r="BB446" s="54"/>
      <c r="BC446" s="54"/>
      <c r="BD446" s="54"/>
      <c r="BE446" s="54"/>
      <c r="BF446" s="76"/>
      <c r="BG446" s="54"/>
      <c r="BH446" s="54"/>
      <c r="BI446" s="54"/>
      <c r="BJ446" s="54"/>
      <c r="BK446" s="76"/>
      <c r="BL446" s="54"/>
      <c r="BM446" s="54"/>
      <c r="BN446" s="54"/>
      <c r="BO446" s="54"/>
      <c r="BP446" s="76"/>
      <c r="BQ446" s="54"/>
      <c r="BR446" s="54"/>
      <c r="BS446" s="54"/>
      <c r="BT446" s="54"/>
      <c r="BU446" s="76"/>
    </row>
    <row r="447" spans="1:73" ht="15" x14ac:dyDescent="0.15">
      <c r="A447" s="56"/>
      <c r="B447" s="56"/>
      <c r="C447" s="56"/>
      <c r="D447" s="56"/>
      <c r="E447" s="104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3"/>
      <c r="S447" s="74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3"/>
      <c r="AG447" s="74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3"/>
      <c r="AU447" s="74"/>
      <c r="AV447" s="54"/>
      <c r="AW447" s="54"/>
      <c r="AX447" s="54"/>
      <c r="AY447" s="54"/>
      <c r="AZ447" s="54"/>
      <c r="BA447" s="76"/>
      <c r="BB447" s="54"/>
      <c r="BC447" s="54"/>
      <c r="BD447" s="54"/>
      <c r="BE447" s="54"/>
      <c r="BF447" s="76"/>
      <c r="BG447" s="54"/>
      <c r="BH447" s="54"/>
      <c r="BI447" s="54"/>
      <c r="BJ447" s="54"/>
      <c r="BK447" s="76"/>
      <c r="BL447" s="54"/>
      <c r="BM447" s="54"/>
      <c r="BN447" s="54"/>
      <c r="BO447" s="54"/>
      <c r="BP447" s="76"/>
      <c r="BQ447" s="54"/>
      <c r="BR447" s="54"/>
      <c r="BS447" s="54"/>
      <c r="BT447" s="54"/>
      <c r="BU447" s="76"/>
    </row>
    <row r="448" spans="1:73" ht="15" x14ac:dyDescent="0.15">
      <c r="A448" s="56"/>
      <c r="B448" s="56"/>
      <c r="C448" s="56"/>
      <c r="D448" s="56"/>
      <c r="E448" s="104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3"/>
      <c r="S448" s="74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3"/>
      <c r="AG448" s="74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3"/>
      <c r="AU448" s="74"/>
      <c r="AV448" s="54"/>
      <c r="AW448" s="54"/>
      <c r="AX448" s="54"/>
      <c r="AY448" s="54"/>
      <c r="AZ448" s="54"/>
      <c r="BA448" s="76"/>
      <c r="BB448" s="54"/>
      <c r="BC448" s="54"/>
      <c r="BD448" s="54"/>
      <c r="BE448" s="54"/>
      <c r="BF448" s="76"/>
      <c r="BG448" s="54"/>
      <c r="BH448" s="54"/>
      <c r="BI448" s="54"/>
      <c r="BJ448" s="54"/>
      <c r="BK448" s="76"/>
      <c r="BL448" s="54"/>
      <c r="BM448" s="54"/>
      <c r="BN448" s="54"/>
      <c r="BO448" s="54"/>
      <c r="BP448" s="76"/>
      <c r="BQ448" s="54"/>
      <c r="BR448" s="54"/>
      <c r="BS448" s="54"/>
      <c r="BT448" s="54"/>
      <c r="BU448" s="76"/>
    </row>
    <row r="449" spans="1:73" ht="15" x14ac:dyDescent="0.15">
      <c r="A449" s="56"/>
      <c r="B449" s="56"/>
      <c r="C449" s="56"/>
      <c r="D449" s="56"/>
      <c r="E449" s="104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3"/>
      <c r="S449" s="74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3"/>
      <c r="AG449" s="74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3"/>
      <c r="AU449" s="74"/>
      <c r="AV449" s="54"/>
      <c r="AW449" s="54"/>
      <c r="AX449" s="54"/>
      <c r="AY449" s="54"/>
      <c r="AZ449" s="54"/>
      <c r="BA449" s="76"/>
      <c r="BB449" s="54"/>
      <c r="BC449" s="54"/>
      <c r="BD449" s="54"/>
      <c r="BE449" s="54"/>
      <c r="BF449" s="76"/>
      <c r="BG449" s="54"/>
      <c r="BH449" s="54"/>
      <c r="BI449" s="54"/>
      <c r="BJ449" s="54"/>
      <c r="BK449" s="76"/>
      <c r="BL449" s="54"/>
      <c r="BM449" s="54"/>
      <c r="BN449" s="54"/>
      <c r="BO449" s="54"/>
      <c r="BP449" s="76"/>
      <c r="BQ449" s="54"/>
      <c r="BR449" s="54"/>
      <c r="BS449" s="54"/>
      <c r="BT449" s="54"/>
      <c r="BU449" s="76"/>
    </row>
    <row r="450" spans="1:73" ht="15" x14ac:dyDescent="0.15">
      <c r="A450" s="56"/>
      <c r="B450" s="56"/>
      <c r="C450" s="56"/>
      <c r="D450" s="56"/>
      <c r="E450" s="104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3"/>
      <c r="S450" s="74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3"/>
      <c r="AG450" s="74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3"/>
      <c r="AU450" s="74"/>
      <c r="AV450" s="54"/>
      <c r="AW450" s="54"/>
      <c r="AX450" s="54"/>
      <c r="AY450" s="54"/>
      <c r="AZ450" s="54"/>
      <c r="BA450" s="76"/>
      <c r="BB450" s="54"/>
      <c r="BC450" s="54"/>
      <c r="BD450" s="54"/>
      <c r="BE450" s="54"/>
      <c r="BF450" s="76"/>
      <c r="BG450" s="54"/>
      <c r="BH450" s="54"/>
      <c r="BI450" s="54"/>
      <c r="BJ450" s="54"/>
      <c r="BK450" s="76"/>
      <c r="BL450" s="54"/>
      <c r="BM450" s="54"/>
      <c r="BN450" s="54"/>
      <c r="BO450" s="54"/>
      <c r="BP450" s="76"/>
      <c r="BQ450" s="54"/>
      <c r="BR450" s="54"/>
      <c r="BS450" s="54"/>
      <c r="BT450" s="54"/>
      <c r="BU450" s="76"/>
    </row>
    <row r="451" spans="1:73" ht="15" x14ac:dyDescent="0.15">
      <c r="A451" s="56"/>
      <c r="B451" s="56"/>
      <c r="C451" s="56"/>
      <c r="D451" s="56"/>
      <c r="E451" s="104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3"/>
      <c r="S451" s="74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3"/>
      <c r="AG451" s="74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3"/>
      <c r="AU451" s="74"/>
      <c r="AV451" s="54"/>
      <c r="AW451" s="54"/>
      <c r="AX451" s="54"/>
      <c r="AY451" s="54"/>
      <c r="AZ451" s="54"/>
      <c r="BA451" s="76"/>
      <c r="BB451" s="54"/>
      <c r="BC451" s="54"/>
      <c r="BD451" s="54"/>
      <c r="BE451" s="54"/>
      <c r="BF451" s="76"/>
      <c r="BG451" s="54"/>
      <c r="BH451" s="54"/>
      <c r="BI451" s="54"/>
      <c r="BJ451" s="54"/>
      <c r="BK451" s="76"/>
      <c r="BL451" s="54"/>
      <c r="BM451" s="54"/>
      <c r="BN451" s="54"/>
      <c r="BO451" s="54"/>
      <c r="BP451" s="76"/>
      <c r="BQ451" s="54"/>
      <c r="BR451" s="54"/>
      <c r="BS451" s="54"/>
      <c r="BT451" s="54"/>
      <c r="BU451" s="76"/>
    </row>
    <row r="452" spans="1:73" ht="15" x14ac:dyDescent="0.15">
      <c r="A452" s="56"/>
      <c r="B452" s="56"/>
      <c r="C452" s="56"/>
      <c r="D452" s="56"/>
      <c r="E452" s="104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3"/>
      <c r="S452" s="74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3"/>
      <c r="AG452" s="74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3"/>
      <c r="AU452" s="74"/>
      <c r="AV452" s="54"/>
      <c r="AW452" s="54"/>
      <c r="AX452" s="54"/>
      <c r="AY452" s="54"/>
      <c r="AZ452" s="54"/>
      <c r="BA452" s="76"/>
      <c r="BB452" s="54"/>
      <c r="BC452" s="54"/>
      <c r="BD452" s="54"/>
      <c r="BE452" s="54"/>
      <c r="BF452" s="76"/>
      <c r="BG452" s="54"/>
      <c r="BH452" s="54"/>
      <c r="BI452" s="54"/>
      <c r="BJ452" s="54"/>
      <c r="BK452" s="76"/>
      <c r="BL452" s="54"/>
      <c r="BM452" s="54"/>
      <c r="BN452" s="54"/>
      <c r="BO452" s="54"/>
      <c r="BP452" s="76"/>
      <c r="BQ452" s="54"/>
      <c r="BR452" s="54"/>
      <c r="BS452" s="54"/>
      <c r="BT452" s="54"/>
      <c r="BU452" s="76"/>
    </row>
    <row r="453" spans="1:73" ht="15" x14ac:dyDescent="0.15">
      <c r="A453" s="56"/>
      <c r="B453" s="56"/>
      <c r="C453" s="56"/>
      <c r="D453" s="56"/>
      <c r="E453" s="104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3"/>
      <c r="S453" s="74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3"/>
      <c r="AG453" s="74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3"/>
      <c r="AU453" s="74"/>
      <c r="AV453" s="54"/>
      <c r="AW453" s="54"/>
      <c r="AX453" s="54"/>
      <c r="AY453" s="54"/>
      <c r="AZ453" s="54"/>
      <c r="BA453" s="76"/>
      <c r="BB453" s="54"/>
      <c r="BC453" s="54"/>
      <c r="BD453" s="54"/>
      <c r="BE453" s="54"/>
      <c r="BF453" s="76"/>
      <c r="BG453" s="54"/>
      <c r="BH453" s="54"/>
      <c r="BI453" s="54"/>
      <c r="BJ453" s="54"/>
      <c r="BK453" s="76"/>
      <c r="BL453" s="54"/>
      <c r="BM453" s="54"/>
      <c r="BN453" s="54"/>
      <c r="BO453" s="54"/>
      <c r="BP453" s="76"/>
      <c r="BQ453" s="54"/>
      <c r="BR453" s="54"/>
      <c r="BS453" s="54"/>
      <c r="BT453" s="54"/>
      <c r="BU453" s="76"/>
    </row>
    <row r="454" spans="1:73" ht="15" x14ac:dyDescent="0.15">
      <c r="A454" s="56"/>
      <c r="B454" s="56"/>
      <c r="C454" s="56"/>
      <c r="D454" s="56"/>
      <c r="E454" s="104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3"/>
      <c r="S454" s="74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3"/>
      <c r="AG454" s="74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3"/>
      <c r="AU454" s="74"/>
      <c r="AV454" s="54"/>
      <c r="AW454" s="54"/>
      <c r="AX454" s="54"/>
      <c r="AY454" s="54"/>
      <c r="AZ454" s="54"/>
      <c r="BA454" s="76"/>
      <c r="BB454" s="54"/>
      <c r="BC454" s="54"/>
      <c r="BD454" s="54"/>
      <c r="BE454" s="54"/>
      <c r="BF454" s="76"/>
      <c r="BG454" s="54"/>
      <c r="BH454" s="54"/>
      <c r="BI454" s="54"/>
      <c r="BJ454" s="54"/>
      <c r="BK454" s="76"/>
      <c r="BL454" s="54"/>
      <c r="BM454" s="54"/>
      <c r="BN454" s="54"/>
      <c r="BO454" s="54"/>
      <c r="BP454" s="76"/>
      <c r="BQ454" s="54"/>
      <c r="BR454" s="54"/>
      <c r="BS454" s="54"/>
      <c r="BT454" s="54"/>
      <c r="BU454" s="76"/>
    </row>
    <row r="455" spans="1:73" ht="15" x14ac:dyDescent="0.15">
      <c r="A455" s="56"/>
      <c r="B455" s="56"/>
      <c r="C455" s="56"/>
      <c r="D455" s="56"/>
      <c r="E455" s="104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3"/>
      <c r="S455" s="74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3"/>
      <c r="AG455" s="74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3"/>
      <c r="AU455" s="74"/>
      <c r="AV455" s="54"/>
      <c r="AW455" s="54"/>
      <c r="AX455" s="54"/>
      <c r="AY455" s="54"/>
      <c r="AZ455" s="54"/>
      <c r="BA455" s="76"/>
      <c r="BB455" s="54"/>
      <c r="BC455" s="54"/>
      <c r="BD455" s="54"/>
      <c r="BE455" s="54"/>
      <c r="BF455" s="76"/>
      <c r="BG455" s="54"/>
      <c r="BH455" s="54"/>
      <c r="BI455" s="54"/>
      <c r="BJ455" s="54"/>
      <c r="BK455" s="76"/>
      <c r="BL455" s="54"/>
      <c r="BM455" s="54"/>
      <c r="BN455" s="54"/>
      <c r="BO455" s="54"/>
      <c r="BP455" s="76"/>
      <c r="BQ455" s="54"/>
      <c r="BR455" s="54"/>
      <c r="BS455" s="54"/>
      <c r="BT455" s="54"/>
      <c r="BU455" s="76"/>
    </row>
    <row r="456" spans="1:73" ht="15" x14ac:dyDescent="0.15">
      <c r="A456" s="56"/>
      <c r="B456" s="56"/>
      <c r="C456" s="56"/>
      <c r="D456" s="56"/>
      <c r="E456" s="104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3"/>
      <c r="S456" s="74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3"/>
      <c r="AG456" s="74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3"/>
      <c r="AU456" s="74"/>
      <c r="AV456" s="54"/>
      <c r="AW456" s="54"/>
      <c r="AX456" s="54"/>
      <c r="AY456" s="54"/>
      <c r="AZ456" s="54"/>
      <c r="BA456" s="76"/>
      <c r="BB456" s="54"/>
      <c r="BC456" s="54"/>
      <c r="BD456" s="54"/>
      <c r="BE456" s="54"/>
      <c r="BF456" s="76"/>
      <c r="BG456" s="54"/>
      <c r="BH456" s="54"/>
      <c r="BI456" s="54"/>
      <c r="BJ456" s="54"/>
      <c r="BK456" s="76"/>
      <c r="BL456" s="54"/>
      <c r="BM456" s="54"/>
      <c r="BN456" s="54"/>
      <c r="BO456" s="54"/>
      <c r="BP456" s="76"/>
      <c r="BQ456" s="54"/>
      <c r="BR456" s="54"/>
      <c r="BS456" s="54"/>
      <c r="BT456" s="54"/>
      <c r="BU456" s="76"/>
    </row>
    <row r="457" spans="1:73" ht="15" x14ac:dyDescent="0.15">
      <c r="A457" s="56"/>
      <c r="B457" s="56"/>
      <c r="C457" s="56"/>
      <c r="D457" s="56"/>
      <c r="E457" s="104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3"/>
      <c r="S457" s="74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3"/>
      <c r="AG457" s="74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3"/>
      <c r="AU457" s="74"/>
      <c r="AV457" s="54"/>
      <c r="AW457" s="54"/>
      <c r="AX457" s="54"/>
      <c r="AY457" s="54"/>
      <c r="AZ457" s="54"/>
      <c r="BA457" s="76"/>
      <c r="BB457" s="54"/>
      <c r="BC457" s="54"/>
      <c r="BD457" s="54"/>
      <c r="BE457" s="54"/>
      <c r="BF457" s="76"/>
      <c r="BG457" s="54"/>
      <c r="BH457" s="54"/>
      <c r="BI457" s="54"/>
      <c r="BJ457" s="54"/>
      <c r="BK457" s="76"/>
      <c r="BL457" s="54"/>
      <c r="BM457" s="54"/>
      <c r="BN457" s="54"/>
      <c r="BO457" s="54"/>
      <c r="BP457" s="76"/>
      <c r="BQ457" s="54"/>
      <c r="BR457" s="54"/>
      <c r="BS457" s="54"/>
      <c r="BT457" s="54"/>
      <c r="BU457" s="76"/>
    </row>
    <row r="458" spans="1:73" ht="15" x14ac:dyDescent="0.15">
      <c r="A458" s="56"/>
      <c r="B458" s="56"/>
      <c r="C458" s="56"/>
      <c r="D458" s="56"/>
      <c r="E458" s="104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3"/>
      <c r="S458" s="74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3"/>
      <c r="AG458" s="74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3"/>
      <c r="AU458" s="74"/>
      <c r="AV458" s="54"/>
      <c r="AW458" s="54"/>
      <c r="AX458" s="54"/>
      <c r="AY458" s="54"/>
      <c r="AZ458" s="54"/>
      <c r="BA458" s="76"/>
      <c r="BB458" s="54"/>
      <c r="BC458" s="54"/>
      <c r="BD458" s="54"/>
      <c r="BE458" s="54"/>
      <c r="BF458" s="76"/>
      <c r="BG458" s="54"/>
      <c r="BH458" s="54"/>
      <c r="BI458" s="54"/>
      <c r="BJ458" s="54"/>
      <c r="BK458" s="76"/>
      <c r="BL458" s="54"/>
      <c r="BM458" s="54"/>
      <c r="BN458" s="54"/>
      <c r="BO458" s="54"/>
      <c r="BP458" s="76"/>
      <c r="BQ458" s="54"/>
      <c r="BR458" s="54"/>
      <c r="BS458" s="54"/>
      <c r="BT458" s="54"/>
      <c r="BU458" s="76"/>
    </row>
    <row r="459" spans="1:73" ht="15" x14ac:dyDescent="0.15">
      <c r="A459" s="56"/>
      <c r="B459" s="56"/>
      <c r="C459" s="56"/>
      <c r="D459" s="56"/>
      <c r="E459" s="104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3"/>
      <c r="S459" s="74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3"/>
      <c r="AG459" s="74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3"/>
      <c r="AU459" s="74"/>
      <c r="AV459" s="54"/>
      <c r="AW459" s="54"/>
      <c r="AX459" s="54"/>
      <c r="AY459" s="54"/>
      <c r="AZ459" s="54"/>
      <c r="BA459" s="76"/>
      <c r="BB459" s="54"/>
      <c r="BC459" s="54"/>
      <c r="BD459" s="54"/>
      <c r="BE459" s="54"/>
      <c r="BF459" s="76"/>
      <c r="BG459" s="54"/>
      <c r="BH459" s="54"/>
      <c r="BI459" s="54"/>
      <c r="BJ459" s="54"/>
      <c r="BK459" s="76"/>
      <c r="BL459" s="54"/>
      <c r="BM459" s="54"/>
      <c r="BN459" s="54"/>
      <c r="BO459" s="54"/>
      <c r="BP459" s="76"/>
      <c r="BQ459" s="54"/>
      <c r="BR459" s="54"/>
      <c r="BS459" s="54"/>
      <c r="BT459" s="54"/>
      <c r="BU459" s="76"/>
    </row>
    <row r="460" spans="1:73" ht="15" x14ac:dyDescent="0.15">
      <c r="A460" s="56"/>
      <c r="B460" s="56"/>
      <c r="C460" s="56"/>
      <c r="D460" s="56"/>
      <c r="E460" s="104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3"/>
      <c r="S460" s="74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3"/>
      <c r="AG460" s="74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3"/>
      <c r="AU460" s="74"/>
      <c r="AV460" s="54"/>
      <c r="AW460" s="54"/>
      <c r="AX460" s="54"/>
      <c r="AY460" s="54"/>
      <c r="AZ460" s="54"/>
      <c r="BA460" s="76"/>
      <c r="BB460" s="54"/>
      <c r="BC460" s="54"/>
      <c r="BD460" s="54"/>
      <c r="BE460" s="54"/>
      <c r="BF460" s="76"/>
      <c r="BG460" s="54"/>
      <c r="BH460" s="54"/>
      <c r="BI460" s="54"/>
      <c r="BJ460" s="54"/>
      <c r="BK460" s="76"/>
      <c r="BL460" s="54"/>
      <c r="BM460" s="54"/>
      <c r="BN460" s="54"/>
      <c r="BO460" s="54"/>
      <c r="BP460" s="76"/>
      <c r="BQ460" s="54"/>
      <c r="BR460" s="54"/>
      <c r="BS460" s="54"/>
      <c r="BT460" s="54"/>
      <c r="BU460" s="76"/>
    </row>
    <row r="461" spans="1:73" ht="15" x14ac:dyDescent="0.15">
      <c r="A461" s="56"/>
      <c r="B461" s="56"/>
      <c r="C461" s="56"/>
      <c r="D461" s="56"/>
      <c r="E461" s="104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3"/>
      <c r="S461" s="74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3"/>
      <c r="AG461" s="74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3"/>
      <c r="AU461" s="74"/>
      <c r="AV461" s="54"/>
      <c r="AW461" s="54"/>
      <c r="AX461" s="54"/>
      <c r="AY461" s="54"/>
      <c r="AZ461" s="54"/>
      <c r="BA461" s="76"/>
      <c r="BB461" s="54"/>
      <c r="BC461" s="54"/>
      <c r="BD461" s="54"/>
      <c r="BE461" s="54"/>
      <c r="BF461" s="76"/>
      <c r="BG461" s="54"/>
      <c r="BH461" s="54"/>
      <c r="BI461" s="54"/>
      <c r="BJ461" s="54"/>
      <c r="BK461" s="76"/>
      <c r="BL461" s="54"/>
      <c r="BM461" s="54"/>
      <c r="BN461" s="54"/>
      <c r="BO461" s="54"/>
      <c r="BP461" s="76"/>
      <c r="BQ461" s="54"/>
      <c r="BR461" s="54"/>
      <c r="BS461" s="54"/>
      <c r="BT461" s="54"/>
      <c r="BU461" s="76"/>
    </row>
    <row r="462" spans="1:73" ht="15" x14ac:dyDescent="0.15">
      <c r="A462" s="56"/>
      <c r="B462" s="56"/>
      <c r="C462" s="56"/>
      <c r="D462" s="56"/>
      <c r="E462" s="104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3"/>
      <c r="S462" s="74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3"/>
      <c r="AG462" s="74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3"/>
      <c r="AU462" s="74"/>
      <c r="AV462" s="54"/>
      <c r="AW462" s="54"/>
      <c r="AX462" s="54"/>
      <c r="AY462" s="54"/>
      <c r="AZ462" s="54"/>
      <c r="BA462" s="76"/>
      <c r="BB462" s="54"/>
      <c r="BC462" s="54"/>
      <c r="BD462" s="54"/>
      <c r="BE462" s="54"/>
      <c r="BF462" s="76"/>
      <c r="BG462" s="54"/>
      <c r="BH462" s="54"/>
      <c r="BI462" s="54"/>
      <c r="BJ462" s="54"/>
      <c r="BK462" s="76"/>
      <c r="BL462" s="54"/>
      <c r="BM462" s="54"/>
      <c r="BN462" s="54"/>
      <c r="BO462" s="54"/>
      <c r="BP462" s="76"/>
      <c r="BQ462" s="54"/>
      <c r="BR462" s="54"/>
      <c r="BS462" s="54"/>
      <c r="BT462" s="54"/>
      <c r="BU462" s="76"/>
    </row>
    <row r="463" spans="1:73" ht="15" x14ac:dyDescent="0.15">
      <c r="A463" s="56"/>
      <c r="B463" s="56"/>
      <c r="C463" s="56"/>
      <c r="D463" s="56"/>
      <c r="E463" s="104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3"/>
      <c r="S463" s="74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3"/>
      <c r="AG463" s="74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3"/>
      <c r="AU463" s="74"/>
      <c r="AV463" s="54"/>
      <c r="AW463" s="54"/>
      <c r="AX463" s="54"/>
      <c r="AY463" s="54"/>
      <c r="AZ463" s="54"/>
      <c r="BA463" s="76"/>
      <c r="BB463" s="54"/>
      <c r="BC463" s="54"/>
      <c r="BD463" s="54"/>
      <c r="BE463" s="54"/>
      <c r="BF463" s="76"/>
      <c r="BG463" s="54"/>
      <c r="BH463" s="54"/>
      <c r="BI463" s="54"/>
      <c r="BJ463" s="54"/>
      <c r="BK463" s="76"/>
      <c r="BL463" s="54"/>
      <c r="BM463" s="54"/>
      <c r="BN463" s="54"/>
      <c r="BO463" s="54"/>
      <c r="BP463" s="76"/>
      <c r="BQ463" s="54"/>
      <c r="BR463" s="54"/>
      <c r="BS463" s="54"/>
      <c r="BT463" s="54"/>
      <c r="BU463" s="76"/>
    </row>
    <row r="464" spans="1:73" ht="15" x14ac:dyDescent="0.15">
      <c r="A464" s="56"/>
      <c r="B464" s="56"/>
      <c r="C464" s="56"/>
      <c r="D464" s="56"/>
      <c r="E464" s="104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3"/>
      <c r="S464" s="74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3"/>
      <c r="AG464" s="74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3"/>
      <c r="AU464" s="74"/>
      <c r="AV464" s="54"/>
      <c r="AW464" s="54"/>
      <c r="AX464" s="54"/>
      <c r="AY464" s="54"/>
      <c r="AZ464" s="54"/>
      <c r="BA464" s="76"/>
      <c r="BB464" s="54"/>
      <c r="BC464" s="54"/>
      <c r="BD464" s="54"/>
      <c r="BE464" s="54"/>
      <c r="BF464" s="76"/>
      <c r="BG464" s="54"/>
      <c r="BH464" s="54"/>
      <c r="BI464" s="54"/>
      <c r="BJ464" s="54"/>
      <c r="BK464" s="76"/>
      <c r="BL464" s="54"/>
      <c r="BM464" s="54"/>
      <c r="BN464" s="54"/>
      <c r="BO464" s="54"/>
      <c r="BP464" s="76"/>
      <c r="BQ464" s="54"/>
      <c r="BR464" s="54"/>
      <c r="BS464" s="54"/>
      <c r="BT464" s="54"/>
      <c r="BU464" s="76"/>
    </row>
    <row r="465" spans="1:73" ht="15" x14ac:dyDescent="0.15">
      <c r="A465" s="56"/>
      <c r="B465" s="56"/>
      <c r="C465" s="56"/>
      <c r="D465" s="56"/>
      <c r="E465" s="104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3"/>
      <c r="S465" s="74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3"/>
      <c r="AG465" s="74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3"/>
      <c r="AU465" s="74"/>
      <c r="AV465" s="54"/>
      <c r="AW465" s="54"/>
      <c r="AX465" s="54"/>
      <c r="AY465" s="54"/>
      <c r="AZ465" s="54"/>
      <c r="BA465" s="76"/>
      <c r="BB465" s="54"/>
      <c r="BC465" s="54"/>
      <c r="BD465" s="54"/>
      <c r="BE465" s="54"/>
      <c r="BF465" s="76"/>
      <c r="BG465" s="54"/>
      <c r="BH465" s="54"/>
      <c r="BI465" s="54"/>
      <c r="BJ465" s="54"/>
      <c r="BK465" s="76"/>
      <c r="BL465" s="54"/>
      <c r="BM465" s="54"/>
      <c r="BN465" s="54"/>
      <c r="BO465" s="54"/>
      <c r="BP465" s="76"/>
      <c r="BQ465" s="54"/>
      <c r="BR465" s="54"/>
      <c r="BS465" s="54"/>
      <c r="BT465" s="54"/>
      <c r="BU465" s="76"/>
    </row>
    <row r="466" spans="1:73" ht="15" x14ac:dyDescent="0.15">
      <c r="A466" s="56"/>
      <c r="B466" s="56"/>
      <c r="C466" s="56"/>
      <c r="D466" s="56"/>
      <c r="E466" s="104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3"/>
      <c r="S466" s="74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3"/>
      <c r="AG466" s="74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3"/>
      <c r="AU466" s="74"/>
      <c r="AV466" s="54"/>
      <c r="AW466" s="54"/>
      <c r="AX466" s="54"/>
      <c r="AY466" s="54"/>
      <c r="AZ466" s="54"/>
      <c r="BA466" s="76"/>
      <c r="BB466" s="54"/>
      <c r="BC466" s="54"/>
      <c r="BD466" s="54"/>
      <c r="BE466" s="54"/>
      <c r="BF466" s="76"/>
      <c r="BG466" s="54"/>
      <c r="BH466" s="54"/>
      <c r="BI466" s="54"/>
      <c r="BJ466" s="54"/>
      <c r="BK466" s="76"/>
      <c r="BL466" s="54"/>
      <c r="BM466" s="54"/>
      <c r="BN466" s="54"/>
      <c r="BO466" s="54"/>
      <c r="BP466" s="76"/>
      <c r="BQ466" s="54"/>
      <c r="BR466" s="54"/>
      <c r="BS466" s="54"/>
      <c r="BT466" s="54"/>
      <c r="BU466" s="76"/>
    </row>
    <row r="467" spans="1:73" ht="15" x14ac:dyDescent="0.15">
      <c r="A467" s="56"/>
      <c r="B467" s="56"/>
      <c r="C467" s="56"/>
      <c r="D467" s="56"/>
      <c r="E467" s="104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3"/>
      <c r="S467" s="74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3"/>
      <c r="AG467" s="74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3"/>
      <c r="AU467" s="74"/>
      <c r="AV467" s="54"/>
      <c r="AW467" s="54"/>
      <c r="AX467" s="54"/>
      <c r="AY467" s="54"/>
      <c r="AZ467" s="54"/>
      <c r="BA467" s="76"/>
      <c r="BB467" s="54"/>
      <c r="BC467" s="54"/>
      <c r="BD467" s="54"/>
      <c r="BE467" s="54"/>
      <c r="BF467" s="76"/>
      <c r="BG467" s="54"/>
      <c r="BH467" s="54"/>
      <c r="BI467" s="54"/>
      <c r="BJ467" s="54"/>
      <c r="BK467" s="76"/>
      <c r="BL467" s="54"/>
      <c r="BM467" s="54"/>
      <c r="BN467" s="54"/>
      <c r="BO467" s="54"/>
      <c r="BP467" s="76"/>
      <c r="BQ467" s="54"/>
      <c r="BR467" s="54"/>
      <c r="BS467" s="54"/>
      <c r="BT467" s="54"/>
      <c r="BU467" s="76"/>
    </row>
    <row r="468" spans="1:73" ht="15" x14ac:dyDescent="0.15">
      <c r="A468" s="56"/>
      <c r="B468" s="56"/>
      <c r="C468" s="56"/>
      <c r="D468" s="56"/>
      <c r="E468" s="104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3"/>
      <c r="S468" s="74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3"/>
      <c r="AG468" s="74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3"/>
      <c r="AU468" s="74"/>
      <c r="AV468" s="54"/>
      <c r="AW468" s="54"/>
      <c r="AX468" s="54"/>
      <c r="AY468" s="54"/>
      <c r="AZ468" s="54"/>
      <c r="BA468" s="76"/>
      <c r="BB468" s="54"/>
      <c r="BC468" s="54"/>
      <c r="BD468" s="54"/>
      <c r="BE468" s="54"/>
      <c r="BF468" s="76"/>
      <c r="BG468" s="54"/>
      <c r="BH468" s="54"/>
      <c r="BI468" s="54"/>
      <c r="BJ468" s="54"/>
      <c r="BK468" s="76"/>
      <c r="BL468" s="54"/>
      <c r="BM468" s="54"/>
      <c r="BN468" s="54"/>
      <c r="BO468" s="54"/>
      <c r="BP468" s="76"/>
      <c r="BQ468" s="54"/>
      <c r="BR468" s="54"/>
      <c r="BS468" s="54"/>
      <c r="BT468" s="54"/>
      <c r="BU468" s="76"/>
    </row>
    <row r="469" spans="1:73" ht="15" x14ac:dyDescent="0.15">
      <c r="A469" s="56"/>
      <c r="B469" s="56"/>
      <c r="C469" s="56"/>
      <c r="D469" s="56"/>
      <c r="E469" s="104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3"/>
      <c r="S469" s="74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3"/>
      <c r="AG469" s="74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3"/>
      <c r="AU469" s="74"/>
      <c r="AV469" s="54"/>
      <c r="AW469" s="54"/>
      <c r="AX469" s="54"/>
      <c r="AY469" s="54"/>
      <c r="AZ469" s="54"/>
      <c r="BA469" s="76"/>
      <c r="BB469" s="54"/>
      <c r="BC469" s="54"/>
      <c r="BD469" s="54"/>
      <c r="BE469" s="54"/>
      <c r="BF469" s="76"/>
      <c r="BG469" s="54"/>
      <c r="BH469" s="54"/>
      <c r="BI469" s="54"/>
      <c r="BJ469" s="54"/>
      <c r="BK469" s="76"/>
      <c r="BL469" s="54"/>
      <c r="BM469" s="54"/>
      <c r="BN469" s="54"/>
      <c r="BO469" s="54"/>
      <c r="BP469" s="76"/>
      <c r="BQ469" s="54"/>
      <c r="BR469" s="54"/>
      <c r="BS469" s="54"/>
      <c r="BT469" s="54"/>
      <c r="BU469" s="76"/>
    </row>
    <row r="470" spans="1:73" ht="15" x14ac:dyDescent="0.15">
      <c r="A470" s="56"/>
      <c r="B470" s="56"/>
      <c r="C470" s="56"/>
      <c r="D470" s="56"/>
      <c r="E470" s="104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3"/>
      <c r="S470" s="74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3"/>
      <c r="AG470" s="74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3"/>
      <c r="AU470" s="74"/>
      <c r="AV470" s="54"/>
      <c r="AW470" s="54"/>
      <c r="AX470" s="54"/>
      <c r="AY470" s="54"/>
      <c r="AZ470" s="54"/>
      <c r="BA470" s="76"/>
      <c r="BB470" s="54"/>
      <c r="BC470" s="54"/>
      <c r="BD470" s="54"/>
      <c r="BE470" s="54"/>
      <c r="BF470" s="76"/>
      <c r="BG470" s="54"/>
      <c r="BH470" s="54"/>
      <c r="BI470" s="54"/>
      <c r="BJ470" s="54"/>
      <c r="BK470" s="76"/>
      <c r="BL470" s="54"/>
      <c r="BM470" s="54"/>
      <c r="BN470" s="54"/>
      <c r="BO470" s="54"/>
      <c r="BP470" s="76"/>
      <c r="BQ470" s="54"/>
      <c r="BR470" s="54"/>
      <c r="BS470" s="54"/>
      <c r="BT470" s="54"/>
      <c r="BU470" s="76"/>
    </row>
    <row r="471" spans="1:73" ht="15" x14ac:dyDescent="0.15">
      <c r="A471" s="56"/>
      <c r="B471" s="56"/>
      <c r="C471" s="56"/>
      <c r="D471" s="56"/>
      <c r="E471" s="104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3"/>
      <c r="S471" s="74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3"/>
      <c r="AG471" s="74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3"/>
      <c r="AU471" s="74"/>
      <c r="AV471" s="54"/>
      <c r="AW471" s="54"/>
      <c r="AX471" s="54"/>
      <c r="AY471" s="54"/>
      <c r="AZ471" s="54"/>
      <c r="BA471" s="76"/>
      <c r="BB471" s="54"/>
      <c r="BC471" s="54"/>
      <c r="BD471" s="54"/>
      <c r="BE471" s="54"/>
      <c r="BF471" s="76"/>
      <c r="BG471" s="54"/>
      <c r="BH471" s="54"/>
      <c r="BI471" s="54"/>
      <c r="BJ471" s="54"/>
      <c r="BK471" s="76"/>
      <c r="BL471" s="54"/>
      <c r="BM471" s="54"/>
      <c r="BN471" s="54"/>
      <c r="BO471" s="54"/>
      <c r="BP471" s="76"/>
      <c r="BQ471" s="54"/>
      <c r="BR471" s="54"/>
      <c r="BS471" s="54"/>
      <c r="BT471" s="54"/>
      <c r="BU471" s="76"/>
    </row>
    <row r="472" spans="1:73" ht="15" x14ac:dyDescent="0.15">
      <c r="A472" s="56"/>
      <c r="B472" s="56"/>
      <c r="C472" s="56"/>
      <c r="D472" s="56"/>
      <c r="E472" s="104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3"/>
      <c r="S472" s="74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3"/>
      <c r="AG472" s="74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3"/>
      <c r="AU472" s="74"/>
      <c r="AV472" s="54"/>
      <c r="AW472" s="54"/>
      <c r="AX472" s="54"/>
      <c r="AY472" s="54"/>
      <c r="AZ472" s="54"/>
      <c r="BA472" s="76"/>
      <c r="BB472" s="54"/>
      <c r="BC472" s="54"/>
      <c r="BD472" s="54"/>
      <c r="BE472" s="54"/>
      <c r="BF472" s="76"/>
      <c r="BG472" s="54"/>
      <c r="BH472" s="54"/>
      <c r="BI472" s="54"/>
      <c r="BJ472" s="54"/>
      <c r="BK472" s="76"/>
      <c r="BL472" s="54"/>
      <c r="BM472" s="54"/>
      <c r="BN472" s="54"/>
      <c r="BO472" s="54"/>
      <c r="BP472" s="76"/>
      <c r="BQ472" s="54"/>
      <c r="BR472" s="54"/>
      <c r="BS472" s="54"/>
      <c r="BT472" s="54"/>
      <c r="BU472" s="76"/>
    </row>
    <row r="473" spans="1:73" ht="15" x14ac:dyDescent="0.15">
      <c r="A473" s="56"/>
      <c r="B473" s="56"/>
      <c r="C473" s="56"/>
      <c r="D473" s="56"/>
      <c r="E473" s="104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3"/>
      <c r="S473" s="74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3"/>
      <c r="AG473" s="74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3"/>
      <c r="AU473" s="74"/>
      <c r="AV473" s="54"/>
      <c r="AW473" s="54"/>
      <c r="AX473" s="54"/>
      <c r="AY473" s="54"/>
      <c r="AZ473" s="54"/>
      <c r="BA473" s="76"/>
      <c r="BB473" s="54"/>
      <c r="BC473" s="54"/>
      <c r="BD473" s="54"/>
      <c r="BE473" s="54"/>
      <c r="BF473" s="76"/>
      <c r="BG473" s="54"/>
      <c r="BH473" s="54"/>
      <c r="BI473" s="54"/>
      <c r="BJ473" s="54"/>
      <c r="BK473" s="76"/>
      <c r="BL473" s="54"/>
      <c r="BM473" s="54"/>
      <c r="BN473" s="54"/>
      <c r="BO473" s="54"/>
      <c r="BP473" s="76"/>
      <c r="BQ473" s="54"/>
      <c r="BR473" s="54"/>
      <c r="BS473" s="54"/>
      <c r="BT473" s="54"/>
      <c r="BU473" s="76"/>
    </row>
    <row r="474" spans="1:73" ht="15" x14ac:dyDescent="0.15">
      <c r="A474" s="56"/>
      <c r="B474" s="56"/>
      <c r="C474" s="56"/>
      <c r="D474" s="56"/>
      <c r="E474" s="104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3"/>
      <c r="S474" s="74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3"/>
      <c r="AG474" s="74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3"/>
      <c r="AU474" s="74"/>
      <c r="AV474" s="54"/>
      <c r="AW474" s="54"/>
      <c r="AX474" s="54"/>
      <c r="AY474" s="54"/>
      <c r="AZ474" s="54"/>
      <c r="BA474" s="76"/>
      <c r="BB474" s="54"/>
      <c r="BC474" s="54"/>
      <c r="BD474" s="54"/>
      <c r="BE474" s="54"/>
      <c r="BF474" s="76"/>
      <c r="BG474" s="54"/>
      <c r="BH474" s="54"/>
      <c r="BI474" s="54"/>
      <c r="BJ474" s="54"/>
      <c r="BK474" s="76"/>
      <c r="BL474" s="54"/>
      <c r="BM474" s="54"/>
      <c r="BN474" s="54"/>
      <c r="BO474" s="54"/>
      <c r="BP474" s="76"/>
      <c r="BQ474" s="54"/>
      <c r="BR474" s="54"/>
      <c r="BS474" s="54"/>
      <c r="BT474" s="54"/>
      <c r="BU474" s="76"/>
    </row>
    <row r="475" spans="1:73" ht="15" x14ac:dyDescent="0.15">
      <c r="A475" s="56"/>
      <c r="B475" s="56"/>
      <c r="C475" s="56"/>
      <c r="D475" s="56"/>
      <c r="E475" s="104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3"/>
      <c r="S475" s="74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3"/>
      <c r="AG475" s="74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3"/>
      <c r="AU475" s="74"/>
      <c r="AV475" s="54"/>
      <c r="AW475" s="54"/>
      <c r="AX475" s="54"/>
      <c r="AY475" s="54"/>
      <c r="AZ475" s="54"/>
      <c r="BA475" s="76"/>
      <c r="BB475" s="54"/>
      <c r="BC475" s="54"/>
      <c r="BD475" s="54"/>
      <c r="BE475" s="54"/>
      <c r="BF475" s="76"/>
      <c r="BG475" s="54"/>
      <c r="BH475" s="54"/>
      <c r="BI475" s="54"/>
      <c r="BJ475" s="54"/>
      <c r="BK475" s="76"/>
      <c r="BL475" s="54"/>
      <c r="BM475" s="54"/>
      <c r="BN475" s="54"/>
      <c r="BO475" s="54"/>
      <c r="BP475" s="76"/>
      <c r="BQ475" s="54"/>
      <c r="BR475" s="54"/>
      <c r="BS475" s="54"/>
      <c r="BT475" s="54"/>
      <c r="BU475" s="76"/>
    </row>
    <row r="476" spans="1:73" ht="15" x14ac:dyDescent="0.15">
      <c r="A476" s="56"/>
      <c r="B476" s="56"/>
      <c r="C476" s="56"/>
      <c r="D476" s="56"/>
      <c r="E476" s="104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3"/>
      <c r="S476" s="74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3"/>
      <c r="AG476" s="74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3"/>
      <c r="AU476" s="74"/>
      <c r="AV476" s="54"/>
      <c r="AW476" s="54"/>
      <c r="AX476" s="54"/>
      <c r="AY476" s="54"/>
      <c r="AZ476" s="54"/>
      <c r="BA476" s="76"/>
      <c r="BB476" s="54"/>
      <c r="BC476" s="54"/>
      <c r="BD476" s="54"/>
      <c r="BE476" s="54"/>
      <c r="BF476" s="76"/>
      <c r="BG476" s="54"/>
      <c r="BH476" s="54"/>
      <c r="BI476" s="54"/>
      <c r="BJ476" s="54"/>
      <c r="BK476" s="76"/>
      <c r="BL476" s="54"/>
      <c r="BM476" s="54"/>
      <c r="BN476" s="54"/>
      <c r="BO476" s="54"/>
      <c r="BP476" s="76"/>
      <c r="BQ476" s="54"/>
      <c r="BR476" s="54"/>
      <c r="BS476" s="54"/>
      <c r="BT476" s="54"/>
      <c r="BU476" s="76"/>
    </row>
    <row r="477" spans="1:73" ht="15" x14ac:dyDescent="0.15">
      <c r="A477" s="56"/>
      <c r="B477" s="56"/>
      <c r="C477" s="56"/>
      <c r="D477" s="56"/>
      <c r="E477" s="104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3"/>
      <c r="S477" s="74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3"/>
      <c r="AG477" s="74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3"/>
      <c r="AU477" s="74"/>
      <c r="AV477" s="54"/>
      <c r="AW477" s="54"/>
      <c r="AX477" s="54"/>
      <c r="AY477" s="54"/>
      <c r="AZ477" s="54"/>
      <c r="BA477" s="76"/>
      <c r="BB477" s="54"/>
      <c r="BC477" s="54"/>
      <c r="BD477" s="54"/>
      <c r="BE477" s="54"/>
      <c r="BF477" s="76"/>
      <c r="BG477" s="54"/>
      <c r="BH477" s="54"/>
      <c r="BI477" s="54"/>
      <c r="BJ477" s="54"/>
      <c r="BK477" s="76"/>
      <c r="BL477" s="54"/>
      <c r="BM477" s="54"/>
      <c r="BN477" s="54"/>
      <c r="BO477" s="54"/>
      <c r="BP477" s="76"/>
      <c r="BQ477" s="54"/>
      <c r="BR477" s="54"/>
      <c r="BS477" s="54"/>
      <c r="BT477" s="54"/>
      <c r="BU477" s="76"/>
    </row>
    <row r="478" spans="1:73" ht="15" x14ac:dyDescent="0.15">
      <c r="A478" s="56"/>
      <c r="B478" s="56"/>
      <c r="C478" s="56"/>
      <c r="D478" s="56"/>
      <c r="E478" s="104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3"/>
      <c r="S478" s="74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3"/>
      <c r="AG478" s="74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3"/>
      <c r="AU478" s="74"/>
      <c r="AV478" s="54"/>
      <c r="AW478" s="54"/>
      <c r="AX478" s="54"/>
      <c r="AY478" s="54"/>
      <c r="AZ478" s="54"/>
      <c r="BA478" s="76"/>
      <c r="BB478" s="54"/>
      <c r="BC478" s="54"/>
      <c r="BD478" s="54"/>
      <c r="BE478" s="54"/>
      <c r="BF478" s="76"/>
      <c r="BG478" s="54"/>
      <c r="BH478" s="54"/>
      <c r="BI478" s="54"/>
      <c r="BJ478" s="54"/>
      <c r="BK478" s="76"/>
      <c r="BL478" s="54"/>
      <c r="BM478" s="54"/>
      <c r="BN478" s="54"/>
      <c r="BO478" s="54"/>
      <c r="BP478" s="76"/>
      <c r="BQ478" s="54"/>
      <c r="BR478" s="54"/>
      <c r="BS478" s="54"/>
      <c r="BT478" s="54"/>
      <c r="BU478" s="76"/>
    </row>
    <row r="479" spans="1:73" ht="15" x14ac:dyDescent="0.15">
      <c r="A479" s="56"/>
      <c r="B479" s="56"/>
      <c r="C479" s="56"/>
      <c r="D479" s="56"/>
      <c r="E479" s="104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3"/>
      <c r="S479" s="74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3"/>
      <c r="AG479" s="74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3"/>
      <c r="AU479" s="74"/>
      <c r="AV479" s="54"/>
      <c r="AW479" s="54"/>
      <c r="AX479" s="54"/>
      <c r="AY479" s="54"/>
      <c r="AZ479" s="54"/>
      <c r="BA479" s="76"/>
      <c r="BB479" s="54"/>
      <c r="BC479" s="54"/>
      <c r="BD479" s="54"/>
      <c r="BE479" s="54"/>
      <c r="BF479" s="76"/>
      <c r="BG479" s="54"/>
      <c r="BH479" s="54"/>
      <c r="BI479" s="54"/>
      <c r="BJ479" s="54"/>
      <c r="BK479" s="76"/>
      <c r="BL479" s="54"/>
      <c r="BM479" s="54"/>
      <c r="BN479" s="54"/>
      <c r="BO479" s="54"/>
      <c r="BP479" s="76"/>
      <c r="BQ479" s="54"/>
      <c r="BR479" s="54"/>
      <c r="BS479" s="54"/>
      <c r="BT479" s="54"/>
      <c r="BU479" s="76"/>
    </row>
    <row r="480" spans="1:73" ht="15" x14ac:dyDescent="0.15">
      <c r="A480" s="56"/>
      <c r="B480" s="56"/>
      <c r="C480" s="56"/>
      <c r="D480" s="56"/>
      <c r="E480" s="104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3"/>
      <c r="S480" s="74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3"/>
      <c r="AG480" s="74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3"/>
      <c r="AU480" s="74"/>
      <c r="AV480" s="54"/>
      <c r="AW480" s="54"/>
      <c r="AX480" s="54"/>
      <c r="AY480" s="54"/>
      <c r="AZ480" s="54"/>
      <c r="BA480" s="76"/>
      <c r="BB480" s="54"/>
      <c r="BC480" s="54"/>
      <c r="BD480" s="54"/>
      <c r="BE480" s="54"/>
      <c r="BF480" s="76"/>
      <c r="BG480" s="54"/>
      <c r="BH480" s="54"/>
      <c r="BI480" s="54"/>
      <c r="BJ480" s="54"/>
      <c r="BK480" s="76"/>
      <c r="BL480" s="54"/>
      <c r="BM480" s="54"/>
      <c r="BN480" s="54"/>
      <c r="BO480" s="54"/>
      <c r="BP480" s="76"/>
      <c r="BQ480" s="54"/>
      <c r="BR480" s="54"/>
      <c r="BS480" s="54"/>
      <c r="BT480" s="54"/>
      <c r="BU480" s="76"/>
    </row>
    <row r="481" spans="1:73" ht="15" x14ac:dyDescent="0.15">
      <c r="A481" s="56"/>
      <c r="B481" s="56"/>
      <c r="C481" s="56"/>
      <c r="D481" s="56"/>
      <c r="E481" s="104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3"/>
      <c r="S481" s="74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3"/>
      <c r="AG481" s="74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3"/>
      <c r="AU481" s="74"/>
      <c r="AV481" s="54"/>
      <c r="AW481" s="54"/>
      <c r="AX481" s="54"/>
      <c r="AY481" s="54"/>
      <c r="AZ481" s="54"/>
      <c r="BA481" s="76"/>
      <c r="BB481" s="54"/>
      <c r="BC481" s="54"/>
      <c r="BD481" s="54"/>
      <c r="BE481" s="54"/>
      <c r="BF481" s="76"/>
      <c r="BG481" s="54"/>
      <c r="BH481" s="54"/>
      <c r="BI481" s="54"/>
      <c r="BJ481" s="54"/>
      <c r="BK481" s="76"/>
      <c r="BL481" s="54"/>
      <c r="BM481" s="54"/>
      <c r="BN481" s="54"/>
      <c r="BO481" s="54"/>
      <c r="BP481" s="76"/>
      <c r="BQ481" s="54"/>
      <c r="BR481" s="54"/>
      <c r="BS481" s="54"/>
      <c r="BT481" s="54"/>
      <c r="BU481" s="76"/>
    </row>
    <row r="482" spans="1:73" ht="15" x14ac:dyDescent="0.15">
      <c r="A482" s="56"/>
      <c r="B482" s="56"/>
      <c r="C482" s="56"/>
      <c r="D482" s="56"/>
      <c r="E482" s="104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3"/>
      <c r="S482" s="74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3"/>
      <c r="AG482" s="74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3"/>
      <c r="AU482" s="74"/>
      <c r="AV482" s="54"/>
      <c r="AW482" s="54"/>
      <c r="AX482" s="54"/>
      <c r="AY482" s="54"/>
      <c r="AZ482" s="54"/>
      <c r="BA482" s="76"/>
      <c r="BB482" s="54"/>
      <c r="BC482" s="54"/>
      <c r="BD482" s="54"/>
      <c r="BE482" s="54"/>
      <c r="BF482" s="76"/>
      <c r="BG482" s="54"/>
      <c r="BH482" s="54"/>
      <c r="BI482" s="54"/>
      <c r="BJ482" s="54"/>
      <c r="BK482" s="76"/>
      <c r="BL482" s="54"/>
      <c r="BM482" s="54"/>
      <c r="BN482" s="54"/>
      <c r="BO482" s="54"/>
      <c r="BP482" s="76"/>
      <c r="BQ482" s="54"/>
      <c r="BR482" s="54"/>
      <c r="BS482" s="54"/>
      <c r="BT482" s="54"/>
      <c r="BU482" s="76"/>
    </row>
    <row r="483" spans="1:73" ht="15" x14ac:dyDescent="0.15">
      <c r="A483" s="56"/>
      <c r="B483" s="56"/>
      <c r="C483" s="56"/>
      <c r="D483" s="56"/>
      <c r="E483" s="104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3"/>
      <c r="S483" s="74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3"/>
      <c r="AG483" s="74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3"/>
      <c r="AU483" s="74"/>
      <c r="AV483" s="54"/>
      <c r="AW483" s="54"/>
      <c r="AX483" s="54"/>
      <c r="AY483" s="54"/>
      <c r="AZ483" s="54"/>
      <c r="BA483" s="76"/>
      <c r="BB483" s="54"/>
      <c r="BC483" s="54"/>
      <c r="BD483" s="54"/>
      <c r="BE483" s="54"/>
      <c r="BF483" s="76"/>
      <c r="BG483" s="54"/>
      <c r="BH483" s="54"/>
      <c r="BI483" s="54"/>
      <c r="BJ483" s="54"/>
      <c r="BK483" s="76"/>
      <c r="BL483" s="54"/>
      <c r="BM483" s="54"/>
      <c r="BN483" s="54"/>
      <c r="BO483" s="54"/>
      <c r="BP483" s="76"/>
      <c r="BQ483" s="54"/>
      <c r="BR483" s="54"/>
      <c r="BS483" s="54"/>
      <c r="BT483" s="54"/>
      <c r="BU483" s="76"/>
    </row>
    <row r="484" spans="1:73" ht="15" x14ac:dyDescent="0.15">
      <c r="A484" s="56"/>
      <c r="B484" s="56"/>
      <c r="C484" s="56"/>
      <c r="D484" s="56"/>
      <c r="E484" s="104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3"/>
      <c r="S484" s="74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3"/>
      <c r="AG484" s="74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3"/>
      <c r="AU484" s="74"/>
      <c r="AV484" s="54"/>
      <c r="AW484" s="54"/>
      <c r="AX484" s="54"/>
      <c r="AY484" s="54"/>
      <c r="AZ484" s="54"/>
      <c r="BA484" s="76"/>
      <c r="BB484" s="54"/>
      <c r="BC484" s="54"/>
      <c r="BD484" s="54"/>
      <c r="BE484" s="54"/>
      <c r="BF484" s="76"/>
      <c r="BG484" s="54"/>
      <c r="BH484" s="54"/>
      <c r="BI484" s="54"/>
      <c r="BJ484" s="54"/>
      <c r="BK484" s="76"/>
      <c r="BL484" s="54"/>
      <c r="BM484" s="54"/>
      <c r="BN484" s="54"/>
      <c r="BO484" s="54"/>
      <c r="BP484" s="76"/>
      <c r="BQ484" s="54"/>
      <c r="BR484" s="54"/>
      <c r="BS484" s="54"/>
      <c r="BT484" s="54"/>
      <c r="BU484" s="76"/>
    </row>
    <row r="485" spans="1:73" ht="15" x14ac:dyDescent="0.15">
      <c r="A485" s="56"/>
      <c r="B485" s="56"/>
      <c r="C485" s="56"/>
      <c r="D485" s="56"/>
      <c r="E485" s="104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3"/>
      <c r="S485" s="74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3"/>
      <c r="AG485" s="74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3"/>
      <c r="AU485" s="74"/>
      <c r="AV485" s="54"/>
      <c r="AW485" s="54"/>
      <c r="AX485" s="54"/>
      <c r="AY485" s="54"/>
      <c r="AZ485" s="54"/>
      <c r="BA485" s="76"/>
      <c r="BB485" s="54"/>
      <c r="BC485" s="54"/>
      <c r="BD485" s="54"/>
      <c r="BE485" s="54"/>
      <c r="BF485" s="76"/>
      <c r="BG485" s="54"/>
      <c r="BH485" s="54"/>
      <c r="BI485" s="54"/>
      <c r="BJ485" s="54"/>
      <c r="BK485" s="76"/>
      <c r="BL485" s="54"/>
      <c r="BM485" s="54"/>
      <c r="BN485" s="54"/>
      <c r="BO485" s="54"/>
      <c r="BP485" s="76"/>
      <c r="BQ485" s="54"/>
      <c r="BR485" s="54"/>
      <c r="BS485" s="54"/>
      <c r="BT485" s="54"/>
      <c r="BU485" s="76"/>
    </row>
    <row r="486" spans="1:73" ht="15" x14ac:dyDescent="0.15">
      <c r="A486" s="56"/>
      <c r="B486" s="56"/>
      <c r="C486" s="56"/>
      <c r="D486" s="56"/>
      <c r="E486" s="104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3"/>
      <c r="S486" s="74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3"/>
      <c r="AG486" s="74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3"/>
      <c r="AU486" s="74"/>
      <c r="AV486" s="54"/>
      <c r="AW486" s="54"/>
      <c r="AX486" s="54"/>
      <c r="AY486" s="54"/>
      <c r="AZ486" s="54"/>
      <c r="BA486" s="76"/>
      <c r="BB486" s="54"/>
      <c r="BC486" s="54"/>
      <c r="BD486" s="54"/>
      <c r="BE486" s="54"/>
      <c r="BF486" s="76"/>
      <c r="BG486" s="54"/>
      <c r="BH486" s="54"/>
      <c r="BI486" s="54"/>
      <c r="BJ486" s="54"/>
      <c r="BK486" s="76"/>
      <c r="BL486" s="54"/>
      <c r="BM486" s="54"/>
      <c r="BN486" s="54"/>
      <c r="BO486" s="54"/>
      <c r="BP486" s="76"/>
      <c r="BQ486" s="54"/>
      <c r="BR486" s="54"/>
      <c r="BS486" s="54"/>
      <c r="BT486" s="54"/>
      <c r="BU486" s="76"/>
    </row>
    <row r="487" spans="1:73" ht="15" x14ac:dyDescent="0.15">
      <c r="A487" s="56"/>
      <c r="B487" s="56"/>
      <c r="C487" s="56"/>
      <c r="D487" s="56"/>
      <c r="E487" s="104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3"/>
      <c r="S487" s="74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3"/>
      <c r="AG487" s="74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3"/>
      <c r="AU487" s="74"/>
      <c r="AV487" s="54"/>
      <c r="AW487" s="54"/>
      <c r="AX487" s="54"/>
      <c r="AY487" s="54"/>
      <c r="AZ487" s="54"/>
      <c r="BA487" s="76"/>
      <c r="BB487" s="54"/>
      <c r="BC487" s="54"/>
      <c r="BD487" s="54"/>
      <c r="BE487" s="54"/>
      <c r="BF487" s="76"/>
      <c r="BG487" s="54"/>
      <c r="BH487" s="54"/>
      <c r="BI487" s="54"/>
      <c r="BJ487" s="54"/>
      <c r="BK487" s="76"/>
      <c r="BL487" s="54"/>
      <c r="BM487" s="54"/>
      <c r="BN487" s="54"/>
      <c r="BO487" s="54"/>
      <c r="BP487" s="76"/>
      <c r="BQ487" s="54"/>
      <c r="BR487" s="54"/>
      <c r="BS487" s="54"/>
      <c r="BT487" s="54"/>
      <c r="BU487" s="76"/>
    </row>
    <row r="488" spans="1:73" ht="15" x14ac:dyDescent="0.15">
      <c r="A488" s="56"/>
      <c r="B488" s="56"/>
      <c r="C488" s="56"/>
      <c r="D488" s="56"/>
      <c r="E488" s="104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3"/>
      <c r="S488" s="74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3"/>
      <c r="AG488" s="74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3"/>
      <c r="AU488" s="74"/>
      <c r="AV488" s="54"/>
      <c r="AW488" s="54"/>
      <c r="AX488" s="54"/>
      <c r="AY488" s="54"/>
      <c r="AZ488" s="54"/>
      <c r="BA488" s="76"/>
      <c r="BB488" s="54"/>
      <c r="BC488" s="54"/>
      <c r="BD488" s="54"/>
      <c r="BE488" s="54"/>
      <c r="BF488" s="76"/>
      <c r="BG488" s="54"/>
      <c r="BH488" s="54"/>
      <c r="BI488" s="54"/>
      <c r="BJ488" s="54"/>
      <c r="BK488" s="76"/>
      <c r="BL488" s="54"/>
      <c r="BM488" s="54"/>
      <c r="BN488" s="54"/>
      <c r="BO488" s="54"/>
      <c r="BP488" s="76"/>
      <c r="BQ488" s="54"/>
      <c r="BR488" s="54"/>
      <c r="BS488" s="54"/>
      <c r="BT488" s="54"/>
      <c r="BU488" s="76"/>
    </row>
    <row r="489" spans="1:73" ht="15" x14ac:dyDescent="0.15">
      <c r="A489" s="56"/>
      <c r="B489" s="56"/>
      <c r="C489" s="56"/>
      <c r="D489" s="56"/>
      <c r="E489" s="104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3"/>
      <c r="S489" s="74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3"/>
      <c r="AG489" s="74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3"/>
      <c r="AU489" s="74"/>
      <c r="AV489" s="54"/>
      <c r="AW489" s="54"/>
      <c r="AX489" s="54"/>
      <c r="AY489" s="54"/>
      <c r="AZ489" s="54"/>
      <c r="BA489" s="76"/>
      <c r="BB489" s="54"/>
      <c r="BC489" s="54"/>
      <c r="BD489" s="54"/>
      <c r="BE489" s="54"/>
      <c r="BF489" s="76"/>
      <c r="BG489" s="54"/>
      <c r="BH489" s="54"/>
      <c r="BI489" s="54"/>
      <c r="BJ489" s="54"/>
      <c r="BK489" s="76"/>
      <c r="BL489" s="54"/>
      <c r="BM489" s="54"/>
      <c r="BN489" s="54"/>
      <c r="BO489" s="54"/>
      <c r="BP489" s="76"/>
      <c r="BQ489" s="54"/>
      <c r="BR489" s="54"/>
      <c r="BS489" s="54"/>
      <c r="BT489" s="54"/>
      <c r="BU489" s="76"/>
    </row>
    <row r="490" spans="1:73" ht="15" x14ac:dyDescent="0.15">
      <c r="A490" s="56"/>
      <c r="B490" s="56"/>
      <c r="C490" s="56"/>
      <c r="D490" s="56"/>
      <c r="E490" s="104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3"/>
      <c r="S490" s="74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3"/>
      <c r="AG490" s="74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3"/>
      <c r="AU490" s="74"/>
      <c r="AV490" s="54"/>
      <c r="AW490" s="54"/>
      <c r="AX490" s="54"/>
      <c r="AY490" s="54"/>
      <c r="AZ490" s="54"/>
      <c r="BA490" s="76"/>
      <c r="BB490" s="54"/>
      <c r="BC490" s="54"/>
      <c r="BD490" s="54"/>
      <c r="BE490" s="54"/>
      <c r="BF490" s="76"/>
      <c r="BG490" s="54"/>
      <c r="BH490" s="54"/>
      <c r="BI490" s="54"/>
      <c r="BJ490" s="54"/>
      <c r="BK490" s="76"/>
      <c r="BL490" s="54"/>
      <c r="BM490" s="54"/>
      <c r="BN490" s="54"/>
      <c r="BO490" s="54"/>
      <c r="BP490" s="76"/>
      <c r="BQ490" s="54"/>
      <c r="BR490" s="54"/>
      <c r="BS490" s="54"/>
      <c r="BT490" s="54"/>
      <c r="BU490" s="76"/>
    </row>
    <row r="491" spans="1:73" ht="15" x14ac:dyDescent="0.15">
      <c r="A491" s="56"/>
      <c r="B491" s="56"/>
      <c r="C491" s="56"/>
      <c r="D491" s="56"/>
      <c r="E491" s="104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3"/>
      <c r="S491" s="74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3"/>
      <c r="AG491" s="74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3"/>
      <c r="AU491" s="74"/>
      <c r="AV491" s="54"/>
      <c r="AW491" s="54"/>
      <c r="AX491" s="54"/>
      <c r="AY491" s="54"/>
      <c r="AZ491" s="54"/>
      <c r="BA491" s="76"/>
      <c r="BB491" s="54"/>
      <c r="BC491" s="54"/>
      <c r="BD491" s="54"/>
      <c r="BE491" s="54"/>
      <c r="BF491" s="76"/>
      <c r="BG491" s="54"/>
      <c r="BH491" s="54"/>
      <c r="BI491" s="54"/>
      <c r="BJ491" s="54"/>
      <c r="BK491" s="76"/>
      <c r="BL491" s="54"/>
      <c r="BM491" s="54"/>
      <c r="BN491" s="54"/>
      <c r="BO491" s="54"/>
      <c r="BP491" s="76"/>
      <c r="BQ491" s="54"/>
      <c r="BR491" s="54"/>
      <c r="BS491" s="54"/>
      <c r="BT491" s="54"/>
      <c r="BU491" s="76"/>
    </row>
    <row r="492" spans="1:73" ht="15" x14ac:dyDescent="0.15">
      <c r="A492" s="56"/>
      <c r="B492" s="56"/>
      <c r="C492" s="56"/>
      <c r="D492" s="56"/>
      <c r="E492" s="104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3"/>
      <c r="S492" s="74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3"/>
      <c r="AG492" s="74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3"/>
      <c r="AU492" s="74"/>
      <c r="AV492" s="54"/>
      <c r="AW492" s="54"/>
      <c r="AX492" s="54"/>
      <c r="AY492" s="54"/>
      <c r="AZ492" s="54"/>
      <c r="BA492" s="76"/>
      <c r="BB492" s="54"/>
      <c r="BC492" s="54"/>
      <c r="BD492" s="54"/>
      <c r="BE492" s="54"/>
      <c r="BF492" s="76"/>
      <c r="BG492" s="54"/>
      <c r="BH492" s="54"/>
      <c r="BI492" s="54"/>
      <c r="BJ492" s="54"/>
      <c r="BK492" s="76"/>
      <c r="BL492" s="54"/>
      <c r="BM492" s="54"/>
      <c r="BN492" s="54"/>
      <c r="BO492" s="54"/>
      <c r="BP492" s="76"/>
      <c r="BQ492" s="54"/>
      <c r="BR492" s="54"/>
      <c r="BS492" s="54"/>
      <c r="BT492" s="54"/>
      <c r="BU492" s="76"/>
    </row>
    <row r="493" spans="1:73" ht="15" x14ac:dyDescent="0.15">
      <c r="A493" s="56"/>
      <c r="B493" s="56"/>
      <c r="C493" s="56"/>
      <c r="D493" s="56"/>
      <c r="E493" s="104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3"/>
      <c r="S493" s="74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3"/>
      <c r="AG493" s="74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3"/>
      <c r="AU493" s="74"/>
      <c r="AV493" s="54"/>
      <c r="AW493" s="54"/>
      <c r="AX493" s="54"/>
      <c r="AY493" s="54"/>
      <c r="AZ493" s="54"/>
      <c r="BA493" s="76"/>
      <c r="BB493" s="54"/>
      <c r="BC493" s="54"/>
      <c r="BD493" s="54"/>
      <c r="BE493" s="54"/>
      <c r="BF493" s="76"/>
      <c r="BG493" s="54"/>
      <c r="BH493" s="54"/>
      <c r="BI493" s="54"/>
      <c r="BJ493" s="54"/>
      <c r="BK493" s="76"/>
      <c r="BL493" s="54"/>
      <c r="BM493" s="54"/>
      <c r="BN493" s="54"/>
      <c r="BO493" s="54"/>
      <c r="BP493" s="76"/>
      <c r="BQ493" s="54"/>
      <c r="BR493" s="54"/>
      <c r="BS493" s="54"/>
      <c r="BT493" s="54"/>
      <c r="BU493" s="76"/>
    </row>
    <row r="494" spans="1:73" ht="15" x14ac:dyDescent="0.15">
      <c r="A494" s="56"/>
      <c r="B494" s="56"/>
      <c r="C494" s="56"/>
      <c r="D494" s="56"/>
      <c r="E494" s="104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3"/>
      <c r="S494" s="74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3"/>
      <c r="AG494" s="74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3"/>
      <c r="AU494" s="74"/>
      <c r="AV494" s="54"/>
      <c r="AW494" s="54"/>
      <c r="AX494" s="54"/>
      <c r="AY494" s="54"/>
      <c r="AZ494" s="54"/>
      <c r="BA494" s="76"/>
      <c r="BB494" s="54"/>
      <c r="BC494" s="54"/>
      <c r="BD494" s="54"/>
      <c r="BE494" s="54"/>
      <c r="BF494" s="76"/>
      <c r="BG494" s="54"/>
      <c r="BH494" s="54"/>
      <c r="BI494" s="54"/>
      <c r="BJ494" s="54"/>
      <c r="BK494" s="76"/>
      <c r="BL494" s="54"/>
      <c r="BM494" s="54"/>
      <c r="BN494" s="54"/>
      <c r="BO494" s="54"/>
      <c r="BP494" s="76"/>
      <c r="BQ494" s="54"/>
      <c r="BR494" s="54"/>
      <c r="BS494" s="54"/>
      <c r="BT494" s="54"/>
      <c r="BU494" s="76"/>
    </row>
    <row r="495" spans="1:73" ht="15" x14ac:dyDescent="0.15">
      <c r="A495" s="56"/>
      <c r="B495" s="56"/>
      <c r="C495" s="56"/>
      <c r="D495" s="56"/>
      <c r="E495" s="104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3"/>
      <c r="S495" s="74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3"/>
      <c r="AG495" s="74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3"/>
      <c r="AU495" s="74"/>
      <c r="AV495" s="54"/>
      <c r="AW495" s="54"/>
      <c r="AX495" s="54"/>
      <c r="AY495" s="54"/>
      <c r="AZ495" s="54"/>
      <c r="BA495" s="76"/>
      <c r="BB495" s="54"/>
      <c r="BC495" s="54"/>
      <c r="BD495" s="54"/>
      <c r="BE495" s="54"/>
      <c r="BF495" s="76"/>
      <c r="BG495" s="54"/>
      <c r="BH495" s="54"/>
      <c r="BI495" s="54"/>
      <c r="BJ495" s="54"/>
      <c r="BK495" s="76"/>
      <c r="BL495" s="54"/>
      <c r="BM495" s="54"/>
      <c r="BN495" s="54"/>
      <c r="BO495" s="54"/>
      <c r="BP495" s="76"/>
      <c r="BQ495" s="54"/>
      <c r="BR495" s="54"/>
      <c r="BS495" s="54"/>
      <c r="BT495" s="54"/>
      <c r="BU495" s="76"/>
    </row>
    <row r="496" spans="1:73" ht="15" x14ac:dyDescent="0.15">
      <c r="A496" s="56"/>
      <c r="B496" s="56"/>
      <c r="C496" s="56"/>
      <c r="D496" s="56"/>
      <c r="E496" s="104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3"/>
      <c r="S496" s="74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3"/>
      <c r="AG496" s="74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3"/>
      <c r="AU496" s="74"/>
      <c r="AV496" s="54"/>
      <c r="AW496" s="54"/>
      <c r="AX496" s="54"/>
      <c r="AY496" s="54"/>
      <c r="AZ496" s="54"/>
      <c r="BA496" s="76"/>
      <c r="BB496" s="54"/>
      <c r="BC496" s="54"/>
      <c r="BD496" s="54"/>
      <c r="BE496" s="54"/>
      <c r="BF496" s="76"/>
      <c r="BG496" s="54"/>
      <c r="BH496" s="54"/>
      <c r="BI496" s="54"/>
      <c r="BJ496" s="54"/>
      <c r="BK496" s="76"/>
      <c r="BL496" s="54"/>
      <c r="BM496" s="54"/>
      <c r="BN496" s="54"/>
      <c r="BO496" s="54"/>
      <c r="BP496" s="76"/>
      <c r="BQ496" s="54"/>
      <c r="BR496" s="54"/>
      <c r="BS496" s="54"/>
      <c r="BT496" s="54"/>
      <c r="BU496" s="76"/>
    </row>
    <row r="497" spans="1:73" ht="15" x14ac:dyDescent="0.15">
      <c r="A497" s="56"/>
      <c r="B497" s="56"/>
      <c r="C497" s="56"/>
      <c r="D497" s="56"/>
      <c r="E497" s="104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3"/>
      <c r="S497" s="74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3"/>
      <c r="AG497" s="74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3"/>
      <c r="AU497" s="74"/>
      <c r="AV497" s="54"/>
      <c r="AW497" s="54"/>
      <c r="AX497" s="54"/>
      <c r="AY497" s="54"/>
      <c r="AZ497" s="54"/>
      <c r="BA497" s="76"/>
      <c r="BB497" s="54"/>
      <c r="BC497" s="54"/>
      <c r="BD497" s="54"/>
      <c r="BE497" s="54"/>
      <c r="BF497" s="76"/>
      <c r="BG497" s="54"/>
      <c r="BH497" s="54"/>
      <c r="BI497" s="54"/>
      <c r="BJ497" s="54"/>
      <c r="BK497" s="76"/>
      <c r="BL497" s="54"/>
      <c r="BM497" s="54"/>
      <c r="BN497" s="54"/>
      <c r="BO497" s="54"/>
      <c r="BP497" s="76"/>
      <c r="BQ497" s="54"/>
      <c r="BR497" s="54"/>
      <c r="BS497" s="54"/>
      <c r="BT497" s="54"/>
      <c r="BU497" s="76"/>
    </row>
    <row r="498" spans="1:73" ht="15" x14ac:dyDescent="0.15">
      <c r="A498" s="56"/>
      <c r="B498" s="56"/>
      <c r="C498" s="56"/>
      <c r="D498" s="56"/>
      <c r="E498" s="104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3"/>
      <c r="S498" s="74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3"/>
      <c r="AG498" s="74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3"/>
      <c r="AU498" s="74"/>
      <c r="AV498" s="54"/>
      <c r="AW498" s="54"/>
      <c r="AX498" s="54"/>
      <c r="AY498" s="54"/>
      <c r="AZ498" s="54"/>
      <c r="BA498" s="76"/>
      <c r="BB498" s="54"/>
      <c r="BC498" s="54"/>
      <c r="BD498" s="54"/>
      <c r="BE498" s="54"/>
      <c r="BF498" s="76"/>
      <c r="BG498" s="54"/>
      <c r="BH498" s="54"/>
      <c r="BI498" s="54"/>
      <c r="BJ498" s="54"/>
      <c r="BK498" s="76"/>
      <c r="BL498" s="54"/>
      <c r="BM498" s="54"/>
      <c r="BN498" s="54"/>
      <c r="BO498" s="54"/>
      <c r="BP498" s="76"/>
      <c r="BQ498" s="54"/>
      <c r="BR498" s="54"/>
      <c r="BS498" s="54"/>
      <c r="BT498" s="54"/>
      <c r="BU498" s="76"/>
    </row>
    <row r="499" spans="1:73" ht="15" x14ac:dyDescent="0.15">
      <c r="A499" s="56"/>
      <c r="B499" s="56"/>
      <c r="C499" s="56"/>
      <c r="D499" s="56"/>
      <c r="E499" s="104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3"/>
      <c r="S499" s="74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3"/>
      <c r="AG499" s="74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3"/>
      <c r="AU499" s="74"/>
      <c r="AV499" s="54"/>
      <c r="AW499" s="54"/>
      <c r="AX499" s="54"/>
      <c r="AY499" s="54"/>
      <c r="AZ499" s="54"/>
      <c r="BA499" s="76"/>
      <c r="BB499" s="54"/>
      <c r="BC499" s="54"/>
      <c r="BD499" s="54"/>
      <c r="BE499" s="54"/>
      <c r="BF499" s="76"/>
      <c r="BG499" s="54"/>
      <c r="BH499" s="54"/>
      <c r="BI499" s="54"/>
      <c r="BJ499" s="54"/>
      <c r="BK499" s="76"/>
      <c r="BL499" s="54"/>
      <c r="BM499" s="54"/>
      <c r="BN499" s="54"/>
      <c r="BO499" s="54"/>
      <c r="BP499" s="76"/>
      <c r="BQ499" s="54"/>
      <c r="BR499" s="54"/>
      <c r="BS499" s="54"/>
      <c r="BT499" s="54"/>
      <c r="BU499" s="76"/>
    </row>
    <row r="500" spans="1:73" ht="15" x14ac:dyDescent="0.15">
      <c r="A500" s="56"/>
      <c r="B500" s="56"/>
      <c r="C500" s="56"/>
      <c r="D500" s="56"/>
      <c r="E500" s="104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3"/>
      <c r="S500" s="74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3"/>
      <c r="AG500" s="74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3"/>
      <c r="AU500" s="74"/>
      <c r="AV500" s="54"/>
      <c r="AW500" s="54"/>
      <c r="AX500" s="54"/>
      <c r="AY500" s="54"/>
      <c r="AZ500" s="54"/>
      <c r="BA500" s="76"/>
      <c r="BB500" s="54"/>
      <c r="BC500" s="54"/>
      <c r="BD500" s="54"/>
      <c r="BE500" s="54"/>
      <c r="BF500" s="76"/>
      <c r="BG500" s="54"/>
      <c r="BH500" s="54"/>
      <c r="BI500" s="54"/>
      <c r="BJ500" s="54"/>
      <c r="BK500" s="76"/>
      <c r="BL500" s="54"/>
      <c r="BM500" s="54"/>
      <c r="BN500" s="54"/>
      <c r="BO500" s="54"/>
      <c r="BP500" s="76"/>
      <c r="BQ500" s="54"/>
      <c r="BR500" s="54"/>
      <c r="BS500" s="54"/>
      <c r="BT500" s="54"/>
      <c r="BU500" s="76"/>
    </row>
    <row r="501" spans="1:73" ht="15" x14ac:dyDescent="0.15">
      <c r="A501" s="56"/>
      <c r="B501" s="56"/>
      <c r="C501" s="56"/>
      <c r="D501" s="56"/>
      <c r="E501" s="104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3"/>
      <c r="S501" s="74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3"/>
      <c r="AG501" s="74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3"/>
      <c r="AU501" s="74"/>
      <c r="AV501" s="54"/>
      <c r="AW501" s="54"/>
      <c r="AX501" s="54"/>
      <c r="AY501" s="54"/>
      <c r="AZ501" s="54"/>
      <c r="BA501" s="76"/>
      <c r="BB501" s="54"/>
      <c r="BC501" s="54"/>
      <c r="BD501" s="54"/>
      <c r="BE501" s="54"/>
      <c r="BF501" s="76"/>
      <c r="BG501" s="54"/>
      <c r="BH501" s="54"/>
      <c r="BI501" s="54"/>
      <c r="BJ501" s="54"/>
      <c r="BK501" s="76"/>
      <c r="BL501" s="54"/>
      <c r="BM501" s="54"/>
      <c r="BN501" s="54"/>
      <c r="BO501" s="54"/>
      <c r="BP501" s="76"/>
      <c r="BQ501" s="54"/>
      <c r="BR501" s="54"/>
      <c r="BS501" s="54"/>
      <c r="BT501" s="54"/>
      <c r="BU501" s="76"/>
    </row>
    <row r="502" spans="1:73" ht="15" x14ac:dyDescent="0.15">
      <c r="A502" s="56"/>
      <c r="B502" s="56"/>
      <c r="C502" s="56"/>
      <c r="D502" s="56"/>
      <c r="E502" s="104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3"/>
      <c r="S502" s="74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3"/>
      <c r="AG502" s="74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3"/>
      <c r="AU502" s="74"/>
      <c r="AV502" s="54"/>
      <c r="AW502" s="54"/>
      <c r="AX502" s="54"/>
      <c r="AY502" s="54"/>
      <c r="AZ502" s="54"/>
      <c r="BA502" s="76"/>
      <c r="BB502" s="54"/>
      <c r="BC502" s="54"/>
      <c r="BD502" s="54"/>
      <c r="BE502" s="54"/>
      <c r="BF502" s="76"/>
      <c r="BG502" s="54"/>
      <c r="BH502" s="54"/>
      <c r="BI502" s="54"/>
      <c r="BJ502" s="54"/>
      <c r="BK502" s="76"/>
      <c r="BL502" s="54"/>
      <c r="BM502" s="54"/>
      <c r="BN502" s="54"/>
      <c r="BO502" s="54"/>
      <c r="BP502" s="76"/>
      <c r="BQ502" s="54"/>
      <c r="BR502" s="54"/>
      <c r="BS502" s="54"/>
      <c r="BT502" s="54"/>
      <c r="BU502" s="76"/>
    </row>
    <row r="503" spans="1:73" ht="15" x14ac:dyDescent="0.15">
      <c r="A503" s="56"/>
      <c r="B503" s="56"/>
      <c r="C503" s="56"/>
      <c r="D503" s="56"/>
      <c r="E503" s="104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3"/>
      <c r="S503" s="74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3"/>
      <c r="AG503" s="74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3"/>
      <c r="AU503" s="74"/>
      <c r="AV503" s="54"/>
      <c r="AW503" s="54"/>
      <c r="AX503" s="54"/>
      <c r="AY503" s="54"/>
      <c r="AZ503" s="54"/>
      <c r="BA503" s="76"/>
      <c r="BB503" s="54"/>
      <c r="BC503" s="54"/>
      <c r="BD503" s="54"/>
      <c r="BE503" s="54"/>
      <c r="BF503" s="76"/>
      <c r="BG503" s="54"/>
      <c r="BH503" s="54"/>
      <c r="BI503" s="54"/>
      <c r="BJ503" s="54"/>
      <c r="BK503" s="76"/>
      <c r="BL503" s="54"/>
      <c r="BM503" s="54"/>
      <c r="BN503" s="54"/>
      <c r="BO503" s="54"/>
      <c r="BP503" s="76"/>
      <c r="BQ503" s="54"/>
      <c r="BR503" s="54"/>
      <c r="BS503" s="54"/>
      <c r="BT503" s="54"/>
      <c r="BU503" s="76"/>
    </row>
    <row r="504" spans="1:73" ht="15" x14ac:dyDescent="0.15">
      <c r="A504" s="56"/>
      <c r="B504" s="56"/>
      <c r="C504" s="56"/>
      <c r="D504" s="56"/>
      <c r="E504" s="104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3"/>
      <c r="S504" s="74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3"/>
      <c r="AG504" s="74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3"/>
      <c r="AU504" s="74"/>
      <c r="AV504" s="54"/>
      <c r="AW504" s="54"/>
      <c r="AX504" s="54"/>
      <c r="AY504" s="54"/>
      <c r="AZ504" s="54"/>
      <c r="BA504" s="76"/>
      <c r="BB504" s="54"/>
      <c r="BC504" s="54"/>
      <c r="BD504" s="54"/>
      <c r="BE504" s="54"/>
      <c r="BF504" s="76"/>
      <c r="BG504" s="54"/>
      <c r="BH504" s="54"/>
      <c r="BI504" s="54"/>
      <c r="BJ504" s="54"/>
      <c r="BK504" s="76"/>
      <c r="BL504" s="54"/>
      <c r="BM504" s="54"/>
      <c r="BN504" s="54"/>
      <c r="BO504" s="54"/>
      <c r="BP504" s="76"/>
      <c r="BQ504" s="54"/>
      <c r="BR504" s="54"/>
      <c r="BS504" s="54"/>
      <c r="BT504" s="54"/>
      <c r="BU504" s="76"/>
    </row>
    <row r="505" spans="1:73" ht="15" x14ac:dyDescent="0.15">
      <c r="A505" s="56"/>
      <c r="B505" s="56"/>
      <c r="C505" s="56"/>
      <c r="D505" s="56"/>
      <c r="E505" s="104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3"/>
      <c r="S505" s="74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3"/>
      <c r="AG505" s="74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3"/>
      <c r="AU505" s="74"/>
      <c r="AV505" s="54"/>
      <c r="AW505" s="54"/>
      <c r="AX505" s="54"/>
      <c r="AY505" s="54"/>
      <c r="AZ505" s="54"/>
      <c r="BA505" s="76"/>
      <c r="BB505" s="54"/>
      <c r="BC505" s="54"/>
      <c r="BD505" s="54"/>
      <c r="BE505" s="54"/>
      <c r="BF505" s="76"/>
      <c r="BG505" s="54"/>
      <c r="BH505" s="54"/>
      <c r="BI505" s="54"/>
      <c r="BJ505" s="54"/>
      <c r="BK505" s="76"/>
      <c r="BL505" s="54"/>
      <c r="BM505" s="54"/>
      <c r="BN505" s="54"/>
      <c r="BO505" s="54"/>
      <c r="BP505" s="76"/>
      <c r="BQ505" s="54"/>
      <c r="BR505" s="54"/>
      <c r="BS505" s="54"/>
      <c r="BT505" s="54"/>
      <c r="BU505" s="76"/>
    </row>
    <row r="506" spans="1:73" ht="15" x14ac:dyDescent="0.15">
      <c r="A506" s="56"/>
      <c r="B506" s="56"/>
      <c r="C506" s="56"/>
      <c r="D506" s="56"/>
      <c r="E506" s="104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3"/>
      <c r="S506" s="74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3"/>
      <c r="AG506" s="74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3"/>
      <c r="AU506" s="74"/>
      <c r="AV506" s="54"/>
      <c r="AW506" s="54"/>
      <c r="AX506" s="54"/>
      <c r="AY506" s="54"/>
      <c r="AZ506" s="54"/>
      <c r="BA506" s="76"/>
      <c r="BB506" s="54"/>
      <c r="BC506" s="54"/>
      <c r="BD506" s="54"/>
      <c r="BE506" s="54"/>
      <c r="BF506" s="76"/>
      <c r="BG506" s="54"/>
      <c r="BH506" s="54"/>
      <c r="BI506" s="54"/>
      <c r="BJ506" s="54"/>
      <c r="BK506" s="76"/>
      <c r="BL506" s="54"/>
      <c r="BM506" s="54"/>
      <c r="BN506" s="54"/>
      <c r="BO506" s="54"/>
      <c r="BP506" s="76"/>
      <c r="BQ506" s="54"/>
      <c r="BR506" s="54"/>
      <c r="BS506" s="54"/>
      <c r="BT506" s="54"/>
      <c r="BU506" s="76"/>
    </row>
    <row r="507" spans="1:73" ht="15" x14ac:dyDescent="0.15">
      <c r="A507" s="56"/>
      <c r="B507" s="56"/>
      <c r="C507" s="56"/>
      <c r="D507" s="56"/>
      <c r="E507" s="104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3"/>
      <c r="S507" s="74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3"/>
      <c r="AG507" s="74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3"/>
      <c r="AU507" s="74"/>
      <c r="AV507" s="54"/>
      <c r="AW507" s="54"/>
      <c r="AX507" s="54"/>
      <c r="AY507" s="54"/>
      <c r="AZ507" s="54"/>
      <c r="BA507" s="76"/>
      <c r="BB507" s="54"/>
      <c r="BC507" s="54"/>
      <c r="BD507" s="54"/>
      <c r="BE507" s="54"/>
      <c r="BF507" s="76"/>
      <c r="BG507" s="54"/>
      <c r="BH507" s="54"/>
      <c r="BI507" s="54"/>
      <c r="BJ507" s="54"/>
      <c r="BK507" s="76"/>
      <c r="BL507" s="54"/>
      <c r="BM507" s="54"/>
      <c r="BN507" s="54"/>
      <c r="BO507" s="54"/>
      <c r="BP507" s="76"/>
      <c r="BQ507" s="54"/>
      <c r="BR507" s="54"/>
      <c r="BS507" s="54"/>
      <c r="BT507" s="54"/>
      <c r="BU507" s="76"/>
    </row>
    <row r="508" spans="1:73" ht="15" x14ac:dyDescent="0.15">
      <c r="A508" s="56"/>
      <c r="B508" s="56"/>
      <c r="C508" s="56"/>
      <c r="D508" s="56"/>
      <c r="E508" s="104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3"/>
      <c r="S508" s="74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3"/>
      <c r="AG508" s="74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3"/>
      <c r="AU508" s="74"/>
      <c r="AV508" s="54"/>
      <c r="AW508" s="54"/>
      <c r="AX508" s="54"/>
      <c r="AY508" s="54"/>
      <c r="AZ508" s="54"/>
      <c r="BA508" s="76"/>
      <c r="BB508" s="54"/>
      <c r="BC508" s="54"/>
      <c r="BD508" s="54"/>
      <c r="BE508" s="54"/>
      <c r="BF508" s="76"/>
      <c r="BG508" s="54"/>
      <c r="BH508" s="54"/>
      <c r="BI508" s="54"/>
      <c r="BJ508" s="54"/>
      <c r="BK508" s="76"/>
      <c r="BL508" s="54"/>
      <c r="BM508" s="54"/>
      <c r="BN508" s="54"/>
      <c r="BO508" s="54"/>
      <c r="BP508" s="76"/>
      <c r="BQ508" s="54"/>
      <c r="BR508" s="54"/>
      <c r="BS508" s="54"/>
      <c r="BT508" s="54"/>
      <c r="BU508" s="76"/>
    </row>
    <row r="509" spans="1:73" ht="15" x14ac:dyDescent="0.15">
      <c r="A509" s="56"/>
      <c r="B509" s="56"/>
      <c r="C509" s="56"/>
      <c r="D509" s="56"/>
      <c r="E509" s="104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3"/>
      <c r="S509" s="74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3"/>
      <c r="AG509" s="74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3"/>
      <c r="AU509" s="74"/>
      <c r="AV509" s="54"/>
      <c r="AW509" s="54"/>
      <c r="AX509" s="54"/>
      <c r="AY509" s="54"/>
      <c r="AZ509" s="54"/>
      <c r="BA509" s="76"/>
      <c r="BB509" s="54"/>
      <c r="BC509" s="54"/>
      <c r="BD509" s="54"/>
      <c r="BE509" s="54"/>
      <c r="BF509" s="76"/>
      <c r="BG509" s="54"/>
      <c r="BH509" s="54"/>
      <c r="BI509" s="54"/>
      <c r="BJ509" s="54"/>
      <c r="BK509" s="76"/>
      <c r="BL509" s="54"/>
      <c r="BM509" s="54"/>
      <c r="BN509" s="54"/>
      <c r="BO509" s="54"/>
      <c r="BP509" s="76"/>
      <c r="BQ509" s="54"/>
      <c r="BR509" s="54"/>
      <c r="BS509" s="54"/>
      <c r="BT509" s="54"/>
      <c r="BU509" s="76"/>
    </row>
    <row r="510" spans="1:73" ht="15" x14ac:dyDescent="0.15">
      <c r="A510" s="56"/>
      <c r="B510" s="56"/>
      <c r="C510" s="56"/>
      <c r="D510" s="56"/>
      <c r="E510" s="104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3"/>
      <c r="S510" s="74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3"/>
      <c r="AG510" s="74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3"/>
      <c r="AU510" s="74"/>
      <c r="AV510" s="54"/>
      <c r="AW510" s="54"/>
      <c r="AX510" s="54"/>
      <c r="AY510" s="54"/>
      <c r="AZ510" s="54"/>
      <c r="BA510" s="76"/>
      <c r="BB510" s="54"/>
      <c r="BC510" s="54"/>
      <c r="BD510" s="54"/>
      <c r="BE510" s="54"/>
      <c r="BF510" s="76"/>
      <c r="BG510" s="54"/>
      <c r="BH510" s="54"/>
      <c r="BI510" s="54"/>
      <c r="BJ510" s="54"/>
      <c r="BK510" s="76"/>
      <c r="BL510" s="54"/>
      <c r="BM510" s="54"/>
      <c r="BN510" s="54"/>
      <c r="BO510" s="54"/>
      <c r="BP510" s="76"/>
      <c r="BQ510" s="54"/>
      <c r="BR510" s="54"/>
      <c r="BS510" s="54"/>
      <c r="BT510" s="54"/>
      <c r="BU510" s="76"/>
    </row>
    <row r="511" spans="1:73" ht="15" x14ac:dyDescent="0.15">
      <c r="A511" s="56"/>
      <c r="B511" s="56"/>
      <c r="C511" s="56"/>
      <c r="D511" s="56"/>
      <c r="E511" s="104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3"/>
      <c r="S511" s="74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3"/>
      <c r="AG511" s="74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3"/>
      <c r="AU511" s="74"/>
      <c r="AV511" s="54"/>
      <c r="AW511" s="54"/>
      <c r="AX511" s="54"/>
      <c r="AY511" s="54"/>
      <c r="AZ511" s="54"/>
      <c r="BA511" s="76"/>
      <c r="BB511" s="54"/>
      <c r="BC511" s="54"/>
      <c r="BD511" s="54"/>
      <c r="BE511" s="54"/>
      <c r="BF511" s="76"/>
      <c r="BG511" s="54"/>
      <c r="BH511" s="54"/>
      <c r="BI511" s="54"/>
      <c r="BJ511" s="54"/>
      <c r="BK511" s="76"/>
      <c r="BL511" s="54"/>
      <c r="BM511" s="54"/>
      <c r="BN511" s="54"/>
      <c r="BO511" s="54"/>
      <c r="BP511" s="76"/>
      <c r="BQ511" s="54"/>
      <c r="BR511" s="54"/>
      <c r="BS511" s="54"/>
      <c r="BT511" s="54"/>
      <c r="BU511" s="76"/>
    </row>
    <row r="512" spans="1:73" ht="15" x14ac:dyDescent="0.15">
      <c r="A512" s="56"/>
      <c r="B512" s="56"/>
      <c r="C512" s="56"/>
      <c r="D512" s="56"/>
      <c r="E512" s="104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3"/>
      <c r="S512" s="74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3"/>
      <c r="AG512" s="74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3"/>
      <c r="AU512" s="74"/>
      <c r="AV512" s="54"/>
      <c r="AW512" s="54"/>
      <c r="AX512" s="54"/>
      <c r="AY512" s="54"/>
      <c r="AZ512" s="54"/>
      <c r="BA512" s="76"/>
      <c r="BB512" s="54"/>
      <c r="BC512" s="54"/>
      <c r="BD512" s="54"/>
      <c r="BE512" s="54"/>
      <c r="BF512" s="76"/>
      <c r="BG512" s="54"/>
      <c r="BH512" s="54"/>
      <c r="BI512" s="54"/>
      <c r="BJ512" s="54"/>
      <c r="BK512" s="76"/>
      <c r="BL512" s="54"/>
      <c r="BM512" s="54"/>
      <c r="BN512" s="54"/>
      <c r="BO512" s="54"/>
      <c r="BP512" s="76"/>
      <c r="BQ512" s="54"/>
      <c r="BR512" s="54"/>
      <c r="BS512" s="54"/>
      <c r="BT512" s="54"/>
      <c r="BU512" s="76"/>
    </row>
    <row r="513" spans="1:73" ht="15" x14ac:dyDescent="0.15">
      <c r="A513" s="56"/>
      <c r="B513" s="56"/>
      <c r="C513" s="56"/>
      <c r="D513" s="56"/>
      <c r="E513" s="104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3"/>
      <c r="S513" s="74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3"/>
      <c r="AG513" s="74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3"/>
      <c r="AU513" s="74"/>
      <c r="AV513" s="54"/>
      <c r="AW513" s="54"/>
      <c r="AX513" s="54"/>
      <c r="AY513" s="54"/>
      <c r="AZ513" s="54"/>
      <c r="BA513" s="76"/>
      <c r="BB513" s="54"/>
      <c r="BC513" s="54"/>
      <c r="BD513" s="54"/>
      <c r="BE513" s="54"/>
      <c r="BF513" s="76"/>
      <c r="BG513" s="54"/>
      <c r="BH513" s="54"/>
      <c r="BI513" s="54"/>
      <c r="BJ513" s="54"/>
      <c r="BK513" s="76"/>
      <c r="BL513" s="54"/>
      <c r="BM513" s="54"/>
      <c r="BN513" s="54"/>
      <c r="BO513" s="54"/>
      <c r="BP513" s="76"/>
      <c r="BQ513" s="54"/>
      <c r="BR513" s="54"/>
      <c r="BS513" s="54"/>
      <c r="BT513" s="54"/>
      <c r="BU513" s="76"/>
    </row>
    <row r="514" spans="1:73" ht="15" x14ac:dyDescent="0.15">
      <c r="A514" s="56"/>
      <c r="B514" s="56"/>
      <c r="C514" s="56"/>
      <c r="D514" s="56"/>
      <c r="E514" s="104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3"/>
      <c r="S514" s="74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3"/>
      <c r="AG514" s="74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3"/>
      <c r="AU514" s="74"/>
      <c r="AV514" s="54"/>
      <c r="AW514" s="54"/>
      <c r="AX514" s="54"/>
      <c r="AY514" s="54"/>
      <c r="AZ514" s="54"/>
      <c r="BA514" s="76"/>
      <c r="BB514" s="54"/>
      <c r="BC514" s="54"/>
      <c r="BD514" s="54"/>
      <c r="BE514" s="54"/>
      <c r="BF514" s="76"/>
      <c r="BG514" s="54"/>
      <c r="BH514" s="54"/>
      <c r="BI514" s="54"/>
      <c r="BJ514" s="54"/>
      <c r="BK514" s="76"/>
      <c r="BL514" s="54"/>
      <c r="BM514" s="54"/>
      <c r="BN514" s="54"/>
      <c r="BO514" s="54"/>
      <c r="BP514" s="76"/>
      <c r="BQ514" s="54"/>
      <c r="BR514" s="54"/>
      <c r="BS514" s="54"/>
      <c r="BT514" s="54"/>
      <c r="BU514" s="76"/>
    </row>
    <row r="515" spans="1:73" ht="15" x14ac:dyDescent="0.15">
      <c r="A515" s="56"/>
      <c r="B515" s="56"/>
      <c r="C515" s="56"/>
      <c r="D515" s="56"/>
      <c r="E515" s="104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3"/>
      <c r="S515" s="74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3"/>
      <c r="AG515" s="74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3"/>
      <c r="AU515" s="74"/>
      <c r="AV515" s="54"/>
      <c r="AW515" s="54"/>
      <c r="AX515" s="54"/>
      <c r="AY515" s="54"/>
      <c r="AZ515" s="54"/>
      <c r="BA515" s="76"/>
      <c r="BB515" s="54"/>
      <c r="BC515" s="54"/>
      <c r="BD515" s="54"/>
      <c r="BE515" s="54"/>
      <c r="BF515" s="76"/>
      <c r="BG515" s="54"/>
      <c r="BH515" s="54"/>
      <c r="BI515" s="54"/>
      <c r="BJ515" s="54"/>
      <c r="BK515" s="76"/>
      <c r="BL515" s="54"/>
      <c r="BM515" s="54"/>
      <c r="BN515" s="54"/>
      <c r="BO515" s="54"/>
      <c r="BP515" s="76"/>
      <c r="BQ515" s="54"/>
      <c r="BR515" s="54"/>
      <c r="BS515" s="54"/>
      <c r="BT515" s="54"/>
      <c r="BU515" s="76"/>
    </row>
    <row r="516" spans="1:73" ht="15" x14ac:dyDescent="0.15">
      <c r="A516" s="56"/>
      <c r="B516" s="56"/>
      <c r="C516" s="56"/>
      <c r="D516" s="56"/>
      <c r="E516" s="104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3"/>
      <c r="S516" s="74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3"/>
      <c r="AG516" s="74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3"/>
      <c r="AU516" s="74"/>
      <c r="AV516" s="54"/>
      <c r="AW516" s="54"/>
      <c r="AX516" s="54"/>
      <c r="AY516" s="54"/>
      <c r="AZ516" s="54"/>
      <c r="BA516" s="76"/>
      <c r="BB516" s="54"/>
      <c r="BC516" s="54"/>
      <c r="BD516" s="54"/>
      <c r="BE516" s="54"/>
      <c r="BF516" s="76"/>
      <c r="BG516" s="54"/>
      <c r="BH516" s="54"/>
      <c r="BI516" s="54"/>
      <c r="BJ516" s="54"/>
      <c r="BK516" s="76"/>
      <c r="BL516" s="54"/>
      <c r="BM516" s="54"/>
      <c r="BN516" s="54"/>
      <c r="BO516" s="54"/>
      <c r="BP516" s="76"/>
      <c r="BQ516" s="54"/>
      <c r="BR516" s="54"/>
      <c r="BS516" s="54"/>
      <c r="BT516" s="54"/>
      <c r="BU516" s="76"/>
    </row>
    <row r="517" spans="1:73" ht="15" x14ac:dyDescent="0.15">
      <c r="A517" s="56"/>
      <c r="B517" s="56"/>
      <c r="C517" s="56"/>
      <c r="D517" s="56"/>
      <c r="E517" s="104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3"/>
      <c r="S517" s="74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3"/>
      <c r="AG517" s="74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3"/>
      <c r="AU517" s="74"/>
      <c r="AV517" s="54"/>
      <c r="AW517" s="54"/>
      <c r="AX517" s="54"/>
      <c r="AY517" s="54"/>
      <c r="AZ517" s="54"/>
      <c r="BA517" s="76"/>
      <c r="BB517" s="54"/>
      <c r="BC517" s="54"/>
      <c r="BD517" s="54"/>
      <c r="BE517" s="54"/>
      <c r="BF517" s="76"/>
      <c r="BG517" s="54"/>
      <c r="BH517" s="54"/>
      <c r="BI517" s="54"/>
      <c r="BJ517" s="54"/>
      <c r="BK517" s="76"/>
      <c r="BL517" s="54"/>
      <c r="BM517" s="54"/>
      <c r="BN517" s="54"/>
      <c r="BO517" s="54"/>
      <c r="BP517" s="76"/>
      <c r="BQ517" s="54"/>
      <c r="BR517" s="54"/>
      <c r="BS517" s="54"/>
      <c r="BT517" s="54"/>
      <c r="BU517" s="76"/>
    </row>
    <row r="518" spans="1:73" ht="15" x14ac:dyDescent="0.15">
      <c r="A518" s="56"/>
      <c r="B518" s="56"/>
      <c r="C518" s="56"/>
      <c r="D518" s="56"/>
      <c r="E518" s="104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3"/>
      <c r="S518" s="74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3"/>
      <c r="AG518" s="74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3"/>
      <c r="AU518" s="74"/>
      <c r="AV518" s="54"/>
      <c r="AW518" s="54"/>
      <c r="AX518" s="54"/>
      <c r="AY518" s="54"/>
      <c r="AZ518" s="54"/>
      <c r="BA518" s="76"/>
      <c r="BB518" s="54"/>
      <c r="BC518" s="54"/>
      <c r="BD518" s="54"/>
      <c r="BE518" s="54"/>
      <c r="BF518" s="76"/>
      <c r="BG518" s="54"/>
      <c r="BH518" s="54"/>
      <c r="BI518" s="54"/>
      <c r="BJ518" s="54"/>
      <c r="BK518" s="76"/>
      <c r="BL518" s="54"/>
      <c r="BM518" s="54"/>
      <c r="BN518" s="54"/>
      <c r="BO518" s="54"/>
      <c r="BP518" s="76"/>
      <c r="BQ518" s="54"/>
      <c r="BR518" s="54"/>
      <c r="BS518" s="54"/>
      <c r="BT518" s="54"/>
      <c r="BU518" s="76"/>
    </row>
    <row r="519" spans="1:73" ht="15" x14ac:dyDescent="0.15">
      <c r="A519" s="56"/>
      <c r="B519" s="56"/>
      <c r="C519" s="56"/>
      <c r="D519" s="56"/>
      <c r="E519" s="104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3"/>
      <c r="S519" s="74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3"/>
      <c r="AG519" s="74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3"/>
      <c r="AU519" s="74"/>
      <c r="AV519" s="54"/>
      <c r="AW519" s="54"/>
      <c r="AX519" s="54"/>
      <c r="AY519" s="54"/>
      <c r="AZ519" s="54"/>
      <c r="BA519" s="76"/>
      <c r="BB519" s="54"/>
      <c r="BC519" s="54"/>
      <c r="BD519" s="54"/>
      <c r="BE519" s="54"/>
      <c r="BF519" s="76"/>
      <c r="BG519" s="54"/>
      <c r="BH519" s="54"/>
      <c r="BI519" s="54"/>
      <c r="BJ519" s="54"/>
      <c r="BK519" s="76"/>
      <c r="BL519" s="54"/>
      <c r="BM519" s="54"/>
      <c r="BN519" s="54"/>
      <c r="BO519" s="54"/>
      <c r="BP519" s="76"/>
      <c r="BQ519" s="54"/>
      <c r="BR519" s="54"/>
      <c r="BS519" s="54"/>
      <c r="BT519" s="54"/>
      <c r="BU519" s="76"/>
    </row>
    <row r="520" spans="1:73" ht="15" x14ac:dyDescent="0.15">
      <c r="A520" s="56"/>
      <c r="B520" s="56"/>
      <c r="C520" s="56"/>
      <c r="D520" s="56"/>
      <c r="E520" s="104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3"/>
      <c r="S520" s="74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3"/>
      <c r="AG520" s="74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3"/>
      <c r="AU520" s="74"/>
      <c r="AV520" s="54"/>
      <c r="AW520" s="54"/>
      <c r="AX520" s="54"/>
      <c r="AY520" s="54"/>
      <c r="AZ520" s="54"/>
      <c r="BA520" s="76"/>
      <c r="BB520" s="54"/>
      <c r="BC520" s="54"/>
      <c r="BD520" s="54"/>
      <c r="BE520" s="54"/>
      <c r="BF520" s="76"/>
      <c r="BG520" s="54"/>
      <c r="BH520" s="54"/>
      <c r="BI520" s="54"/>
      <c r="BJ520" s="54"/>
      <c r="BK520" s="76"/>
      <c r="BL520" s="54"/>
      <c r="BM520" s="54"/>
      <c r="BN520" s="54"/>
      <c r="BO520" s="54"/>
      <c r="BP520" s="76"/>
      <c r="BQ520" s="54"/>
      <c r="BR520" s="54"/>
      <c r="BS520" s="54"/>
      <c r="BT520" s="54"/>
      <c r="BU520" s="76"/>
    </row>
    <row r="521" spans="1:73" ht="15" x14ac:dyDescent="0.15">
      <c r="A521" s="56"/>
      <c r="B521" s="56"/>
      <c r="C521" s="56"/>
      <c r="D521" s="56"/>
      <c r="E521" s="104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3"/>
      <c r="S521" s="74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3"/>
      <c r="AG521" s="74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3"/>
      <c r="AU521" s="74"/>
      <c r="AV521" s="54"/>
      <c r="AW521" s="54"/>
      <c r="AX521" s="54"/>
      <c r="AY521" s="54"/>
      <c r="AZ521" s="54"/>
      <c r="BA521" s="76"/>
      <c r="BB521" s="54"/>
      <c r="BC521" s="54"/>
      <c r="BD521" s="54"/>
      <c r="BE521" s="54"/>
      <c r="BF521" s="76"/>
      <c r="BG521" s="54"/>
      <c r="BH521" s="54"/>
      <c r="BI521" s="54"/>
      <c r="BJ521" s="54"/>
      <c r="BK521" s="76"/>
      <c r="BL521" s="54"/>
      <c r="BM521" s="54"/>
      <c r="BN521" s="54"/>
      <c r="BO521" s="54"/>
      <c r="BP521" s="76"/>
      <c r="BQ521" s="54"/>
      <c r="BR521" s="54"/>
      <c r="BS521" s="54"/>
      <c r="BT521" s="54"/>
      <c r="BU521" s="76"/>
    </row>
    <row r="522" spans="1:73" ht="15" x14ac:dyDescent="0.15">
      <c r="A522" s="56"/>
      <c r="B522" s="56"/>
      <c r="C522" s="56"/>
      <c r="D522" s="56"/>
      <c r="E522" s="104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3"/>
      <c r="S522" s="74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3"/>
      <c r="AG522" s="74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3"/>
      <c r="AU522" s="74"/>
      <c r="AV522" s="54"/>
      <c r="AW522" s="54"/>
      <c r="AX522" s="54"/>
      <c r="AY522" s="54"/>
      <c r="AZ522" s="54"/>
      <c r="BA522" s="76"/>
      <c r="BB522" s="54"/>
      <c r="BC522" s="54"/>
      <c r="BD522" s="54"/>
      <c r="BE522" s="54"/>
      <c r="BF522" s="76"/>
      <c r="BG522" s="54"/>
      <c r="BH522" s="54"/>
      <c r="BI522" s="54"/>
      <c r="BJ522" s="54"/>
      <c r="BK522" s="76"/>
      <c r="BL522" s="54"/>
      <c r="BM522" s="54"/>
      <c r="BN522" s="54"/>
      <c r="BO522" s="54"/>
      <c r="BP522" s="76"/>
      <c r="BQ522" s="54"/>
      <c r="BR522" s="54"/>
      <c r="BS522" s="54"/>
      <c r="BT522" s="54"/>
      <c r="BU522" s="76"/>
    </row>
    <row r="523" spans="1:73" ht="15" x14ac:dyDescent="0.15">
      <c r="A523" s="56"/>
      <c r="B523" s="56"/>
      <c r="C523" s="56"/>
      <c r="D523" s="56"/>
      <c r="E523" s="104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3"/>
      <c r="S523" s="74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3"/>
      <c r="AG523" s="74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3"/>
      <c r="AU523" s="74"/>
      <c r="AV523" s="54"/>
      <c r="AW523" s="54"/>
      <c r="AX523" s="54"/>
      <c r="AY523" s="54"/>
      <c r="AZ523" s="54"/>
      <c r="BA523" s="76"/>
      <c r="BB523" s="54"/>
      <c r="BC523" s="54"/>
      <c r="BD523" s="54"/>
      <c r="BE523" s="54"/>
      <c r="BF523" s="76"/>
      <c r="BG523" s="54"/>
      <c r="BH523" s="54"/>
      <c r="BI523" s="54"/>
      <c r="BJ523" s="54"/>
      <c r="BK523" s="76"/>
      <c r="BL523" s="54"/>
      <c r="BM523" s="54"/>
      <c r="BN523" s="54"/>
      <c r="BO523" s="54"/>
      <c r="BP523" s="76"/>
      <c r="BQ523" s="54"/>
      <c r="BR523" s="54"/>
      <c r="BS523" s="54"/>
      <c r="BT523" s="54"/>
      <c r="BU523" s="76"/>
    </row>
    <row r="524" spans="1:73" ht="15" x14ac:dyDescent="0.15">
      <c r="A524" s="56"/>
      <c r="B524" s="56"/>
      <c r="C524" s="56"/>
      <c r="D524" s="56"/>
      <c r="E524" s="104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3"/>
      <c r="S524" s="74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3"/>
      <c r="AG524" s="74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3"/>
      <c r="AU524" s="74"/>
      <c r="AV524" s="54"/>
      <c r="AW524" s="54"/>
      <c r="AX524" s="54"/>
      <c r="AY524" s="54"/>
      <c r="AZ524" s="54"/>
      <c r="BA524" s="76"/>
      <c r="BB524" s="54"/>
      <c r="BC524" s="54"/>
      <c r="BD524" s="54"/>
      <c r="BE524" s="54"/>
      <c r="BF524" s="76"/>
      <c r="BG524" s="54"/>
      <c r="BH524" s="54"/>
      <c r="BI524" s="54"/>
      <c r="BJ524" s="54"/>
      <c r="BK524" s="76"/>
      <c r="BL524" s="54"/>
      <c r="BM524" s="54"/>
      <c r="BN524" s="54"/>
      <c r="BO524" s="54"/>
      <c r="BP524" s="76"/>
      <c r="BQ524" s="54"/>
      <c r="BR524" s="54"/>
      <c r="BS524" s="54"/>
      <c r="BT524" s="54"/>
      <c r="BU524" s="76"/>
    </row>
    <row r="525" spans="1:73" ht="15" x14ac:dyDescent="0.15">
      <c r="A525" s="56"/>
      <c r="B525" s="56"/>
      <c r="C525" s="56"/>
      <c r="D525" s="56"/>
      <c r="E525" s="104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3"/>
      <c r="S525" s="74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3"/>
      <c r="AG525" s="74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3"/>
      <c r="AU525" s="74"/>
      <c r="AV525" s="54"/>
      <c r="AW525" s="54"/>
      <c r="AX525" s="54"/>
      <c r="AY525" s="54"/>
      <c r="AZ525" s="54"/>
      <c r="BA525" s="76"/>
      <c r="BB525" s="54"/>
      <c r="BC525" s="54"/>
      <c r="BD525" s="54"/>
      <c r="BE525" s="54"/>
      <c r="BF525" s="76"/>
      <c r="BG525" s="54"/>
      <c r="BH525" s="54"/>
      <c r="BI525" s="54"/>
      <c r="BJ525" s="54"/>
      <c r="BK525" s="76"/>
      <c r="BL525" s="54"/>
      <c r="BM525" s="54"/>
      <c r="BN525" s="54"/>
      <c r="BO525" s="54"/>
      <c r="BP525" s="76"/>
      <c r="BQ525" s="54"/>
      <c r="BR525" s="54"/>
      <c r="BS525" s="54"/>
      <c r="BT525" s="54"/>
      <c r="BU525" s="76"/>
    </row>
    <row r="526" spans="1:73" ht="15" x14ac:dyDescent="0.15">
      <c r="A526" s="56"/>
      <c r="B526" s="56"/>
      <c r="C526" s="56"/>
      <c r="D526" s="56"/>
      <c r="E526" s="104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3"/>
      <c r="S526" s="74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3"/>
      <c r="AG526" s="74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3"/>
      <c r="AU526" s="74"/>
      <c r="AV526" s="54"/>
      <c r="AW526" s="54"/>
      <c r="AX526" s="54"/>
      <c r="AY526" s="54"/>
      <c r="AZ526" s="54"/>
      <c r="BA526" s="76"/>
      <c r="BB526" s="54"/>
      <c r="BC526" s="54"/>
      <c r="BD526" s="54"/>
      <c r="BE526" s="54"/>
      <c r="BF526" s="76"/>
      <c r="BG526" s="54"/>
      <c r="BH526" s="54"/>
      <c r="BI526" s="54"/>
      <c r="BJ526" s="54"/>
      <c r="BK526" s="76"/>
      <c r="BL526" s="54"/>
      <c r="BM526" s="54"/>
      <c r="BN526" s="54"/>
      <c r="BO526" s="54"/>
      <c r="BP526" s="76"/>
      <c r="BQ526" s="54"/>
      <c r="BR526" s="54"/>
      <c r="BS526" s="54"/>
      <c r="BT526" s="54"/>
      <c r="BU526" s="76"/>
    </row>
    <row r="527" spans="1:73" ht="15" x14ac:dyDescent="0.15">
      <c r="A527" s="56"/>
      <c r="B527" s="56"/>
      <c r="C527" s="56"/>
      <c r="D527" s="56"/>
      <c r="E527" s="104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3"/>
      <c r="S527" s="74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3"/>
      <c r="AG527" s="74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3"/>
      <c r="AU527" s="74"/>
      <c r="AV527" s="54"/>
      <c r="AW527" s="54"/>
      <c r="AX527" s="54"/>
      <c r="AY527" s="54"/>
      <c r="AZ527" s="54"/>
      <c r="BA527" s="76"/>
      <c r="BB527" s="54"/>
      <c r="BC527" s="54"/>
      <c r="BD527" s="54"/>
      <c r="BE527" s="54"/>
      <c r="BF527" s="76"/>
      <c r="BG527" s="54"/>
      <c r="BH527" s="54"/>
      <c r="BI527" s="54"/>
      <c r="BJ527" s="54"/>
      <c r="BK527" s="76"/>
      <c r="BL527" s="54"/>
      <c r="BM527" s="54"/>
      <c r="BN527" s="54"/>
      <c r="BO527" s="54"/>
      <c r="BP527" s="76"/>
      <c r="BQ527" s="54"/>
      <c r="BR527" s="54"/>
      <c r="BS527" s="54"/>
      <c r="BT527" s="54"/>
      <c r="BU527" s="76"/>
    </row>
    <row r="528" spans="1:73" ht="15" x14ac:dyDescent="0.15">
      <c r="A528" s="56"/>
      <c r="B528" s="56"/>
      <c r="C528" s="56"/>
      <c r="D528" s="56"/>
      <c r="E528" s="104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3"/>
      <c r="S528" s="74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3"/>
      <c r="AG528" s="74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3"/>
      <c r="AU528" s="74"/>
      <c r="AV528" s="54"/>
      <c r="AW528" s="54"/>
      <c r="AX528" s="54"/>
      <c r="AY528" s="54"/>
      <c r="AZ528" s="54"/>
      <c r="BA528" s="76"/>
      <c r="BB528" s="54"/>
      <c r="BC528" s="54"/>
      <c r="BD528" s="54"/>
      <c r="BE528" s="54"/>
      <c r="BF528" s="76"/>
      <c r="BG528" s="54"/>
      <c r="BH528" s="54"/>
      <c r="BI528" s="54"/>
      <c r="BJ528" s="54"/>
      <c r="BK528" s="76"/>
      <c r="BL528" s="54"/>
      <c r="BM528" s="54"/>
      <c r="BN528" s="54"/>
      <c r="BO528" s="54"/>
      <c r="BP528" s="76"/>
      <c r="BQ528" s="54"/>
      <c r="BR528" s="54"/>
      <c r="BS528" s="54"/>
      <c r="BT528" s="54"/>
      <c r="BU528" s="76"/>
    </row>
    <row r="529" spans="1:73" ht="15" x14ac:dyDescent="0.15">
      <c r="A529" s="56"/>
      <c r="B529" s="56"/>
      <c r="C529" s="56"/>
      <c r="D529" s="56"/>
      <c r="E529" s="104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3"/>
      <c r="S529" s="74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3"/>
      <c r="AG529" s="74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3"/>
      <c r="AU529" s="74"/>
      <c r="AV529" s="54"/>
      <c r="AW529" s="54"/>
      <c r="AX529" s="54"/>
      <c r="AY529" s="54"/>
      <c r="AZ529" s="54"/>
      <c r="BA529" s="76"/>
      <c r="BB529" s="54"/>
      <c r="BC529" s="54"/>
      <c r="BD529" s="54"/>
      <c r="BE529" s="54"/>
      <c r="BF529" s="76"/>
      <c r="BG529" s="54"/>
      <c r="BH529" s="54"/>
      <c r="BI529" s="54"/>
      <c r="BJ529" s="54"/>
      <c r="BK529" s="76"/>
      <c r="BL529" s="54"/>
      <c r="BM529" s="54"/>
      <c r="BN529" s="54"/>
      <c r="BO529" s="54"/>
      <c r="BP529" s="76"/>
      <c r="BQ529" s="54"/>
      <c r="BR529" s="54"/>
      <c r="BS529" s="54"/>
      <c r="BT529" s="54"/>
      <c r="BU529" s="76"/>
    </row>
    <row r="530" spans="1:73" ht="15" x14ac:dyDescent="0.15">
      <c r="A530" s="56"/>
      <c r="B530" s="56"/>
      <c r="C530" s="56"/>
      <c r="D530" s="56"/>
      <c r="E530" s="104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3"/>
      <c r="S530" s="74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3"/>
      <c r="AG530" s="74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3"/>
      <c r="AU530" s="74"/>
      <c r="AV530" s="54"/>
      <c r="AW530" s="54"/>
      <c r="AX530" s="54"/>
      <c r="AY530" s="54"/>
      <c r="AZ530" s="54"/>
      <c r="BA530" s="76"/>
      <c r="BB530" s="54"/>
      <c r="BC530" s="54"/>
      <c r="BD530" s="54"/>
      <c r="BE530" s="54"/>
      <c r="BF530" s="76"/>
      <c r="BG530" s="54"/>
      <c r="BH530" s="54"/>
      <c r="BI530" s="54"/>
      <c r="BJ530" s="54"/>
      <c r="BK530" s="76"/>
      <c r="BL530" s="54"/>
      <c r="BM530" s="54"/>
      <c r="BN530" s="54"/>
      <c r="BO530" s="54"/>
      <c r="BP530" s="76"/>
      <c r="BQ530" s="54"/>
      <c r="BR530" s="54"/>
      <c r="BS530" s="54"/>
      <c r="BT530" s="54"/>
      <c r="BU530" s="76"/>
    </row>
    <row r="531" spans="1:73" ht="15" x14ac:dyDescent="0.15">
      <c r="A531" s="56"/>
      <c r="B531" s="56"/>
      <c r="C531" s="56"/>
      <c r="D531" s="56"/>
      <c r="E531" s="104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3"/>
      <c r="S531" s="74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3"/>
      <c r="AG531" s="74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3"/>
      <c r="AU531" s="74"/>
      <c r="AV531" s="54"/>
      <c r="AW531" s="54"/>
      <c r="AX531" s="54"/>
      <c r="AY531" s="54"/>
      <c r="AZ531" s="54"/>
      <c r="BA531" s="76"/>
      <c r="BB531" s="54"/>
      <c r="BC531" s="54"/>
      <c r="BD531" s="54"/>
      <c r="BE531" s="54"/>
      <c r="BF531" s="76"/>
      <c r="BG531" s="54"/>
      <c r="BH531" s="54"/>
      <c r="BI531" s="54"/>
      <c r="BJ531" s="54"/>
      <c r="BK531" s="76"/>
      <c r="BL531" s="54"/>
      <c r="BM531" s="54"/>
      <c r="BN531" s="54"/>
      <c r="BO531" s="54"/>
      <c r="BP531" s="76"/>
      <c r="BQ531" s="54"/>
      <c r="BR531" s="54"/>
      <c r="BS531" s="54"/>
      <c r="BT531" s="54"/>
      <c r="BU531" s="76"/>
    </row>
    <row r="532" spans="1:73" ht="15" x14ac:dyDescent="0.15">
      <c r="A532" s="56"/>
      <c r="B532" s="56"/>
      <c r="C532" s="56"/>
      <c r="D532" s="56"/>
      <c r="E532" s="104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3"/>
      <c r="S532" s="74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3"/>
      <c r="AG532" s="74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3"/>
      <c r="AU532" s="74"/>
      <c r="AV532" s="54"/>
      <c r="AW532" s="54"/>
      <c r="AX532" s="54"/>
      <c r="AY532" s="54"/>
      <c r="AZ532" s="54"/>
      <c r="BA532" s="76"/>
      <c r="BB532" s="54"/>
      <c r="BC532" s="54"/>
      <c r="BD532" s="54"/>
      <c r="BE532" s="54"/>
      <c r="BF532" s="76"/>
      <c r="BG532" s="54"/>
      <c r="BH532" s="54"/>
      <c r="BI532" s="54"/>
      <c r="BJ532" s="54"/>
      <c r="BK532" s="76"/>
      <c r="BL532" s="54"/>
      <c r="BM532" s="54"/>
      <c r="BN532" s="54"/>
      <c r="BO532" s="54"/>
      <c r="BP532" s="76"/>
      <c r="BQ532" s="54"/>
      <c r="BR532" s="54"/>
      <c r="BS532" s="54"/>
      <c r="BT532" s="54"/>
      <c r="BU532" s="76"/>
    </row>
    <row r="533" spans="1:73" ht="15" x14ac:dyDescent="0.15">
      <c r="A533" s="56"/>
      <c r="B533" s="56"/>
      <c r="C533" s="56"/>
      <c r="D533" s="56"/>
      <c r="E533" s="104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3"/>
      <c r="S533" s="74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3"/>
      <c r="AG533" s="74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3"/>
      <c r="AU533" s="74"/>
      <c r="AV533" s="54"/>
      <c r="AW533" s="54"/>
      <c r="AX533" s="54"/>
      <c r="AY533" s="54"/>
      <c r="AZ533" s="54"/>
      <c r="BA533" s="76"/>
      <c r="BB533" s="54"/>
      <c r="BC533" s="54"/>
      <c r="BD533" s="54"/>
      <c r="BE533" s="54"/>
      <c r="BF533" s="76"/>
      <c r="BG533" s="54"/>
      <c r="BH533" s="54"/>
      <c r="BI533" s="54"/>
      <c r="BJ533" s="54"/>
      <c r="BK533" s="76"/>
      <c r="BL533" s="54"/>
      <c r="BM533" s="54"/>
      <c r="BN533" s="54"/>
      <c r="BO533" s="54"/>
      <c r="BP533" s="76"/>
      <c r="BQ533" s="54"/>
      <c r="BR533" s="54"/>
      <c r="BS533" s="54"/>
      <c r="BT533" s="54"/>
      <c r="BU533" s="76"/>
    </row>
    <row r="534" spans="1:73" ht="15" x14ac:dyDescent="0.15">
      <c r="A534" s="56"/>
      <c r="B534" s="56"/>
      <c r="C534" s="56"/>
      <c r="D534" s="56"/>
      <c r="E534" s="104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3"/>
      <c r="S534" s="74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3"/>
      <c r="AG534" s="74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3"/>
      <c r="AU534" s="74"/>
      <c r="AV534" s="54"/>
      <c r="AW534" s="54"/>
      <c r="AX534" s="54"/>
      <c r="AY534" s="54"/>
      <c r="AZ534" s="54"/>
      <c r="BA534" s="76"/>
      <c r="BB534" s="54"/>
      <c r="BC534" s="54"/>
      <c r="BD534" s="54"/>
      <c r="BE534" s="54"/>
      <c r="BF534" s="76"/>
      <c r="BG534" s="54"/>
      <c r="BH534" s="54"/>
      <c r="BI534" s="54"/>
      <c r="BJ534" s="54"/>
      <c r="BK534" s="76"/>
      <c r="BL534" s="54"/>
      <c r="BM534" s="54"/>
      <c r="BN534" s="54"/>
      <c r="BO534" s="54"/>
      <c r="BP534" s="76"/>
      <c r="BQ534" s="54"/>
      <c r="BR534" s="54"/>
      <c r="BS534" s="54"/>
      <c r="BT534" s="54"/>
      <c r="BU534" s="76"/>
    </row>
    <row r="535" spans="1:73" ht="15" x14ac:dyDescent="0.15">
      <c r="A535" s="56"/>
      <c r="B535" s="56"/>
      <c r="C535" s="56"/>
      <c r="D535" s="56"/>
      <c r="E535" s="104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3"/>
      <c r="S535" s="74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3"/>
      <c r="AG535" s="74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3"/>
      <c r="AU535" s="74"/>
      <c r="AV535" s="54"/>
      <c r="AW535" s="54"/>
      <c r="AX535" s="54"/>
      <c r="AY535" s="54"/>
      <c r="AZ535" s="54"/>
      <c r="BA535" s="76"/>
      <c r="BB535" s="54"/>
      <c r="BC535" s="54"/>
      <c r="BD535" s="54"/>
      <c r="BE535" s="54"/>
      <c r="BF535" s="76"/>
      <c r="BG535" s="54"/>
      <c r="BH535" s="54"/>
      <c r="BI535" s="54"/>
      <c r="BJ535" s="54"/>
      <c r="BK535" s="76"/>
      <c r="BL535" s="54"/>
      <c r="BM535" s="54"/>
      <c r="BN535" s="54"/>
      <c r="BO535" s="54"/>
      <c r="BP535" s="76"/>
      <c r="BQ535" s="54"/>
      <c r="BR535" s="54"/>
      <c r="BS535" s="54"/>
      <c r="BT535" s="54"/>
      <c r="BU535" s="76"/>
    </row>
    <row r="536" spans="1:73" ht="15" x14ac:dyDescent="0.15">
      <c r="A536" s="56"/>
      <c r="B536" s="56"/>
      <c r="C536" s="56"/>
      <c r="D536" s="56"/>
      <c r="E536" s="104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3"/>
      <c r="S536" s="74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3"/>
      <c r="AG536" s="74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3"/>
      <c r="AU536" s="74"/>
      <c r="AV536" s="54"/>
      <c r="AW536" s="54"/>
      <c r="AX536" s="54"/>
      <c r="AY536" s="54"/>
      <c r="AZ536" s="54"/>
      <c r="BA536" s="76"/>
      <c r="BB536" s="54"/>
      <c r="BC536" s="54"/>
      <c r="BD536" s="54"/>
      <c r="BE536" s="54"/>
      <c r="BF536" s="76"/>
      <c r="BG536" s="54"/>
      <c r="BH536" s="54"/>
      <c r="BI536" s="54"/>
      <c r="BJ536" s="54"/>
      <c r="BK536" s="76"/>
      <c r="BL536" s="54"/>
      <c r="BM536" s="54"/>
      <c r="BN536" s="54"/>
      <c r="BO536" s="54"/>
      <c r="BP536" s="76"/>
      <c r="BQ536" s="54"/>
      <c r="BR536" s="54"/>
      <c r="BS536" s="54"/>
      <c r="BT536" s="54"/>
      <c r="BU536" s="76"/>
    </row>
    <row r="537" spans="1:73" ht="15" x14ac:dyDescent="0.15">
      <c r="A537" s="56"/>
      <c r="B537" s="56"/>
      <c r="C537" s="56"/>
      <c r="D537" s="56"/>
      <c r="E537" s="104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3"/>
      <c r="S537" s="74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3"/>
      <c r="AG537" s="74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3"/>
      <c r="AU537" s="74"/>
      <c r="AV537" s="54"/>
      <c r="AW537" s="54"/>
      <c r="AX537" s="54"/>
      <c r="AY537" s="54"/>
      <c r="AZ537" s="54"/>
      <c r="BA537" s="76"/>
      <c r="BB537" s="54"/>
      <c r="BC537" s="54"/>
      <c r="BD537" s="54"/>
      <c r="BE537" s="54"/>
      <c r="BF537" s="76"/>
      <c r="BG537" s="54"/>
      <c r="BH537" s="54"/>
      <c r="BI537" s="54"/>
      <c r="BJ537" s="54"/>
      <c r="BK537" s="76"/>
      <c r="BL537" s="54"/>
      <c r="BM537" s="54"/>
      <c r="BN537" s="54"/>
      <c r="BO537" s="54"/>
      <c r="BP537" s="76"/>
      <c r="BQ537" s="54"/>
      <c r="BR537" s="54"/>
      <c r="BS537" s="54"/>
      <c r="BT537" s="54"/>
      <c r="BU537" s="76"/>
    </row>
    <row r="538" spans="1:73" ht="15" x14ac:dyDescent="0.15">
      <c r="A538" s="56"/>
      <c r="B538" s="56"/>
      <c r="C538" s="56"/>
      <c r="D538" s="56"/>
      <c r="E538" s="104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3"/>
      <c r="S538" s="74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3"/>
      <c r="AG538" s="74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3"/>
      <c r="AU538" s="74"/>
      <c r="AV538" s="54"/>
      <c r="AW538" s="54"/>
      <c r="AX538" s="54"/>
      <c r="AY538" s="54"/>
      <c r="AZ538" s="54"/>
      <c r="BA538" s="76"/>
      <c r="BB538" s="54"/>
      <c r="BC538" s="54"/>
      <c r="BD538" s="54"/>
      <c r="BE538" s="54"/>
      <c r="BF538" s="76"/>
      <c r="BG538" s="54"/>
      <c r="BH538" s="54"/>
      <c r="BI538" s="54"/>
      <c r="BJ538" s="54"/>
      <c r="BK538" s="76"/>
      <c r="BL538" s="54"/>
      <c r="BM538" s="54"/>
      <c r="BN538" s="54"/>
      <c r="BO538" s="54"/>
      <c r="BP538" s="76"/>
      <c r="BQ538" s="54"/>
      <c r="BR538" s="54"/>
      <c r="BS538" s="54"/>
      <c r="BT538" s="54"/>
      <c r="BU538" s="76"/>
    </row>
    <row r="539" spans="1:73" ht="15" x14ac:dyDescent="0.15">
      <c r="A539" s="56"/>
      <c r="B539" s="56"/>
      <c r="C539" s="56"/>
      <c r="D539" s="56"/>
      <c r="E539" s="104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3"/>
      <c r="S539" s="74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3"/>
      <c r="AG539" s="74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3"/>
      <c r="AU539" s="74"/>
      <c r="AV539" s="54"/>
      <c r="AW539" s="54"/>
      <c r="AX539" s="54"/>
      <c r="AY539" s="54"/>
      <c r="AZ539" s="54"/>
      <c r="BA539" s="76"/>
      <c r="BB539" s="54"/>
      <c r="BC539" s="54"/>
      <c r="BD539" s="54"/>
      <c r="BE539" s="54"/>
      <c r="BF539" s="76"/>
      <c r="BG539" s="54"/>
      <c r="BH539" s="54"/>
      <c r="BI539" s="54"/>
      <c r="BJ539" s="54"/>
      <c r="BK539" s="76"/>
      <c r="BL539" s="54"/>
      <c r="BM539" s="54"/>
      <c r="BN539" s="54"/>
      <c r="BO539" s="54"/>
      <c r="BP539" s="76"/>
      <c r="BQ539" s="54"/>
      <c r="BR539" s="54"/>
      <c r="BS539" s="54"/>
      <c r="BT539" s="54"/>
      <c r="BU539" s="76"/>
    </row>
    <row r="540" spans="1:73" ht="15" x14ac:dyDescent="0.15">
      <c r="A540" s="56"/>
      <c r="B540" s="56"/>
      <c r="C540" s="56"/>
      <c r="D540" s="56"/>
      <c r="E540" s="104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3"/>
      <c r="S540" s="74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3"/>
      <c r="AG540" s="74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3"/>
      <c r="AU540" s="74"/>
      <c r="AV540" s="54"/>
      <c r="AW540" s="54"/>
      <c r="AX540" s="54"/>
      <c r="AY540" s="54"/>
      <c r="AZ540" s="54"/>
      <c r="BA540" s="76"/>
      <c r="BB540" s="54"/>
      <c r="BC540" s="54"/>
      <c r="BD540" s="54"/>
      <c r="BE540" s="54"/>
      <c r="BF540" s="76"/>
      <c r="BG540" s="54"/>
      <c r="BH540" s="54"/>
      <c r="BI540" s="54"/>
      <c r="BJ540" s="54"/>
      <c r="BK540" s="76"/>
      <c r="BL540" s="54"/>
      <c r="BM540" s="54"/>
      <c r="BN540" s="54"/>
      <c r="BO540" s="54"/>
      <c r="BP540" s="76"/>
      <c r="BQ540" s="54"/>
      <c r="BR540" s="54"/>
      <c r="BS540" s="54"/>
      <c r="BT540" s="54"/>
      <c r="BU540" s="76"/>
    </row>
    <row r="541" spans="1:73" ht="15" x14ac:dyDescent="0.15">
      <c r="A541" s="56"/>
      <c r="B541" s="56"/>
      <c r="C541" s="56"/>
      <c r="D541" s="56"/>
      <c r="E541" s="104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3"/>
      <c r="S541" s="74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3"/>
      <c r="AG541" s="74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3"/>
      <c r="AU541" s="74"/>
      <c r="AV541" s="54"/>
      <c r="AW541" s="54"/>
      <c r="AX541" s="54"/>
      <c r="AY541" s="54"/>
      <c r="AZ541" s="54"/>
      <c r="BA541" s="76"/>
      <c r="BB541" s="54"/>
      <c r="BC541" s="54"/>
      <c r="BD541" s="54"/>
      <c r="BE541" s="54"/>
      <c r="BF541" s="76"/>
      <c r="BG541" s="54"/>
      <c r="BH541" s="54"/>
      <c r="BI541" s="54"/>
      <c r="BJ541" s="54"/>
      <c r="BK541" s="76"/>
      <c r="BL541" s="54"/>
      <c r="BM541" s="54"/>
      <c r="BN541" s="54"/>
      <c r="BO541" s="54"/>
      <c r="BP541" s="76"/>
      <c r="BQ541" s="54"/>
      <c r="BR541" s="54"/>
      <c r="BS541" s="54"/>
      <c r="BT541" s="54"/>
      <c r="BU541" s="76"/>
    </row>
    <row r="542" spans="1:73" ht="15" x14ac:dyDescent="0.15">
      <c r="A542" s="56"/>
      <c r="B542" s="56"/>
      <c r="C542" s="56"/>
      <c r="D542" s="56"/>
      <c r="E542" s="104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3"/>
      <c r="S542" s="74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3"/>
      <c r="AG542" s="74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3"/>
      <c r="AU542" s="74"/>
      <c r="AV542" s="54"/>
      <c r="AW542" s="54"/>
      <c r="AX542" s="54"/>
      <c r="AY542" s="54"/>
      <c r="AZ542" s="54"/>
      <c r="BA542" s="76"/>
      <c r="BB542" s="54"/>
      <c r="BC542" s="54"/>
      <c r="BD542" s="54"/>
      <c r="BE542" s="54"/>
      <c r="BF542" s="76"/>
      <c r="BG542" s="54"/>
      <c r="BH542" s="54"/>
      <c r="BI542" s="54"/>
      <c r="BJ542" s="54"/>
      <c r="BK542" s="76"/>
      <c r="BL542" s="54"/>
      <c r="BM542" s="54"/>
      <c r="BN542" s="54"/>
      <c r="BO542" s="54"/>
      <c r="BP542" s="76"/>
      <c r="BQ542" s="54"/>
      <c r="BR542" s="54"/>
      <c r="BS542" s="54"/>
      <c r="BT542" s="54"/>
      <c r="BU542" s="76"/>
    </row>
    <row r="543" spans="1:73" ht="15" x14ac:dyDescent="0.15">
      <c r="A543" s="56"/>
      <c r="B543" s="56"/>
      <c r="C543" s="56"/>
      <c r="D543" s="56"/>
      <c r="E543" s="104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3"/>
      <c r="S543" s="74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3"/>
      <c r="AG543" s="74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3"/>
      <c r="AU543" s="74"/>
      <c r="AV543" s="54"/>
      <c r="AW543" s="54"/>
      <c r="AX543" s="54"/>
      <c r="AY543" s="54"/>
      <c r="AZ543" s="54"/>
      <c r="BA543" s="76"/>
      <c r="BB543" s="54"/>
      <c r="BC543" s="54"/>
      <c r="BD543" s="54"/>
      <c r="BE543" s="54"/>
      <c r="BF543" s="76"/>
      <c r="BG543" s="54"/>
      <c r="BH543" s="54"/>
      <c r="BI543" s="54"/>
      <c r="BJ543" s="54"/>
      <c r="BK543" s="76"/>
      <c r="BL543" s="54"/>
      <c r="BM543" s="54"/>
      <c r="BN543" s="54"/>
      <c r="BO543" s="54"/>
      <c r="BP543" s="76"/>
      <c r="BQ543" s="54"/>
      <c r="BR543" s="54"/>
      <c r="BS543" s="54"/>
      <c r="BT543" s="54"/>
      <c r="BU543" s="76"/>
    </row>
    <row r="544" spans="1:73" ht="15" x14ac:dyDescent="0.15">
      <c r="A544" s="56"/>
      <c r="B544" s="56"/>
      <c r="C544" s="56"/>
      <c r="D544" s="56"/>
      <c r="E544" s="104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3"/>
      <c r="S544" s="74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3"/>
      <c r="AG544" s="74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3"/>
      <c r="AU544" s="74"/>
      <c r="AV544" s="54"/>
      <c r="AW544" s="54"/>
      <c r="AX544" s="54"/>
      <c r="AY544" s="54"/>
      <c r="AZ544" s="54"/>
      <c r="BA544" s="76"/>
      <c r="BB544" s="54"/>
      <c r="BC544" s="54"/>
      <c r="BD544" s="54"/>
      <c r="BE544" s="54"/>
      <c r="BF544" s="76"/>
      <c r="BG544" s="54"/>
      <c r="BH544" s="54"/>
      <c r="BI544" s="54"/>
      <c r="BJ544" s="54"/>
      <c r="BK544" s="76"/>
      <c r="BL544" s="54"/>
      <c r="BM544" s="54"/>
      <c r="BN544" s="54"/>
      <c r="BO544" s="54"/>
      <c r="BP544" s="76"/>
      <c r="BQ544" s="54"/>
      <c r="BR544" s="54"/>
      <c r="BS544" s="54"/>
      <c r="BT544" s="54"/>
      <c r="BU544" s="76"/>
    </row>
    <row r="545" spans="1:73" ht="15" x14ac:dyDescent="0.15">
      <c r="A545" s="56"/>
      <c r="B545" s="56"/>
      <c r="C545" s="56"/>
      <c r="D545" s="56"/>
      <c r="E545" s="104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3"/>
      <c r="S545" s="74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3"/>
      <c r="AG545" s="74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3"/>
      <c r="AU545" s="74"/>
      <c r="AV545" s="54"/>
      <c r="AW545" s="54"/>
      <c r="AX545" s="54"/>
      <c r="AY545" s="54"/>
      <c r="AZ545" s="54"/>
      <c r="BA545" s="76"/>
      <c r="BB545" s="54"/>
      <c r="BC545" s="54"/>
      <c r="BD545" s="54"/>
      <c r="BE545" s="54"/>
      <c r="BF545" s="76"/>
      <c r="BG545" s="54"/>
      <c r="BH545" s="54"/>
      <c r="BI545" s="54"/>
      <c r="BJ545" s="54"/>
      <c r="BK545" s="76"/>
      <c r="BL545" s="54"/>
      <c r="BM545" s="54"/>
      <c r="BN545" s="54"/>
      <c r="BO545" s="54"/>
      <c r="BP545" s="76"/>
      <c r="BQ545" s="54"/>
      <c r="BR545" s="54"/>
      <c r="BS545" s="54"/>
      <c r="BT545" s="54"/>
      <c r="BU545" s="76"/>
    </row>
    <row r="546" spans="1:73" ht="15" x14ac:dyDescent="0.15">
      <c r="A546" s="56"/>
      <c r="B546" s="56"/>
      <c r="C546" s="56"/>
      <c r="D546" s="56"/>
      <c r="E546" s="104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3"/>
      <c r="S546" s="74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3"/>
      <c r="AG546" s="74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3"/>
      <c r="AU546" s="74"/>
      <c r="AV546" s="54"/>
      <c r="AW546" s="54"/>
      <c r="AX546" s="54"/>
      <c r="AY546" s="54"/>
      <c r="AZ546" s="54"/>
      <c r="BA546" s="76"/>
      <c r="BB546" s="54"/>
      <c r="BC546" s="54"/>
      <c r="BD546" s="54"/>
      <c r="BE546" s="54"/>
      <c r="BF546" s="76"/>
      <c r="BG546" s="54"/>
      <c r="BH546" s="54"/>
      <c r="BI546" s="54"/>
      <c r="BJ546" s="54"/>
      <c r="BK546" s="76"/>
      <c r="BL546" s="54"/>
      <c r="BM546" s="54"/>
      <c r="BN546" s="54"/>
      <c r="BO546" s="54"/>
      <c r="BP546" s="76"/>
      <c r="BQ546" s="54"/>
      <c r="BR546" s="54"/>
      <c r="BS546" s="54"/>
      <c r="BT546" s="54"/>
      <c r="BU546" s="76"/>
    </row>
    <row r="547" spans="1:73" ht="15" x14ac:dyDescent="0.15">
      <c r="A547" s="56"/>
      <c r="B547" s="56"/>
      <c r="C547" s="56"/>
      <c r="D547" s="56"/>
      <c r="E547" s="104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3"/>
      <c r="S547" s="74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3"/>
      <c r="AG547" s="74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3"/>
      <c r="AU547" s="74"/>
      <c r="AV547" s="54"/>
      <c r="AW547" s="54"/>
      <c r="AX547" s="54"/>
      <c r="AY547" s="54"/>
      <c r="AZ547" s="54"/>
      <c r="BA547" s="76"/>
      <c r="BB547" s="54"/>
      <c r="BC547" s="54"/>
      <c r="BD547" s="54"/>
      <c r="BE547" s="54"/>
      <c r="BF547" s="76"/>
      <c r="BG547" s="54"/>
      <c r="BH547" s="54"/>
      <c r="BI547" s="54"/>
      <c r="BJ547" s="54"/>
      <c r="BK547" s="76"/>
      <c r="BL547" s="54"/>
      <c r="BM547" s="54"/>
      <c r="BN547" s="54"/>
      <c r="BO547" s="54"/>
      <c r="BP547" s="76"/>
      <c r="BQ547" s="54"/>
      <c r="BR547" s="54"/>
      <c r="BS547" s="54"/>
      <c r="BT547" s="54"/>
      <c r="BU547" s="76"/>
    </row>
    <row r="548" spans="1:73" ht="15" x14ac:dyDescent="0.15">
      <c r="A548" s="56"/>
      <c r="B548" s="56"/>
      <c r="C548" s="56"/>
      <c r="D548" s="56"/>
      <c r="E548" s="104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3"/>
      <c r="S548" s="74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3"/>
      <c r="AG548" s="74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3"/>
      <c r="AU548" s="74"/>
      <c r="AV548" s="54"/>
      <c r="AW548" s="54"/>
      <c r="AX548" s="54"/>
      <c r="AY548" s="54"/>
      <c r="AZ548" s="54"/>
      <c r="BA548" s="76"/>
      <c r="BB548" s="54"/>
      <c r="BC548" s="54"/>
      <c r="BD548" s="54"/>
      <c r="BE548" s="54"/>
      <c r="BF548" s="76"/>
      <c r="BG548" s="54"/>
      <c r="BH548" s="54"/>
      <c r="BI548" s="54"/>
      <c r="BJ548" s="54"/>
      <c r="BK548" s="76"/>
      <c r="BL548" s="54"/>
      <c r="BM548" s="54"/>
      <c r="BN548" s="54"/>
      <c r="BO548" s="54"/>
      <c r="BP548" s="76"/>
      <c r="BQ548" s="54"/>
      <c r="BR548" s="54"/>
      <c r="BS548" s="54"/>
      <c r="BT548" s="54"/>
      <c r="BU548" s="76"/>
    </row>
    <row r="549" spans="1:73" ht="15" x14ac:dyDescent="0.15">
      <c r="A549" s="56"/>
      <c r="B549" s="56"/>
      <c r="C549" s="56"/>
      <c r="D549" s="56"/>
      <c r="E549" s="104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3"/>
      <c r="S549" s="74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3"/>
      <c r="AG549" s="74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3"/>
      <c r="AU549" s="74"/>
      <c r="AV549" s="54"/>
      <c r="AW549" s="54"/>
      <c r="AX549" s="54"/>
      <c r="AY549" s="54"/>
      <c r="AZ549" s="54"/>
      <c r="BA549" s="76"/>
      <c r="BB549" s="54"/>
      <c r="BC549" s="54"/>
      <c r="BD549" s="54"/>
      <c r="BE549" s="54"/>
      <c r="BF549" s="76"/>
      <c r="BG549" s="54"/>
      <c r="BH549" s="54"/>
      <c r="BI549" s="54"/>
      <c r="BJ549" s="54"/>
      <c r="BK549" s="76"/>
      <c r="BL549" s="54"/>
      <c r="BM549" s="54"/>
      <c r="BN549" s="54"/>
      <c r="BO549" s="54"/>
      <c r="BP549" s="76"/>
      <c r="BQ549" s="54"/>
      <c r="BR549" s="54"/>
      <c r="BS549" s="54"/>
      <c r="BT549" s="54"/>
      <c r="BU549" s="76"/>
    </row>
    <row r="550" spans="1:73" ht="15" x14ac:dyDescent="0.15">
      <c r="A550" s="56"/>
      <c r="B550" s="56"/>
      <c r="C550" s="56"/>
      <c r="D550" s="56"/>
      <c r="E550" s="104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3"/>
      <c r="S550" s="74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3"/>
      <c r="AG550" s="74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3"/>
      <c r="AU550" s="74"/>
      <c r="AV550" s="54"/>
      <c r="AW550" s="54"/>
      <c r="AX550" s="54"/>
      <c r="AY550" s="54"/>
      <c r="AZ550" s="54"/>
      <c r="BA550" s="76"/>
      <c r="BB550" s="54"/>
      <c r="BC550" s="54"/>
      <c r="BD550" s="54"/>
      <c r="BE550" s="54"/>
      <c r="BF550" s="76"/>
      <c r="BG550" s="54"/>
      <c r="BH550" s="54"/>
      <c r="BI550" s="54"/>
      <c r="BJ550" s="54"/>
      <c r="BK550" s="76"/>
      <c r="BL550" s="54"/>
      <c r="BM550" s="54"/>
      <c r="BN550" s="54"/>
      <c r="BO550" s="54"/>
      <c r="BP550" s="76"/>
      <c r="BQ550" s="54"/>
      <c r="BR550" s="54"/>
      <c r="BS550" s="54"/>
      <c r="BT550" s="54"/>
      <c r="BU550" s="76"/>
    </row>
    <row r="551" spans="1:73" ht="15" x14ac:dyDescent="0.15">
      <c r="A551" s="56"/>
      <c r="B551" s="56"/>
      <c r="C551" s="56"/>
      <c r="D551" s="56"/>
      <c r="E551" s="104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3"/>
      <c r="S551" s="74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3"/>
      <c r="AG551" s="74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3"/>
      <c r="AU551" s="74"/>
      <c r="AV551" s="54"/>
      <c r="AW551" s="54"/>
      <c r="AX551" s="54"/>
      <c r="AY551" s="54"/>
      <c r="AZ551" s="54"/>
      <c r="BA551" s="76"/>
      <c r="BB551" s="54"/>
      <c r="BC551" s="54"/>
      <c r="BD551" s="54"/>
      <c r="BE551" s="54"/>
      <c r="BF551" s="76"/>
      <c r="BG551" s="54"/>
      <c r="BH551" s="54"/>
      <c r="BI551" s="54"/>
      <c r="BJ551" s="54"/>
      <c r="BK551" s="76"/>
      <c r="BL551" s="54"/>
      <c r="BM551" s="54"/>
      <c r="BN551" s="54"/>
      <c r="BO551" s="54"/>
      <c r="BP551" s="76"/>
      <c r="BQ551" s="54"/>
      <c r="BR551" s="54"/>
      <c r="BS551" s="54"/>
      <c r="BT551" s="54"/>
      <c r="BU551" s="76"/>
    </row>
    <row r="552" spans="1:73" ht="15" x14ac:dyDescent="0.15">
      <c r="A552" s="56"/>
      <c r="B552" s="56"/>
      <c r="C552" s="56"/>
      <c r="D552" s="56"/>
      <c r="E552" s="104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3"/>
      <c r="S552" s="74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3"/>
      <c r="AG552" s="74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3"/>
      <c r="AU552" s="74"/>
      <c r="AV552" s="54"/>
      <c r="AW552" s="54"/>
      <c r="AX552" s="54"/>
      <c r="AY552" s="54"/>
      <c r="AZ552" s="54"/>
      <c r="BA552" s="76"/>
      <c r="BB552" s="54"/>
      <c r="BC552" s="54"/>
      <c r="BD552" s="54"/>
      <c r="BE552" s="54"/>
      <c r="BF552" s="76"/>
      <c r="BG552" s="54"/>
      <c r="BH552" s="54"/>
      <c r="BI552" s="54"/>
      <c r="BJ552" s="54"/>
      <c r="BK552" s="76"/>
      <c r="BL552" s="54"/>
      <c r="BM552" s="54"/>
      <c r="BN552" s="54"/>
      <c r="BO552" s="54"/>
      <c r="BP552" s="76"/>
      <c r="BQ552" s="54"/>
      <c r="BR552" s="54"/>
      <c r="BS552" s="54"/>
      <c r="BT552" s="54"/>
      <c r="BU552" s="76"/>
    </row>
    <row r="553" spans="1:73" ht="15" x14ac:dyDescent="0.15">
      <c r="A553" s="56"/>
      <c r="B553" s="56"/>
      <c r="C553" s="56"/>
      <c r="D553" s="56"/>
      <c r="E553" s="104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3"/>
      <c r="S553" s="74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3"/>
      <c r="AG553" s="74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3"/>
      <c r="AU553" s="74"/>
      <c r="AV553" s="54"/>
      <c r="AW553" s="54"/>
      <c r="AX553" s="54"/>
      <c r="AY553" s="54"/>
      <c r="AZ553" s="54"/>
      <c r="BA553" s="76"/>
      <c r="BB553" s="54"/>
      <c r="BC553" s="54"/>
      <c r="BD553" s="54"/>
      <c r="BE553" s="54"/>
      <c r="BF553" s="76"/>
      <c r="BG553" s="54"/>
      <c r="BH553" s="54"/>
      <c r="BI553" s="54"/>
      <c r="BJ553" s="54"/>
      <c r="BK553" s="76"/>
      <c r="BL553" s="54"/>
      <c r="BM553" s="54"/>
      <c r="BN553" s="54"/>
      <c r="BO553" s="54"/>
      <c r="BP553" s="76"/>
      <c r="BQ553" s="54"/>
      <c r="BR553" s="54"/>
      <c r="BS553" s="54"/>
      <c r="BT553" s="54"/>
      <c r="BU553" s="76"/>
    </row>
    <row r="554" spans="1:73" ht="15" x14ac:dyDescent="0.15">
      <c r="A554" s="56"/>
      <c r="B554" s="56"/>
      <c r="C554" s="56"/>
      <c r="D554" s="56"/>
      <c r="E554" s="104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3"/>
      <c r="S554" s="74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3"/>
      <c r="AG554" s="74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3"/>
      <c r="AU554" s="74"/>
      <c r="AV554" s="54"/>
      <c r="AW554" s="54"/>
      <c r="AX554" s="54"/>
      <c r="AY554" s="54"/>
      <c r="AZ554" s="54"/>
      <c r="BA554" s="76"/>
      <c r="BB554" s="54"/>
      <c r="BC554" s="54"/>
      <c r="BD554" s="54"/>
      <c r="BE554" s="54"/>
      <c r="BF554" s="76"/>
      <c r="BG554" s="54"/>
      <c r="BH554" s="54"/>
      <c r="BI554" s="54"/>
      <c r="BJ554" s="54"/>
      <c r="BK554" s="76"/>
      <c r="BL554" s="54"/>
      <c r="BM554" s="54"/>
      <c r="BN554" s="54"/>
      <c r="BO554" s="54"/>
      <c r="BP554" s="76"/>
      <c r="BQ554" s="54"/>
      <c r="BR554" s="54"/>
      <c r="BS554" s="54"/>
      <c r="BT554" s="54"/>
      <c r="BU554" s="76"/>
    </row>
    <row r="555" spans="1:73" ht="15" x14ac:dyDescent="0.15">
      <c r="A555" s="56"/>
      <c r="B555" s="56"/>
      <c r="C555" s="56"/>
      <c r="D555" s="56"/>
      <c r="E555" s="104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3"/>
      <c r="S555" s="74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3"/>
      <c r="AG555" s="74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3"/>
      <c r="AU555" s="74"/>
      <c r="AV555" s="54"/>
      <c r="AW555" s="54"/>
      <c r="AX555" s="54"/>
      <c r="AY555" s="54"/>
      <c r="AZ555" s="54"/>
      <c r="BA555" s="76"/>
      <c r="BB555" s="54"/>
      <c r="BC555" s="54"/>
      <c r="BD555" s="54"/>
      <c r="BE555" s="54"/>
      <c r="BF555" s="76"/>
      <c r="BG555" s="54"/>
      <c r="BH555" s="54"/>
      <c r="BI555" s="54"/>
      <c r="BJ555" s="54"/>
      <c r="BK555" s="76"/>
      <c r="BL555" s="54"/>
      <c r="BM555" s="54"/>
      <c r="BN555" s="54"/>
      <c r="BO555" s="54"/>
      <c r="BP555" s="76"/>
      <c r="BQ555" s="54"/>
      <c r="BR555" s="54"/>
      <c r="BS555" s="54"/>
      <c r="BT555" s="54"/>
      <c r="BU555" s="76"/>
    </row>
    <row r="556" spans="1:73" ht="15" x14ac:dyDescent="0.15">
      <c r="A556" s="56"/>
      <c r="B556" s="56"/>
      <c r="C556" s="56"/>
      <c r="D556" s="56"/>
      <c r="E556" s="104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3"/>
      <c r="S556" s="74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3"/>
      <c r="AG556" s="74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3"/>
      <c r="AU556" s="74"/>
      <c r="AV556" s="54"/>
      <c r="AW556" s="54"/>
      <c r="AX556" s="54"/>
      <c r="AY556" s="54"/>
      <c r="AZ556" s="54"/>
      <c r="BA556" s="76"/>
      <c r="BB556" s="54"/>
      <c r="BC556" s="54"/>
      <c r="BD556" s="54"/>
      <c r="BE556" s="54"/>
      <c r="BF556" s="76"/>
      <c r="BG556" s="54"/>
      <c r="BH556" s="54"/>
      <c r="BI556" s="54"/>
      <c r="BJ556" s="54"/>
      <c r="BK556" s="76"/>
      <c r="BL556" s="54"/>
      <c r="BM556" s="54"/>
      <c r="BN556" s="54"/>
      <c r="BO556" s="54"/>
      <c r="BP556" s="76"/>
      <c r="BQ556" s="54"/>
      <c r="BR556" s="54"/>
      <c r="BS556" s="54"/>
      <c r="BT556" s="54"/>
      <c r="BU556" s="76"/>
    </row>
    <row r="557" spans="1:73" ht="15" x14ac:dyDescent="0.15">
      <c r="A557" s="56"/>
      <c r="B557" s="56"/>
      <c r="C557" s="56"/>
      <c r="D557" s="56"/>
      <c r="E557" s="104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3"/>
      <c r="S557" s="74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3"/>
      <c r="AG557" s="74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3"/>
      <c r="AU557" s="74"/>
      <c r="AV557" s="54"/>
      <c r="AW557" s="54"/>
      <c r="AX557" s="54"/>
      <c r="AY557" s="54"/>
      <c r="AZ557" s="54"/>
      <c r="BA557" s="76"/>
      <c r="BB557" s="54"/>
      <c r="BC557" s="54"/>
      <c r="BD557" s="54"/>
      <c r="BE557" s="54"/>
      <c r="BF557" s="76"/>
      <c r="BG557" s="54"/>
      <c r="BH557" s="54"/>
      <c r="BI557" s="54"/>
      <c r="BJ557" s="54"/>
      <c r="BK557" s="76"/>
      <c r="BL557" s="54"/>
      <c r="BM557" s="54"/>
      <c r="BN557" s="54"/>
      <c r="BO557" s="54"/>
      <c r="BP557" s="76"/>
      <c r="BQ557" s="54"/>
      <c r="BR557" s="54"/>
      <c r="BS557" s="54"/>
      <c r="BT557" s="54"/>
      <c r="BU557" s="76"/>
    </row>
    <row r="558" spans="1:73" ht="15" x14ac:dyDescent="0.15">
      <c r="A558" s="56"/>
      <c r="B558" s="56"/>
      <c r="C558" s="56"/>
      <c r="D558" s="56"/>
      <c r="E558" s="104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3"/>
      <c r="S558" s="74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3"/>
      <c r="AG558" s="74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3"/>
      <c r="AU558" s="74"/>
      <c r="AV558" s="54"/>
      <c r="AW558" s="54"/>
      <c r="AX558" s="54"/>
      <c r="AY558" s="54"/>
      <c r="AZ558" s="54"/>
      <c r="BA558" s="76"/>
      <c r="BB558" s="54"/>
      <c r="BC558" s="54"/>
      <c r="BD558" s="54"/>
      <c r="BE558" s="54"/>
      <c r="BF558" s="76"/>
      <c r="BG558" s="54"/>
      <c r="BH558" s="54"/>
      <c r="BI558" s="54"/>
      <c r="BJ558" s="54"/>
      <c r="BK558" s="76"/>
      <c r="BL558" s="54"/>
      <c r="BM558" s="54"/>
      <c r="BN558" s="54"/>
      <c r="BO558" s="54"/>
      <c r="BP558" s="76"/>
      <c r="BQ558" s="54"/>
      <c r="BR558" s="54"/>
      <c r="BS558" s="54"/>
      <c r="BT558" s="54"/>
      <c r="BU558" s="76"/>
    </row>
    <row r="559" spans="1:73" ht="15" x14ac:dyDescent="0.15">
      <c r="A559" s="56"/>
      <c r="B559" s="56"/>
      <c r="C559" s="56"/>
      <c r="D559" s="56"/>
      <c r="E559" s="104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3"/>
      <c r="S559" s="74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3"/>
      <c r="AG559" s="74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3"/>
      <c r="AU559" s="74"/>
      <c r="AV559" s="54"/>
      <c r="AW559" s="54"/>
      <c r="AX559" s="54"/>
      <c r="AY559" s="54"/>
      <c r="AZ559" s="54"/>
      <c r="BA559" s="76"/>
      <c r="BB559" s="54"/>
      <c r="BC559" s="54"/>
      <c r="BD559" s="54"/>
      <c r="BE559" s="54"/>
      <c r="BF559" s="76"/>
      <c r="BG559" s="54"/>
      <c r="BH559" s="54"/>
      <c r="BI559" s="54"/>
      <c r="BJ559" s="54"/>
      <c r="BK559" s="76"/>
      <c r="BL559" s="54"/>
      <c r="BM559" s="54"/>
      <c r="BN559" s="54"/>
      <c r="BO559" s="54"/>
      <c r="BP559" s="76"/>
      <c r="BQ559" s="54"/>
      <c r="BR559" s="54"/>
      <c r="BS559" s="54"/>
      <c r="BT559" s="54"/>
      <c r="BU559" s="76"/>
    </row>
    <row r="560" spans="1:73" ht="15" x14ac:dyDescent="0.15">
      <c r="A560" s="56"/>
      <c r="B560" s="56"/>
      <c r="C560" s="56"/>
      <c r="D560" s="56"/>
      <c r="E560" s="104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3"/>
      <c r="S560" s="74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3"/>
      <c r="AG560" s="74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3"/>
      <c r="AU560" s="74"/>
      <c r="AV560" s="54"/>
      <c r="AW560" s="54"/>
      <c r="AX560" s="54"/>
      <c r="AY560" s="54"/>
      <c r="AZ560" s="54"/>
      <c r="BA560" s="76"/>
      <c r="BB560" s="54"/>
      <c r="BC560" s="54"/>
      <c r="BD560" s="54"/>
      <c r="BE560" s="54"/>
      <c r="BF560" s="76"/>
      <c r="BG560" s="54"/>
      <c r="BH560" s="54"/>
      <c r="BI560" s="54"/>
      <c r="BJ560" s="54"/>
      <c r="BK560" s="76"/>
      <c r="BL560" s="54"/>
      <c r="BM560" s="54"/>
      <c r="BN560" s="54"/>
      <c r="BO560" s="54"/>
      <c r="BP560" s="76"/>
      <c r="BQ560" s="54"/>
      <c r="BR560" s="54"/>
      <c r="BS560" s="54"/>
      <c r="BT560" s="54"/>
      <c r="BU560" s="76"/>
    </row>
    <row r="561" spans="1:73" ht="15" x14ac:dyDescent="0.15">
      <c r="A561" s="56"/>
      <c r="B561" s="56"/>
      <c r="C561" s="56"/>
      <c r="D561" s="56"/>
      <c r="E561" s="104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3"/>
      <c r="S561" s="74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3"/>
      <c r="AG561" s="74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3"/>
      <c r="AU561" s="74"/>
      <c r="AV561" s="54"/>
      <c r="AW561" s="54"/>
      <c r="AX561" s="54"/>
      <c r="AY561" s="54"/>
      <c r="AZ561" s="54"/>
      <c r="BA561" s="76"/>
      <c r="BB561" s="54"/>
      <c r="BC561" s="54"/>
      <c r="BD561" s="54"/>
      <c r="BE561" s="54"/>
      <c r="BF561" s="76"/>
      <c r="BG561" s="54"/>
      <c r="BH561" s="54"/>
      <c r="BI561" s="54"/>
      <c r="BJ561" s="54"/>
      <c r="BK561" s="76"/>
      <c r="BL561" s="54"/>
      <c r="BM561" s="54"/>
      <c r="BN561" s="54"/>
      <c r="BO561" s="54"/>
      <c r="BP561" s="76"/>
      <c r="BQ561" s="54"/>
      <c r="BR561" s="54"/>
      <c r="BS561" s="54"/>
      <c r="BT561" s="54"/>
      <c r="BU561" s="76"/>
    </row>
    <row r="562" spans="1:73" ht="15" x14ac:dyDescent="0.15">
      <c r="A562" s="56"/>
      <c r="B562" s="56"/>
      <c r="C562" s="56"/>
      <c r="D562" s="56"/>
      <c r="E562" s="104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3"/>
      <c r="S562" s="74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3"/>
      <c r="AG562" s="74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3"/>
      <c r="AU562" s="74"/>
      <c r="AV562" s="54"/>
      <c r="AW562" s="54"/>
      <c r="AX562" s="54"/>
      <c r="AY562" s="54"/>
      <c r="AZ562" s="54"/>
      <c r="BA562" s="76"/>
      <c r="BB562" s="54"/>
      <c r="BC562" s="54"/>
      <c r="BD562" s="54"/>
      <c r="BE562" s="54"/>
      <c r="BF562" s="76"/>
      <c r="BG562" s="54"/>
      <c r="BH562" s="54"/>
      <c r="BI562" s="54"/>
      <c r="BJ562" s="54"/>
      <c r="BK562" s="76"/>
      <c r="BL562" s="54"/>
      <c r="BM562" s="54"/>
      <c r="BN562" s="54"/>
      <c r="BO562" s="54"/>
      <c r="BP562" s="76"/>
      <c r="BQ562" s="54"/>
      <c r="BR562" s="54"/>
      <c r="BS562" s="54"/>
      <c r="BT562" s="54"/>
      <c r="BU562" s="76"/>
    </row>
    <row r="563" spans="1:73" ht="15" x14ac:dyDescent="0.15">
      <c r="A563" s="56"/>
      <c r="B563" s="56"/>
      <c r="C563" s="56"/>
      <c r="D563" s="56"/>
      <c r="E563" s="104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3"/>
      <c r="S563" s="74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3"/>
      <c r="AG563" s="74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3"/>
      <c r="AU563" s="74"/>
      <c r="AV563" s="54"/>
      <c r="AW563" s="54"/>
      <c r="AX563" s="54"/>
      <c r="AY563" s="54"/>
      <c r="AZ563" s="54"/>
      <c r="BA563" s="76"/>
      <c r="BB563" s="54"/>
      <c r="BC563" s="54"/>
      <c r="BD563" s="54"/>
      <c r="BE563" s="54"/>
      <c r="BF563" s="76"/>
      <c r="BG563" s="54"/>
      <c r="BH563" s="54"/>
      <c r="BI563" s="54"/>
      <c r="BJ563" s="54"/>
      <c r="BK563" s="76"/>
      <c r="BL563" s="54"/>
      <c r="BM563" s="54"/>
      <c r="BN563" s="54"/>
      <c r="BO563" s="54"/>
      <c r="BP563" s="76"/>
      <c r="BQ563" s="54"/>
      <c r="BR563" s="54"/>
      <c r="BS563" s="54"/>
      <c r="BT563" s="54"/>
      <c r="BU563" s="76"/>
    </row>
    <row r="564" spans="1:73" ht="15" x14ac:dyDescent="0.15">
      <c r="A564" s="56"/>
      <c r="B564" s="56"/>
      <c r="C564" s="56"/>
      <c r="D564" s="56"/>
      <c r="E564" s="104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3"/>
      <c r="S564" s="74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3"/>
      <c r="AG564" s="74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3"/>
      <c r="AU564" s="74"/>
      <c r="AV564" s="54"/>
      <c r="AW564" s="54"/>
      <c r="AX564" s="54"/>
      <c r="AY564" s="54"/>
      <c r="AZ564" s="54"/>
      <c r="BA564" s="76"/>
      <c r="BB564" s="54"/>
      <c r="BC564" s="54"/>
      <c r="BD564" s="54"/>
      <c r="BE564" s="54"/>
      <c r="BF564" s="76"/>
      <c r="BG564" s="54"/>
      <c r="BH564" s="54"/>
      <c r="BI564" s="54"/>
      <c r="BJ564" s="54"/>
      <c r="BK564" s="76"/>
      <c r="BL564" s="54"/>
      <c r="BM564" s="54"/>
      <c r="BN564" s="54"/>
      <c r="BO564" s="54"/>
      <c r="BP564" s="76"/>
      <c r="BQ564" s="54"/>
      <c r="BR564" s="54"/>
      <c r="BS564" s="54"/>
      <c r="BT564" s="54"/>
      <c r="BU564" s="76"/>
    </row>
    <row r="565" spans="1:73" ht="15" x14ac:dyDescent="0.15">
      <c r="A565" s="56"/>
      <c r="B565" s="56"/>
      <c r="C565" s="56"/>
      <c r="D565" s="56"/>
      <c r="E565" s="104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3"/>
      <c r="S565" s="74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3"/>
      <c r="AG565" s="74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3"/>
      <c r="AU565" s="74"/>
      <c r="AV565" s="54"/>
      <c r="AW565" s="54"/>
      <c r="AX565" s="54"/>
      <c r="AY565" s="54"/>
      <c r="AZ565" s="54"/>
      <c r="BA565" s="76"/>
      <c r="BB565" s="54"/>
      <c r="BC565" s="54"/>
      <c r="BD565" s="54"/>
      <c r="BE565" s="54"/>
      <c r="BF565" s="76"/>
      <c r="BG565" s="54"/>
      <c r="BH565" s="54"/>
      <c r="BI565" s="54"/>
      <c r="BJ565" s="54"/>
      <c r="BK565" s="76"/>
      <c r="BL565" s="54"/>
      <c r="BM565" s="54"/>
      <c r="BN565" s="54"/>
      <c r="BO565" s="54"/>
      <c r="BP565" s="76"/>
      <c r="BQ565" s="54"/>
      <c r="BR565" s="54"/>
      <c r="BS565" s="54"/>
      <c r="BT565" s="54"/>
      <c r="BU565" s="76"/>
    </row>
    <row r="566" spans="1:73" ht="15" x14ac:dyDescent="0.15">
      <c r="A566" s="56"/>
      <c r="B566" s="56"/>
      <c r="C566" s="56"/>
      <c r="D566" s="56"/>
      <c r="E566" s="104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3"/>
      <c r="S566" s="74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3"/>
      <c r="AG566" s="74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3"/>
      <c r="AU566" s="74"/>
      <c r="AV566" s="54"/>
      <c r="AW566" s="54"/>
      <c r="AX566" s="54"/>
      <c r="AY566" s="54"/>
      <c r="AZ566" s="54"/>
      <c r="BA566" s="76"/>
      <c r="BB566" s="54"/>
      <c r="BC566" s="54"/>
      <c r="BD566" s="54"/>
      <c r="BE566" s="54"/>
      <c r="BF566" s="76"/>
      <c r="BG566" s="54"/>
      <c r="BH566" s="54"/>
      <c r="BI566" s="54"/>
      <c r="BJ566" s="54"/>
      <c r="BK566" s="76"/>
      <c r="BL566" s="54"/>
      <c r="BM566" s="54"/>
      <c r="BN566" s="54"/>
      <c r="BO566" s="54"/>
      <c r="BP566" s="76"/>
      <c r="BQ566" s="54"/>
      <c r="BR566" s="54"/>
      <c r="BS566" s="54"/>
      <c r="BT566" s="54"/>
      <c r="BU566" s="76"/>
    </row>
    <row r="567" spans="1:73" ht="15" x14ac:dyDescent="0.15">
      <c r="A567" s="56"/>
      <c r="B567" s="56"/>
      <c r="C567" s="56"/>
      <c r="D567" s="56"/>
      <c r="E567" s="104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3"/>
      <c r="S567" s="74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3"/>
      <c r="AG567" s="74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3"/>
      <c r="AU567" s="74"/>
      <c r="AV567" s="54"/>
      <c r="AW567" s="54"/>
      <c r="AX567" s="54"/>
      <c r="AY567" s="54"/>
      <c r="AZ567" s="54"/>
      <c r="BA567" s="76"/>
      <c r="BB567" s="54"/>
      <c r="BC567" s="54"/>
      <c r="BD567" s="54"/>
      <c r="BE567" s="54"/>
      <c r="BF567" s="76"/>
      <c r="BG567" s="54"/>
      <c r="BH567" s="54"/>
      <c r="BI567" s="54"/>
      <c r="BJ567" s="54"/>
      <c r="BK567" s="76"/>
      <c r="BL567" s="54"/>
      <c r="BM567" s="54"/>
      <c r="BN567" s="54"/>
      <c r="BO567" s="54"/>
      <c r="BP567" s="76"/>
      <c r="BQ567" s="54"/>
      <c r="BR567" s="54"/>
      <c r="BS567" s="54"/>
      <c r="BT567" s="54"/>
      <c r="BU567" s="76"/>
    </row>
    <row r="568" spans="1:73" ht="15" x14ac:dyDescent="0.15">
      <c r="A568" s="56"/>
      <c r="B568" s="56"/>
      <c r="C568" s="56"/>
      <c r="D568" s="56"/>
      <c r="E568" s="104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3"/>
      <c r="S568" s="74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3"/>
      <c r="AG568" s="74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3"/>
      <c r="AU568" s="74"/>
      <c r="AV568" s="54"/>
      <c r="AW568" s="54"/>
      <c r="AX568" s="54"/>
      <c r="AY568" s="54"/>
      <c r="AZ568" s="54"/>
      <c r="BA568" s="76"/>
      <c r="BB568" s="54"/>
      <c r="BC568" s="54"/>
      <c r="BD568" s="54"/>
      <c r="BE568" s="54"/>
      <c r="BF568" s="76"/>
      <c r="BG568" s="54"/>
      <c r="BH568" s="54"/>
      <c r="BI568" s="54"/>
      <c r="BJ568" s="54"/>
      <c r="BK568" s="76"/>
      <c r="BL568" s="54"/>
      <c r="BM568" s="54"/>
      <c r="BN568" s="54"/>
      <c r="BO568" s="54"/>
      <c r="BP568" s="76"/>
      <c r="BQ568" s="54"/>
      <c r="BR568" s="54"/>
      <c r="BS568" s="54"/>
      <c r="BT568" s="54"/>
      <c r="BU568" s="76"/>
    </row>
    <row r="569" spans="1:73" ht="15" x14ac:dyDescent="0.15">
      <c r="A569" s="56"/>
      <c r="B569" s="56"/>
      <c r="C569" s="56"/>
      <c r="D569" s="56"/>
      <c r="E569" s="104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3"/>
      <c r="S569" s="74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3"/>
      <c r="AG569" s="74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3"/>
      <c r="AU569" s="74"/>
      <c r="AV569" s="54"/>
      <c r="AW569" s="54"/>
      <c r="AX569" s="54"/>
      <c r="AY569" s="54"/>
      <c r="AZ569" s="54"/>
      <c r="BA569" s="76"/>
      <c r="BB569" s="54"/>
      <c r="BC569" s="54"/>
      <c r="BD569" s="54"/>
      <c r="BE569" s="54"/>
      <c r="BF569" s="76"/>
      <c r="BG569" s="54"/>
      <c r="BH569" s="54"/>
      <c r="BI569" s="54"/>
      <c r="BJ569" s="54"/>
      <c r="BK569" s="76"/>
      <c r="BL569" s="54"/>
      <c r="BM569" s="54"/>
      <c r="BN569" s="54"/>
      <c r="BO569" s="54"/>
      <c r="BP569" s="76"/>
      <c r="BQ569" s="54"/>
      <c r="BR569" s="54"/>
      <c r="BS569" s="54"/>
      <c r="BT569" s="54"/>
      <c r="BU569" s="76"/>
    </row>
    <row r="570" spans="1:73" ht="15" x14ac:dyDescent="0.15">
      <c r="A570" s="56"/>
      <c r="B570" s="56"/>
      <c r="C570" s="56"/>
      <c r="D570" s="56"/>
      <c r="E570" s="104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3"/>
      <c r="S570" s="74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3"/>
      <c r="AG570" s="74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3"/>
      <c r="AU570" s="74"/>
      <c r="AV570" s="54"/>
      <c r="AW570" s="54"/>
      <c r="AX570" s="54"/>
      <c r="AY570" s="54"/>
      <c r="AZ570" s="54"/>
      <c r="BA570" s="76"/>
      <c r="BB570" s="54"/>
      <c r="BC570" s="54"/>
      <c r="BD570" s="54"/>
      <c r="BE570" s="54"/>
      <c r="BF570" s="76"/>
      <c r="BG570" s="54"/>
      <c r="BH570" s="54"/>
      <c r="BI570" s="54"/>
      <c r="BJ570" s="54"/>
      <c r="BK570" s="76"/>
      <c r="BL570" s="54"/>
      <c r="BM570" s="54"/>
      <c r="BN570" s="54"/>
      <c r="BO570" s="54"/>
      <c r="BP570" s="76"/>
      <c r="BQ570" s="54"/>
      <c r="BR570" s="54"/>
      <c r="BS570" s="54"/>
      <c r="BT570" s="54"/>
      <c r="BU570" s="76"/>
    </row>
    <row r="571" spans="1:73" ht="15" x14ac:dyDescent="0.15">
      <c r="A571" s="56"/>
      <c r="B571" s="56"/>
      <c r="C571" s="56"/>
      <c r="D571" s="56"/>
      <c r="E571" s="104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3"/>
      <c r="S571" s="74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3"/>
      <c r="AG571" s="74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3"/>
      <c r="AU571" s="74"/>
      <c r="AV571" s="54"/>
      <c r="AW571" s="54"/>
      <c r="AX571" s="54"/>
      <c r="AY571" s="54"/>
      <c r="AZ571" s="54"/>
      <c r="BA571" s="76"/>
      <c r="BB571" s="54"/>
      <c r="BC571" s="54"/>
      <c r="BD571" s="54"/>
      <c r="BE571" s="54"/>
      <c r="BF571" s="76"/>
      <c r="BG571" s="54"/>
      <c r="BH571" s="54"/>
      <c r="BI571" s="54"/>
      <c r="BJ571" s="54"/>
      <c r="BK571" s="76"/>
      <c r="BL571" s="54"/>
      <c r="BM571" s="54"/>
      <c r="BN571" s="54"/>
      <c r="BO571" s="54"/>
      <c r="BP571" s="76"/>
      <c r="BQ571" s="54"/>
      <c r="BR571" s="54"/>
      <c r="BS571" s="54"/>
      <c r="BT571" s="54"/>
      <c r="BU571" s="76"/>
    </row>
    <row r="572" spans="1:73" ht="15" x14ac:dyDescent="0.15">
      <c r="A572" s="56"/>
      <c r="B572" s="56"/>
      <c r="C572" s="56"/>
      <c r="D572" s="56"/>
      <c r="E572" s="104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3"/>
      <c r="S572" s="74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3"/>
      <c r="AG572" s="74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3"/>
      <c r="AU572" s="74"/>
      <c r="AV572" s="54"/>
      <c r="AW572" s="54"/>
      <c r="AX572" s="54"/>
      <c r="AY572" s="54"/>
      <c r="AZ572" s="54"/>
      <c r="BA572" s="76"/>
      <c r="BB572" s="54"/>
      <c r="BC572" s="54"/>
      <c r="BD572" s="54"/>
      <c r="BE572" s="54"/>
      <c r="BF572" s="76"/>
      <c r="BG572" s="54"/>
      <c r="BH572" s="54"/>
      <c r="BI572" s="54"/>
      <c r="BJ572" s="54"/>
      <c r="BK572" s="76"/>
      <c r="BL572" s="54"/>
      <c r="BM572" s="54"/>
      <c r="BN572" s="54"/>
      <c r="BO572" s="54"/>
      <c r="BP572" s="76"/>
      <c r="BQ572" s="54"/>
      <c r="BR572" s="54"/>
      <c r="BS572" s="54"/>
      <c r="BT572" s="54"/>
      <c r="BU572" s="76"/>
    </row>
    <row r="573" spans="1:73" ht="15" x14ac:dyDescent="0.15">
      <c r="A573" s="56"/>
      <c r="B573" s="56"/>
      <c r="C573" s="56"/>
      <c r="D573" s="56"/>
      <c r="E573" s="104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3"/>
      <c r="S573" s="74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3"/>
      <c r="AG573" s="74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3"/>
      <c r="AU573" s="74"/>
      <c r="AV573" s="54"/>
      <c r="AW573" s="54"/>
      <c r="AX573" s="54"/>
      <c r="AY573" s="54"/>
      <c r="AZ573" s="54"/>
      <c r="BA573" s="76"/>
      <c r="BB573" s="54"/>
      <c r="BC573" s="54"/>
      <c r="BD573" s="54"/>
      <c r="BE573" s="54"/>
      <c r="BF573" s="76"/>
      <c r="BG573" s="54"/>
      <c r="BH573" s="54"/>
      <c r="BI573" s="54"/>
      <c r="BJ573" s="54"/>
      <c r="BK573" s="76"/>
      <c r="BL573" s="54"/>
      <c r="BM573" s="54"/>
      <c r="BN573" s="54"/>
      <c r="BO573" s="54"/>
      <c r="BP573" s="76"/>
      <c r="BQ573" s="54"/>
      <c r="BR573" s="54"/>
      <c r="BS573" s="54"/>
      <c r="BT573" s="54"/>
      <c r="BU573" s="76"/>
    </row>
    <row r="574" spans="1:73" ht="15" x14ac:dyDescent="0.15">
      <c r="A574" s="56"/>
      <c r="B574" s="56"/>
      <c r="C574" s="56"/>
      <c r="D574" s="56"/>
      <c r="E574" s="104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3"/>
      <c r="S574" s="74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3"/>
      <c r="AG574" s="74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3"/>
      <c r="AU574" s="74"/>
      <c r="AV574" s="54"/>
      <c r="AW574" s="54"/>
      <c r="AX574" s="54"/>
      <c r="AY574" s="54"/>
      <c r="AZ574" s="54"/>
      <c r="BA574" s="76"/>
      <c r="BB574" s="54"/>
      <c r="BC574" s="54"/>
      <c r="BD574" s="54"/>
      <c r="BE574" s="54"/>
      <c r="BF574" s="76"/>
      <c r="BG574" s="54"/>
      <c r="BH574" s="54"/>
      <c r="BI574" s="54"/>
      <c r="BJ574" s="54"/>
      <c r="BK574" s="76"/>
      <c r="BL574" s="54"/>
      <c r="BM574" s="54"/>
      <c r="BN574" s="54"/>
      <c r="BO574" s="54"/>
      <c r="BP574" s="76"/>
      <c r="BQ574" s="54"/>
      <c r="BR574" s="54"/>
      <c r="BS574" s="54"/>
      <c r="BT574" s="54"/>
      <c r="BU574" s="76"/>
    </row>
    <row r="575" spans="1:73" ht="15" x14ac:dyDescent="0.15">
      <c r="A575" s="56"/>
      <c r="B575" s="56"/>
      <c r="C575" s="56"/>
      <c r="D575" s="56"/>
      <c r="E575" s="104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3"/>
      <c r="S575" s="74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3"/>
      <c r="AG575" s="74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3"/>
      <c r="AU575" s="74"/>
      <c r="AV575" s="54"/>
      <c r="AW575" s="54"/>
      <c r="AX575" s="54"/>
      <c r="AY575" s="54"/>
      <c r="AZ575" s="54"/>
      <c r="BA575" s="76"/>
      <c r="BB575" s="54"/>
      <c r="BC575" s="54"/>
      <c r="BD575" s="54"/>
      <c r="BE575" s="54"/>
      <c r="BF575" s="76"/>
      <c r="BG575" s="54"/>
      <c r="BH575" s="54"/>
      <c r="BI575" s="54"/>
      <c r="BJ575" s="54"/>
      <c r="BK575" s="76"/>
      <c r="BL575" s="54"/>
      <c r="BM575" s="54"/>
      <c r="BN575" s="54"/>
      <c r="BO575" s="54"/>
      <c r="BP575" s="76"/>
      <c r="BQ575" s="54"/>
      <c r="BR575" s="54"/>
      <c r="BS575" s="54"/>
      <c r="BT575" s="54"/>
      <c r="BU575" s="76"/>
    </row>
    <row r="576" spans="1:73" ht="15" x14ac:dyDescent="0.15">
      <c r="A576" s="56"/>
      <c r="B576" s="56"/>
      <c r="C576" s="56"/>
      <c r="D576" s="56"/>
      <c r="E576" s="104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3"/>
      <c r="S576" s="74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3"/>
      <c r="AG576" s="74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3"/>
      <c r="AU576" s="74"/>
      <c r="AV576" s="54"/>
      <c r="AW576" s="54"/>
      <c r="AX576" s="54"/>
      <c r="AY576" s="54"/>
      <c r="AZ576" s="54"/>
      <c r="BA576" s="76"/>
      <c r="BB576" s="54"/>
      <c r="BC576" s="54"/>
      <c r="BD576" s="54"/>
      <c r="BE576" s="54"/>
      <c r="BF576" s="76"/>
      <c r="BG576" s="54"/>
      <c r="BH576" s="54"/>
      <c r="BI576" s="54"/>
      <c r="BJ576" s="54"/>
      <c r="BK576" s="76"/>
      <c r="BL576" s="54"/>
      <c r="BM576" s="54"/>
      <c r="BN576" s="54"/>
      <c r="BO576" s="54"/>
      <c r="BP576" s="76"/>
      <c r="BQ576" s="54"/>
      <c r="BR576" s="54"/>
      <c r="BS576" s="54"/>
      <c r="BT576" s="54"/>
      <c r="BU576" s="76"/>
    </row>
    <row r="577" spans="1:73" ht="15" x14ac:dyDescent="0.15">
      <c r="A577" s="56"/>
      <c r="B577" s="56"/>
      <c r="C577" s="56"/>
      <c r="D577" s="56"/>
      <c r="E577" s="104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3"/>
      <c r="S577" s="74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3"/>
      <c r="AG577" s="74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3"/>
      <c r="AU577" s="74"/>
      <c r="AV577" s="54"/>
      <c r="AW577" s="54"/>
      <c r="AX577" s="54"/>
      <c r="AY577" s="54"/>
      <c r="AZ577" s="54"/>
      <c r="BA577" s="76"/>
      <c r="BB577" s="54"/>
      <c r="BC577" s="54"/>
      <c r="BD577" s="54"/>
      <c r="BE577" s="54"/>
      <c r="BF577" s="76"/>
      <c r="BG577" s="54"/>
      <c r="BH577" s="54"/>
      <c r="BI577" s="54"/>
      <c r="BJ577" s="54"/>
      <c r="BK577" s="76"/>
      <c r="BL577" s="54"/>
      <c r="BM577" s="54"/>
      <c r="BN577" s="54"/>
      <c r="BO577" s="54"/>
      <c r="BP577" s="76"/>
      <c r="BQ577" s="54"/>
      <c r="BR577" s="54"/>
      <c r="BS577" s="54"/>
      <c r="BT577" s="54"/>
      <c r="BU577" s="76"/>
    </row>
    <row r="578" spans="1:73" ht="15" x14ac:dyDescent="0.15">
      <c r="A578" s="56"/>
      <c r="B578" s="56"/>
      <c r="C578" s="56"/>
      <c r="D578" s="56"/>
      <c r="E578" s="104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3"/>
      <c r="S578" s="74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3"/>
      <c r="AG578" s="74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3"/>
      <c r="AU578" s="74"/>
      <c r="AV578" s="54"/>
      <c r="AW578" s="54"/>
      <c r="AX578" s="54"/>
      <c r="AY578" s="54"/>
      <c r="AZ578" s="54"/>
      <c r="BA578" s="76"/>
      <c r="BB578" s="54"/>
      <c r="BC578" s="54"/>
      <c r="BD578" s="54"/>
      <c r="BE578" s="54"/>
      <c r="BF578" s="76"/>
      <c r="BG578" s="54"/>
      <c r="BH578" s="54"/>
      <c r="BI578" s="54"/>
      <c r="BJ578" s="54"/>
      <c r="BK578" s="76"/>
      <c r="BL578" s="54"/>
      <c r="BM578" s="54"/>
      <c r="BN578" s="54"/>
      <c r="BO578" s="54"/>
      <c r="BP578" s="76"/>
      <c r="BQ578" s="54"/>
      <c r="BR578" s="54"/>
      <c r="BS578" s="54"/>
      <c r="BT578" s="54"/>
      <c r="BU578" s="76"/>
    </row>
    <row r="579" spans="1:73" ht="15" x14ac:dyDescent="0.15">
      <c r="A579" s="56"/>
      <c r="B579" s="56"/>
      <c r="C579" s="56"/>
      <c r="D579" s="56"/>
      <c r="E579" s="104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3"/>
      <c r="S579" s="74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3"/>
      <c r="AG579" s="74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3"/>
      <c r="AU579" s="74"/>
      <c r="AV579" s="54"/>
      <c r="AW579" s="54"/>
      <c r="AX579" s="54"/>
      <c r="AY579" s="54"/>
      <c r="AZ579" s="54"/>
      <c r="BA579" s="76"/>
      <c r="BB579" s="54"/>
      <c r="BC579" s="54"/>
      <c r="BD579" s="54"/>
      <c r="BE579" s="54"/>
      <c r="BF579" s="76"/>
      <c r="BG579" s="54"/>
      <c r="BH579" s="54"/>
      <c r="BI579" s="54"/>
      <c r="BJ579" s="54"/>
      <c r="BK579" s="76"/>
      <c r="BL579" s="54"/>
      <c r="BM579" s="54"/>
      <c r="BN579" s="54"/>
      <c r="BO579" s="54"/>
      <c r="BP579" s="76"/>
      <c r="BQ579" s="54"/>
      <c r="BR579" s="54"/>
      <c r="BS579" s="54"/>
      <c r="BT579" s="54"/>
      <c r="BU579" s="76"/>
    </row>
    <row r="580" spans="1:73" ht="15" x14ac:dyDescent="0.15">
      <c r="A580" s="56"/>
      <c r="B580" s="56"/>
      <c r="C580" s="56"/>
      <c r="D580" s="56"/>
      <c r="E580" s="104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3"/>
      <c r="S580" s="74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3"/>
      <c r="AG580" s="74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3"/>
      <c r="AU580" s="74"/>
      <c r="AV580" s="54"/>
      <c r="AW580" s="54"/>
      <c r="AX580" s="54"/>
      <c r="AY580" s="54"/>
      <c r="AZ580" s="54"/>
      <c r="BA580" s="76"/>
      <c r="BB580" s="54"/>
      <c r="BC580" s="54"/>
      <c r="BD580" s="54"/>
      <c r="BE580" s="54"/>
      <c r="BF580" s="76"/>
      <c r="BG580" s="54"/>
      <c r="BH580" s="54"/>
      <c r="BI580" s="54"/>
      <c r="BJ580" s="54"/>
      <c r="BK580" s="76"/>
      <c r="BL580" s="54"/>
      <c r="BM580" s="54"/>
      <c r="BN580" s="54"/>
      <c r="BO580" s="54"/>
      <c r="BP580" s="76"/>
      <c r="BQ580" s="54"/>
      <c r="BR580" s="54"/>
      <c r="BS580" s="54"/>
      <c r="BT580" s="54"/>
      <c r="BU580" s="76"/>
    </row>
    <row r="581" spans="1:73" ht="15" x14ac:dyDescent="0.15">
      <c r="A581" s="56"/>
      <c r="B581" s="56"/>
      <c r="C581" s="56"/>
      <c r="D581" s="56"/>
      <c r="E581" s="104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3"/>
      <c r="S581" s="74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3"/>
      <c r="AG581" s="74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3"/>
      <c r="AU581" s="74"/>
      <c r="AV581" s="54"/>
      <c r="AW581" s="54"/>
      <c r="AX581" s="54"/>
      <c r="AY581" s="54"/>
      <c r="AZ581" s="54"/>
      <c r="BA581" s="76"/>
      <c r="BB581" s="54"/>
      <c r="BC581" s="54"/>
      <c r="BD581" s="54"/>
      <c r="BE581" s="54"/>
      <c r="BF581" s="76"/>
      <c r="BG581" s="54"/>
      <c r="BH581" s="54"/>
      <c r="BI581" s="54"/>
      <c r="BJ581" s="54"/>
      <c r="BK581" s="76"/>
      <c r="BL581" s="54"/>
      <c r="BM581" s="54"/>
      <c r="BN581" s="54"/>
      <c r="BO581" s="54"/>
      <c r="BP581" s="76"/>
      <c r="BQ581" s="54"/>
      <c r="BR581" s="54"/>
      <c r="BS581" s="54"/>
      <c r="BT581" s="54"/>
      <c r="BU581" s="76"/>
    </row>
    <row r="582" spans="1:73" ht="15" x14ac:dyDescent="0.15">
      <c r="A582" s="56"/>
      <c r="B582" s="56"/>
      <c r="C582" s="56"/>
      <c r="D582" s="56"/>
      <c r="E582" s="104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3"/>
      <c r="S582" s="74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3"/>
      <c r="AG582" s="74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3"/>
      <c r="AU582" s="74"/>
      <c r="AV582" s="54"/>
      <c r="AW582" s="54"/>
      <c r="AX582" s="54"/>
      <c r="AY582" s="54"/>
      <c r="AZ582" s="54"/>
      <c r="BA582" s="76"/>
      <c r="BB582" s="54"/>
      <c r="BC582" s="54"/>
      <c r="BD582" s="54"/>
      <c r="BE582" s="54"/>
      <c r="BF582" s="76"/>
      <c r="BG582" s="54"/>
      <c r="BH582" s="54"/>
      <c r="BI582" s="54"/>
      <c r="BJ582" s="54"/>
      <c r="BK582" s="76"/>
      <c r="BL582" s="54"/>
      <c r="BM582" s="54"/>
      <c r="BN582" s="54"/>
      <c r="BO582" s="54"/>
      <c r="BP582" s="76"/>
      <c r="BQ582" s="54"/>
      <c r="BR582" s="54"/>
      <c r="BS582" s="54"/>
      <c r="BT582" s="54"/>
      <c r="BU582" s="76"/>
    </row>
    <row r="583" spans="1:73" ht="15" x14ac:dyDescent="0.15">
      <c r="A583" s="56"/>
      <c r="B583" s="56"/>
      <c r="C583" s="56"/>
      <c r="D583" s="56"/>
      <c r="E583" s="104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3"/>
      <c r="S583" s="74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3"/>
      <c r="AG583" s="74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3"/>
      <c r="AU583" s="74"/>
      <c r="AV583" s="54"/>
      <c r="AW583" s="54"/>
      <c r="AX583" s="54"/>
      <c r="AY583" s="54"/>
      <c r="AZ583" s="54"/>
      <c r="BA583" s="76"/>
      <c r="BB583" s="54"/>
      <c r="BC583" s="54"/>
      <c r="BD583" s="54"/>
      <c r="BE583" s="54"/>
      <c r="BF583" s="76"/>
      <c r="BG583" s="54"/>
      <c r="BH583" s="54"/>
      <c r="BI583" s="54"/>
      <c r="BJ583" s="54"/>
      <c r="BK583" s="76"/>
      <c r="BL583" s="54"/>
      <c r="BM583" s="54"/>
      <c r="BN583" s="54"/>
      <c r="BO583" s="54"/>
      <c r="BP583" s="76"/>
      <c r="BQ583" s="54"/>
      <c r="BR583" s="54"/>
      <c r="BS583" s="54"/>
      <c r="BT583" s="54"/>
      <c r="BU583" s="76"/>
    </row>
    <row r="584" spans="1:73" ht="15" x14ac:dyDescent="0.15">
      <c r="A584" s="56"/>
      <c r="B584" s="56"/>
      <c r="C584" s="56"/>
      <c r="D584" s="56"/>
      <c r="E584" s="104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3"/>
      <c r="S584" s="74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3"/>
      <c r="AG584" s="74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3"/>
      <c r="AU584" s="74"/>
      <c r="AV584" s="54"/>
      <c r="AW584" s="54"/>
      <c r="AX584" s="54"/>
      <c r="AY584" s="54"/>
      <c r="AZ584" s="54"/>
      <c r="BA584" s="76"/>
      <c r="BB584" s="54"/>
      <c r="BC584" s="54"/>
      <c r="BD584" s="54"/>
      <c r="BE584" s="54"/>
      <c r="BF584" s="76"/>
      <c r="BG584" s="54"/>
      <c r="BH584" s="54"/>
      <c r="BI584" s="54"/>
      <c r="BJ584" s="54"/>
      <c r="BK584" s="76"/>
      <c r="BL584" s="54"/>
      <c r="BM584" s="54"/>
      <c r="BN584" s="54"/>
      <c r="BO584" s="54"/>
      <c r="BP584" s="76"/>
      <c r="BQ584" s="54"/>
      <c r="BR584" s="54"/>
      <c r="BS584" s="54"/>
      <c r="BT584" s="54"/>
      <c r="BU584" s="76"/>
    </row>
    <row r="585" spans="1:73" ht="15" x14ac:dyDescent="0.15">
      <c r="A585" s="56"/>
      <c r="B585" s="56"/>
      <c r="C585" s="56"/>
      <c r="D585" s="56"/>
      <c r="E585" s="104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3"/>
      <c r="S585" s="74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3"/>
      <c r="AG585" s="74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3"/>
      <c r="AU585" s="74"/>
      <c r="AV585" s="54"/>
      <c r="AW585" s="54"/>
      <c r="AX585" s="54"/>
      <c r="AY585" s="54"/>
      <c r="AZ585" s="54"/>
      <c r="BA585" s="76"/>
      <c r="BB585" s="54"/>
      <c r="BC585" s="54"/>
      <c r="BD585" s="54"/>
      <c r="BE585" s="54"/>
      <c r="BF585" s="76"/>
      <c r="BG585" s="54"/>
      <c r="BH585" s="54"/>
      <c r="BI585" s="54"/>
      <c r="BJ585" s="54"/>
      <c r="BK585" s="76"/>
      <c r="BL585" s="54"/>
      <c r="BM585" s="54"/>
      <c r="BN585" s="54"/>
      <c r="BO585" s="54"/>
      <c r="BP585" s="76"/>
      <c r="BQ585" s="54"/>
      <c r="BR585" s="54"/>
      <c r="BS585" s="54"/>
      <c r="BT585" s="54"/>
      <c r="BU585" s="76"/>
    </row>
    <row r="586" spans="1:73" ht="15" x14ac:dyDescent="0.15">
      <c r="A586" s="56"/>
      <c r="B586" s="56"/>
      <c r="C586" s="56"/>
      <c r="D586" s="56"/>
      <c r="E586" s="104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3"/>
      <c r="S586" s="74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3"/>
      <c r="AG586" s="74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3"/>
      <c r="AU586" s="74"/>
      <c r="AV586" s="54"/>
      <c r="AW586" s="54"/>
      <c r="AX586" s="54"/>
      <c r="AY586" s="54"/>
      <c r="AZ586" s="54"/>
      <c r="BA586" s="76"/>
      <c r="BB586" s="54"/>
      <c r="BC586" s="54"/>
      <c r="BD586" s="54"/>
      <c r="BE586" s="54"/>
      <c r="BF586" s="76"/>
      <c r="BG586" s="54"/>
      <c r="BH586" s="54"/>
      <c r="BI586" s="54"/>
      <c r="BJ586" s="54"/>
      <c r="BK586" s="76"/>
      <c r="BL586" s="54"/>
      <c r="BM586" s="54"/>
      <c r="BN586" s="54"/>
      <c r="BO586" s="54"/>
      <c r="BP586" s="76"/>
      <c r="BQ586" s="54"/>
      <c r="BR586" s="54"/>
      <c r="BS586" s="54"/>
      <c r="BT586" s="54"/>
      <c r="BU586" s="76"/>
    </row>
    <row r="587" spans="1:73" ht="15" x14ac:dyDescent="0.15">
      <c r="A587" s="56"/>
      <c r="B587" s="56"/>
      <c r="C587" s="56"/>
      <c r="D587" s="56"/>
      <c r="E587" s="104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3"/>
      <c r="S587" s="74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3"/>
      <c r="AG587" s="74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3"/>
      <c r="AU587" s="74"/>
      <c r="AV587" s="54"/>
      <c r="AW587" s="54"/>
      <c r="AX587" s="54"/>
      <c r="AY587" s="54"/>
      <c r="AZ587" s="54"/>
      <c r="BA587" s="76"/>
      <c r="BB587" s="54"/>
      <c r="BC587" s="54"/>
      <c r="BD587" s="54"/>
      <c r="BE587" s="54"/>
      <c r="BF587" s="76"/>
      <c r="BG587" s="54"/>
      <c r="BH587" s="54"/>
      <c r="BI587" s="54"/>
      <c r="BJ587" s="54"/>
      <c r="BK587" s="76"/>
      <c r="BL587" s="54"/>
      <c r="BM587" s="54"/>
      <c r="BN587" s="54"/>
      <c r="BO587" s="54"/>
      <c r="BP587" s="76"/>
      <c r="BQ587" s="54"/>
      <c r="BR587" s="54"/>
      <c r="BS587" s="54"/>
      <c r="BT587" s="54"/>
      <c r="BU587" s="76"/>
    </row>
    <row r="588" spans="1:73" ht="15" x14ac:dyDescent="0.15">
      <c r="A588" s="56"/>
      <c r="B588" s="56"/>
      <c r="C588" s="56"/>
      <c r="D588" s="56"/>
      <c r="E588" s="104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3"/>
      <c r="S588" s="74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3"/>
      <c r="AG588" s="74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3"/>
      <c r="AU588" s="74"/>
      <c r="AV588" s="54"/>
      <c r="AW588" s="54"/>
      <c r="AX588" s="54"/>
      <c r="AY588" s="54"/>
      <c r="AZ588" s="54"/>
      <c r="BA588" s="76"/>
      <c r="BB588" s="54"/>
      <c r="BC588" s="54"/>
      <c r="BD588" s="54"/>
      <c r="BE588" s="54"/>
      <c r="BF588" s="76"/>
      <c r="BG588" s="54"/>
      <c r="BH588" s="54"/>
      <c r="BI588" s="54"/>
      <c r="BJ588" s="54"/>
      <c r="BK588" s="76"/>
      <c r="BL588" s="54"/>
      <c r="BM588" s="54"/>
      <c r="BN588" s="54"/>
      <c r="BO588" s="54"/>
      <c r="BP588" s="76"/>
      <c r="BQ588" s="54"/>
      <c r="BR588" s="54"/>
      <c r="BS588" s="54"/>
      <c r="BT588" s="54"/>
      <c r="BU588" s="76"/>
    </row>
    <row r="589" spans="1:73" ht="15" x14ac:dyDescent="0.15">
      <c r="A589" s="56"/>
      <c r="B589" s="56"/>
      <c r="C589" s="56"/>
      <c r="D589" s="56"/>
      <c r="E589" s="104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3"/>
      <c r="S589" s="74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3"/>
      <c r="AG589" s="74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3"/>
      <c r="AU589" s="74"/>
      <c r="AV589" s="54"/>
      <c r="AW589" s="54"/>
      <c r="AX589" s="54"/>
      <c r="AY589" s="54"/>
      <c r="AZ589" s="54"/>
      <c r="BA589" s="76"/>
      <c r="BB589" s="54"/>
      <c r="BC589" s="54"/>
      <c r="BD589" s="54"/>
      <c r="BE589" s="54"/>
      <c r="BF589" s="76"/>
      <c r="BG589" s="54"/>
      <c r="BH589" s="54"/>
      <c r="BI589" s="54"/>
      <c r="BJ589" s="54"/>
      <c r="BK589" s="76"/>
      <c r="BL589" s="54"/>
      <c r="BM589" s="54"/>
      <c r="BN589" s="54"/>
      <c r="BO589" s="54"/>
      <c r="BP589" s="76"/>
      <c r="BQ589" s="54"/>
      <c r="BR589" s="54"/>
      <c r="BS589" s="54"/>
      <c r="BT589" s="54"/>
      <c r="BU589" s="76"/>
    </row>
    <row r="590" spans="1:73" ht="15" x14ac:dyDescent="0.15">
      <c r="A590" s="56"/>
      <c r="B590" s="56"/>
      <c r="C590" s="56"/>
      <c r="D590" s="56"/>
      <c r="E590" s="104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3"/>
      <c r="S590" s="74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3"/>
      <c r="AG590" s="74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3"/>
      <c r="AU590" s="74"/>
      <c r="AV590" s="54"/>
      <c r="AW590" s="54"/>
      <c r="AX590" s="54"/>
      <c r="AY590" s="54"/>
      <c r="AZ590" s="54"/>
      <c r="BA590" s="76"/>
      <c r="BB590" s="54"/>
      <c r="BC590" s="54"/>
      <c r="BD590" s="54"/>
      <c r="BE590" s="54"/>
      <c r="BF590" s="76"/>
      <c r="BG590" s="54"/>
      <c r="BH590" s="54"/>
      <c r="BI590" s="54"/>
      <c r="BJ590" s="54"/>
      <c r="BK590" s="76"/>
      <c r="BL590" s="54"/>
      <c r="BM590" s="54"/>
      <c r="BN590" s="54"/>
      <c r="BO590" s="54"/>
      <c r="BP590" s="76"/>
      <c r="BQ590" s="54"/>
      <c r="BR590" s="54"/>
      <c r="BS590" s="54"/>
      <c r="BT590" s="54"/>
      <c r="BU590" s="76"/>
    </row>
    <row r="591" spans="1:73" ht="15" x14ac:dyDescent="0.15">
      <c r="A591" s="56"/>
      <c r="B591" s="56"/>
      <c r="C591" s="56"/>
      <c r="D591" s="56"/>
      <c r="E591" s="104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3"/>
      <c r="S591" s="74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3"/>
      <c r="AG591" s="74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3"/>
      <c r="AU591" s="74"/>
      <c r="AV591" s="54"/>
      <c r="AW591" s="54"/>
      <c r="AX591" s="54"/>
      <c r="AY591" s="54"/>
      <c r="AZ591" s="54"/>
      <c r="BA591" s="76"/>
      <c r="BB591" s="54"/>
      <c r="BC591" s="54"/>
      <c r="BD591" s="54"/>
      <c r="BE591" s="54"/>
      <c r="BF591" s="76"/>
      <c r="BG591" s="54"/>
      <c r="BH591" s="54"/>
      <c r="BI591" s="54"/>
      <c r="BJ591" s="54"/>
      <c r="BK591" s="76"/>
      <c r="BL591" s="54"/>
      <c r="BM591" s="54"/>
      <c r="BN591" s="54"/>
      <c r="BO591" s="54"/>
      <c r="BP591" s="76"/>
      <c r="BQ591" s="54"/>
      <c r="BR591" s="54"/>
      <c r="BS591" s="54"/>
      <c r="BT591" s="54"/>
      <c r="BU591" s="76"/>
    </row>
    <row r="592" spans="1:73" ht="15" x14ac:dyDescent="0.15">
      <c r="A592" s="56"/>
      <c r="B592" s="56"/>
      <c r="C592" s="56"/>
      <c r="D592" s="56"/>
      <c r="E592" s="104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3"/>
      <c r="S592" s="74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3"/>
      <c r="AG592" s="74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3"/>
      <c r="AU592" s="74"/>
      <c r="AV592" s="54"/>
      <c r="AW592" s="54"/>
      <c r="AX592" s="54"/>
      <c r="AY592" s="54"/>
      <c r="AZ592" s="54"/>
      <c r="BA592" s="76"/>
      <c r="BB592" s="54"/>
      <c r="BC592" s="54"/>
      <c r="BD592" s="54"/>
      <c r="BE592" s="54"/>
      <c r="BF592" s="76"/>
      <c r="BG592" s="54"/>
      <c r="BH592" s="54"/>
      <c r="BI592" s="54"/>
      <c r="BJ592" s="54"/>
      <c r="BK592" s="76"/>
      <c r="BL592" s="54"/>
      <c r="BM592" s="54"/>
      <c r="BN592" s="54"/>
      <c r="BO592" s="54"/>
      <c r="BP592" s="76"/>
      <c r="BQ592" s="54"/>
      <c r="BR592" s="54"/>
      <c r="BS592" s="54"/>
      <c r="BT592" s="54"/>
      <c r="BU592" s="76"/>
    </row>
    <row r="593" spans="1:73" ht="15" x14ac:dyDescent="0.15">
      <c r="A593" s="56"/>
      <c r="B593" s="56"/>
      <c r="C593" s="56"/>
      <c r="D593" s="56"/>
      <c r="E593" s="104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3"/>
      <c r="S593" s="74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3"/>
      <c r="AG593" s="74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3"/>
      <c r="AU593" s="74"/>
      <c r="AV593" s="54"/>
      <c r="AW593" s="54"/>
      <c r="AX593" s="54"/>
      <c r="AY593" s="54"/>
      <c r="AZ593" s="54"/>
      <c r="BA593" s="76"/>
      <c r="BB593" s="54"/>
      <c r="BC593" s="54"/>
      <c r="BD593" s="54"/>
      <c r="BE593" s="54"/>
      <c r="BF593" s="76"/>
      <c r="BG593" s="54"/>
      <c r="BH593" s="54"/>
      <c r="BI593" s="54"/>
      <c r="BJ593" s="54"/>
      <c r="BK593" s="76"/>
      <c r="BL593" s="54"/>
      <c r="BM593" s="54"/>
      <c r="BN593" s="54"/>
      <c r="BO593" s="54"/>
      <c r="BP593" s="76"/>
      <c r="BQ593" s="54"/>
      <c r="BR593" s="54"/>
      <c r="BS593" s="54"/>
      <c r="BT593" s="54"/>
      <c r="BU593" s="76"/>
    </row>
    <row r="594" spans="1:73" ht="15" x14ac:dyDescent="0.15">
      <c r="A594" s="56"/>
      <c r="B594" s="56"/>
      <c r="C594" s="56"/>
      <c r="D594" s="56"/>
      <c r="E594" s="104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3"/>
      <c r="S594" s="74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3"/>
      <c r="AG594" s="74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3"/>
      <c r="AU594" s="74"/>
      <c r="AV594" s="54"/>
      <c r="AW594" s="54"/>
      <c r="AX594" s="54"/>
      <c r="AY594" s="54"/>
      <c r="AZ594" s="54"/>
      <c r="BA594" s="76"/>
      <c r="BB594" s="54"/>
      <c r="BC594" s="54"/>
      <c r="BD594" s="54"/>
      <c r="BE594" s="54"/>
      <c r="BF594" s="76"/>
      <c r="BG594" s="54"/>
      <c r="BH594" s="54"/>
      <c r="BI594" s="54"/>
      <c r="BJ594" s="54"/>
      <c r="BK594" s="76"/>
      <c r="BL594" s="54"/>
      <c r="BM594" s="54"/>
      <c r="BN594" s="54"/>
      <c r="BO594" s="54"/>
      <c r="BP594" s="76"/>
      <c r="BQ594" s="54"/>
      <c r="BR594" s="54"/>
      <c r="BS594" s="54"/>
      <c r="BT594" s="54"/>
      <c r="BU594" s="76"/>
    </row>
    <row r="595" spans="1:73" ht="15" x14ac:dyDescent="0.15">
      <c r="A595" s="56"/>
      <c r="B595" s="56"/>
      <c r="C595" s="56"/>
      <c r="D595" s="56"/>
      <c r="E595" s="104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3"/>
      <c r="S595" s="74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3"/>
      <c r="AG595" s="74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3"/>
      <c r="AU595" s="74"/>
      <c r="AV595" s="54"/>
      <c r="AW595" s="54"/>
      <c r="AX595" s="54"/>
      <c r="AY595" s="54"/>
      <c r="AZ595" s="54"/>
      <c r="BA595" s="76"/>
      <c r="BB595" s="54"/>
      <c r="BC595" s="54"/>
      <c r="BD595" s="54"/>
      <c r="BE595" s="54"/>
      <c r="BF595" s="76"/>
      <c r="BG595" s="54"/>
      <c r="BH595" s="54"/>
      <c r="BI595" s="54"/>
      <c r="BJ595" s="54"/>
      <c r="BK595" s="76"/>
      <c r="BL595" s="54"/>
      <c r="BM595" s="54"/>
      <c r="BN595" s="54"/>
      <c r="BO595" s="54"/>
      <c r="BP595" s="76"/>
      <c r="BQ595" s="54"/>
      <c r="BR595" s="54"/>
      <c r="BS595" s="54"/>
      <c r="BT595" s="54"/>
      <c r="BU595" s="76"/>
    </row>
    <row r="596" spans="1:73" ht="15" x14ac:dyDescent="0.15">
      <c r="A596" s="56"/>
      <c r="B596" s="56"/>
      <c r="C596" s="56"/>
      <c r="D596" s="56"/>
      <c r="E596" s="104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3"/>
      <c r="S596" s="74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3"/>
      <c r="AG596" s="74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3"/>
      <c r="AU596" s="74"/>
      <c r="AV596" s="54"/>
      <c r="AW596" s="54"/>
      <c r="AX596" s="54"/>
      <c r="AY596" s="54"/>
      <c r="AZ596" s="54"/>
      <c r="BA596" s="76"/>
      <c r="BB596" s="54"/>
      <c r="BC596" s="54"/>
      <c r="BD596" s="54"/>
      <c r="BE596" s="54"/>
      <c r="BF596" s="76"/>
      <c r="BG596" s="54"/>
      <c r="BH596" s="54"/>
      <c r="BI596" s="54"/>
      <c r="BJ596" s="54"/>
      <c r="BK596" s="76"/>
      <c r="BL596" s="54"/>
      <c r="BM596" s="54"/>
      <c r="BN596" s="54"/>
      <c r="BO596" s="54"/>
      <c r="BP596" s="76"/>
      <c r="BQ596" s="54"/>
      <c r="BR596" s="54"/>
      <c r="BS596" s="54"/>
      <c r="BT596" s="54"/>
      <c r="BU596" s="76"/>
    </row>
    <row r="597" spans="1:73" ht="15" x14ac:dyDescent="0.15">
      <c r="A597" s="56"/>
      <c r="B597" s="56"/>
      <c r="C597" s="56"/>
      <c r="D597" s="56"/>
      <c r="E597" s="104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3"/>
      <c r="S597" s="74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3"/>
      <c r="AG597" s="74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3"/>
      <c r="AU597" s="74"/>
      <c r="AV597" s="54"/>
      <c r="AW597" s="54"/>
      <c r="AX597" s="54"/>
      <c r="AY597" s="54"/>
      <c r="AZ597" s="54"/>
      <c r="BA597" s="76"/>
      <c r="BB597" s="54"/>
      <c r="BC597" s="54"/>
      <c r="BD597" s="54"/>
      <c r="BE597" s="54"/>
      <c r="BF597" s="76"/>
      <c r="BG597" s="54"/>
      <c r="BH597" s="54"/>
      <c r="BI597" s="54"/>
      <c r="BJ597" s="54"/>
      <c r="BK597" s="76"/>
      <c r="BL597" s="54"/>
      <c r="BM597" s="54"/>
      <c r="BN597" s="54"/>
      <c r="BO597" s="54"/>
      <c r="BP597" s="76"/>
      <c r="BQ597" s="54"/>
      <c r="BR597" s="54"/>
      <c r="BS597" s="54"/>
      <c r="BT597" s="54"/>
      <c r="BU597" s="76"/>
    </row>
    <row r="598" spans="1:73" ht="15" x14ac:dyDescent="0.15">
      <c r="A598" s="56"/>
      <c r="B598" s="56"/>
      <c r="C598" s="56"/>
      <c r="D598" s="56"/>
      <c r="E598" s="104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3"/>
      <c r="S598" s="74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3"/>
      <c r="AG598" s="74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3"/>
      <c r="AU598" s="74"/>
      <c r="AV598" s="54"/>
      <c r="AW598" s="54"/>
      <c r="AX598" s="54"/>
      <c r="AY598" s="54"/>
      <c r="AZ598" s="54"/>
      <c r="BA598" s="76"/>
      <c r="BB598" s="54"/>
      <c r="BC598" s="54"/>
      <c r="BD598" s="54"/>
      <c r="BE598" s="54"/>
      <c r="BF598" s="76"/>
      <c r="BG598" s="54"/>
      <c r="BH598" s="54"/>
      <c r="BI598" s="54"/>
      <c r="BJ598" s="54"/>
      <c r="BK598" s="76"/>
      <c r="BL598" s="54"/>
      <c r="BM598" s="54"/>
      <c r="BN598" s="54"/>
      <c r="BO598" s="54"/>
      <c r="BP598" s="76"/>
      <c r="BQ598" s="54"/>
      <c r="BR598" s="54"/>
      <c r="BS598" s="54"/>
      <c r="BT598" s="54"/>
      <c r="BU598" s="76"/>
    </row>
    <row r="599" spans="1:73" ht="15" x14ac:dyDescent="0.15">
      <c r="A599" s="56"/>
      <c r="B599" s="56"/>
      <c r="C599" s="56"/>
      <c r="D599" s="56"/>
      <c r="E599" s="104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3"/>
      <c r="S599" s="74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3"/>
      <c r="AG599" s="74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3"/>
      <c r="AU599" s="74"/>
      <c r="AV599" s="54"/>
      <c r="AW599" s="54"/>
      <c r="AX599" s="54"/>
      <c r="AY599" s="54"/>
      <c r="AZ599" s="54"/>
      <c r="BA599" s="76"/>
      <c r="BB599" s="54"/>
      <c r="BC599" s="54"/>
      <c r="BD599" s="54"/>
      <c r="BE599" s="54"/>
      <c r="BF599" s="76"/>
      <c r="BG599" s="54"/>
      <c r="BH599" s="54"/>
      <c r="BI599" s="54"/>
      <c r="BJ599" s="54"/>
      <c r="BK599" s="76"/>
      <c r="BL599" s="54"/>
      <c r="BM599" s="54"/>
      <c r="BN599" s="54"/>
      <c r="BO599" s="54"/>
      <c r="BP599" s="76"/>
      <c r="BQ599" s="54"/>
      <c r="BR599" s="54"/>
      <c r="BS599" s="54"/>
      <c r="BT599" s="54"/>
      <c r="BU599" s="76"/>
    </row>
    <row r="600" spans="1:73" ht="15" x14ac:dyDescent="0.15">
      <c r="A600" s="56"/>
      <c r="B600" s="56"/>
      <c r="C600" s="56"/>
      <c r="D600" s="56"/>
      <c r="E600" s="104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3"/>
      <c r="S600" s="74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3"/>
      <c r="AG600" s="74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3"/>
      <c r="AU600" s="74"/>
      <c r="AV600" s="54"/>
      <c r="AW600" s="54"/>
      <c r="AX600" s="54"/>
      <c r="AY600" s="54"/>
      <c r="AZ600" s="54"/>
      <c r="BA600" s="76"/>
      <c r="BB600" s="54"/>
      <c r="BC600" s="54"/>
      <c r="BD600" s="54"/>
      <c r="BE600" s="54"/>
      <c r="BF600" s="76"/>
      <c r="BG600" s="54"/>
      <c r="BH600" s="54"/>
      <c r="BI600" s="54"/>
      <c r="BJ600" s="54"/>
      <c r="BK600" s="76"/>
      <c r="BL600" s="54"/>
      <c r="BM600" s="54"/>
      <c r="BN600" s="54"/>
      <c r="BO600" s="54"/>
      <c r="BP600" s="76"/>
      <c r="BQ600" s="54"/>
      <c r="BR600" s="54"/>
      <c r="BS600" s="54"/>
      <c r="BT600" s="54"/>
      <c r="BU600" s="76"/>
    </row>
    <row r="601" spans="1:73" ht="15" x14ac:dyDescent="0.15">
      <c r="A601" s="56"/>
      <c r="B601" s="56"/>
      <c r="C601" s="56"/>
      <c r="D601" s="56"/>
      <c r="E601" s="104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3"/>
      <c r="S601" s="74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3"/>
      <c r="AG601" s="74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3"/>
      <c r="AU601" s="74"/>
      <c r="AV601" s="54"/>
      <c r="AW601" s="54"/>
      <c r="AX601" s="54"/>
      <c r="AY601" s="54"/>
      <c r="AZ601" s="54"/>
      <c r="BA601" s="76"/>
      <c r="BB601" s="54"/>
      <c r="BC601" s="54"/>
      <c r="BD601" s="54"/>
      <c r="BE601" s="54"/>
      <c r="BF601" s="76"/>
      <c r="BG601" s="54"/>
      <c r="BH601" s="54"/>
      <c r="BI601" s="54"/>
      <c r="BJ601" s="54"/>
      <c r="BK601" s="76"/>
      <c r="BL601" s="54"/>
      <c r="BM601" s="54"/>
      <c r="BN601" s="54"/>
      <c r="BO601" s="54"/>
      <c r="BP601" s="76"/>
      <c r="BQ601" s="54"/>
      <c r="BR601" s="54"/>
      <c r="BS601" s="54"/>
      <c r="BT601" s="54"/>
      <c r="BU601" s="76"/>
    </row>
    <row r="602" spans="1:73" ht="15" x14ac:dyDescent="0.15">
      <c r="A602" s="56"/>
      <c r="B602" s="56"/>
      <c r="C602" s="56"/>
      <c r="D602" s="56"/>
      <c r="E602" s="104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3"/>
      <c r="S602" s="74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3"/>
      <c r="AG602" s="74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3"/>
      <c r="AU602" s="74"/>
      <c r="AV602" s="54"/>
      <c r="AW602" s="54"/>
      <c r="AX602" s="54"/>
      <c r="AY602" s="54"/>
      <c r="AZ602" s="54"/>
      <c r="BA602" s="76"/>
      <c r="BB602" s="54"/>
      <c r="BC602" s="54"/>
      <c r="BD602" s="54"/>
      <c r="BE602" s="54"/>
      <c r="BF602" s="76"/>
      <c r="BG602" s="54"/>
      <c r="BH602" s="54"/>
      <c r="BI602" s="54"/>
      <c r="BJ602" s="54"/>
      <c r="BK602" s="76"/>
      <c r="BL602" s="54"/>
      <c r="BM602" s="54"/>
      <c r="BN602" s="54"/>
      <c r="BO602" s="54"/>
      <c r="BP602" s="76"/>
      <c r="BQ602" s="54"/>
      <c r="BR602" s="54"/>
      <c r="BS602" s="54"/>
      <c r="BT602" s="54"/>
      <c r="BU602" s="76"/>
    </row>
    <row r="603" spans="1:73" ht="15" x14ac:dyDescent="0.15">
      <c r="A603" s="56"/>
      <c r="B603" s="56"/>
      <c r="C603" s="56"/>
      <c r="D603" s="56"/>
      <c r="E603" s="104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3"/>
      <c r="S603" s="74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3"/>
      <c r="AG603" s="74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3"/>
      <c r="AU603" s="74"/>
      <c r="AV603" s="54"/>
      <c r="AW603" s="54"/>
      <c r="AX603" s="54"/>
      <c r="AY603" s="54"/>
      <c r="AZ603" s="54"/>
      <c r="BA603" s="76"/>
      <c r="BB603" s="54"/>
      <c r="BC603" s="54"/>
      <c r="BD603" s="54"/>
      <c r="BE603" s="54"/>
      <c r="BF603" s="76"/>
      <c r="BG603" s="54"/>
      <c r="BH603" s="54"/>
      <c r="BI603" s="54"/>
      <c r="BJ603" s="54"/>
      <c r="BK603" s="76"/>
      <c r="BL603" s="54"/>
      <c r="BM603" s="54"/>
      <c r="BN603" s="54"/>
      <c r="BO603" s="54"/>
      <c r="BP603" s="76"/>
      <c r="BQ603" s="54"/>
      <c r="BR603" s="54"/>
      <c r="BS603" s="54"/>
      <c r="BT603" s="54"/>
      <c r="BU603" s="76"/>
    </row>
    <row r="604" spans="1:73" ht="15" x14ac:dyDescent="0.15">
      <c r="A604" s="56"/>
      <c r="B604" s="56"/>
      <c r="C604" s="56"/>
      <c r="D604" s="56"/>
      <c r="E604" s="104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3"/>
      <c r="S604" s="74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3"/>
      <c r="AG604" s="74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3"/>
      <c r="AU604" s="74"/>
      <c r="AV604" s="54"/>
      <c r="AW604" s="54"/>
      <c r="AX604" s="54"/>
      <c r="AY604" s="54"/>
      <c r="AZ604" s="54"/>
      <c r="BA604" s="76"/>
      <c r="BB604" s="54"/>
      <c r="BC604" s="54"/>
      <c r="BD604" s="54"/>
      <c r="BE604" s="54"/>
      <c r="BF604" s="76"/>
      <c r="BG604" s="54"/>
      <c r="BH604" s="54"/>
      <c r="BI604" s="54"/>
      <c r="BJ604" s="54"/>
      <c r="BK604" s="76"/>
      <c r="BL604" s="54"/>
      <c r="BM604" s="54"/>
      <c r="BN604" s="54"/>
      <c r="BO604" s="54"/>
      <c r="BP604" s="76"/>
      <c r="BQ604" s="54"/>
      <c r="BR604" s="54"/>
      <c r="BS604" s="54"/>
      <c r="BT604" s="54"/>
      <c r="BU604" s="76"/>
    </row>
    <row r="605" spans="1:73" ht="15" x14ac:dyDescent="0.15">
      <c r="A605" s="56"/>
      <c r="B605" s="56"/>
      <c r="C605" s="56"/>
      <c r="D605" s="56"/>
      <c r="E605" s="104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3"/>
      <c r="S605" s="74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3"/>
      <c r="AG605" s="74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3"/>
      <c r="AU605" s="74"/>
      <c r="AV605" s="54"/>
      <c r="AW605" s="54"/>
      <c r="AX605" s="54"/>
      <c r="AY605" s="54"/>
      <c r="AZ605" s="54"/>
      <c r="BA605" s="76"/>
      <c r="BB605" s="54"/>
      <c r="BC605" s="54"/>
      <c r="BD605" s="54"/>
      <c r="BE605" s="54"/>
      <c r="BF605" s="76"/>
      <c r="BG605" s="54"/>
      <c r="BH605" s="54"/>
      <c r="BI605" s="54"/>
      <c r="BJ605" s="54"/>
      <c r="BK605" s="76"/>
      <c r="BL605" s="54"/>
      <c r="BM605" s="54"/>
      <c r="BN605" s="54"/>
      <c r="BO605" s="54"/>
      <c r="BP605" s="76"/>
      <c r="BQ605" s="54"/>
      <c r="BR605" s="54"/>
      <c r="BS605" s="54"/>
      <c r="BT605" s="54"/>
      <c r="BU605" s="76"/>
    </row>
    <row r="606" spans="1:73" ht="15" x14ac:dyDescent="0.15">
      <c r="A606" s="56"/>
      <c r="B606" s="56"/>
      <c r="C606" s="56"/>
      <c r="D606" s="56"/>
      <c r="E606" s="104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3"/>
      <c r="S606" s="74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3"/>
      <c r="AG606" s="74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3"/>
      <c r="AU606" s="74"/>
      <c r="AV606" s="54"/>
      <c r="AW606" s="54"/>
      <c r="AX606" s="54"/>
      <c r="AY606" s="54"/>
      <c r="AZ606" s="54"/>
      <c r="BA606" s="76"/>
      <c r="BB606" s="54"/>
      <c r="BC606" s="54"/>
      <c r="BD606" s="54"/>
      <c r="BE606" s="54"/>
      <c r="BF606" s="76"/>
      <c r="BG606" s="54"/>
      <c r="BH606" s="54"/>
      <c r="BI606" s="54"/>
      <c r="BJ606" s="54"/>
      <c r="BK606" s="76"/>
      <c r="BL606" s="54"/>
      <c r="BM606" s="54"/>
      <c r="BN606" s="54"/>
      <c r="BO606" s="54"/>
      <c r="BP606" s="76"/>
      <c r="BQ606" s="54"/>
      <c r="BR606" s="54"/>
      <c r="BS606" s="54"/>
      <c r="BT606" s="54"/>
      <c r="BU606" s="76"/>
    </row>
    <row r="607" spans="1:73" ht="15" x14ac:dyDescent="0.15">
      <c r="A607" s="56"/>
      <c r="B607" s="56"/>
      <c r="C607" s="56"/>
      <c r="D607" s="56"/>
      <c r="E607" s="104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3"/>
      <c r="S607" s="74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3"/>
      <c r="AG607" s="74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3"/>
      <c r="AU607" s="74"/>
      <c r="AV607" s="54"/>
      <c r="AW607" s="54"/>
      <c r="AX607" s="54"/>
      <c r="AY607" s="54"/>
      <c r="AZ607" s="54"/>
      <c r="BA607" s="76"/>
      <c r="BB607" s="54"/>
      <c r="BC607" s="54"/>
      <c r="BD607" s="54"/>
      <c r="BE607" s="54"/>
      <c r="BF607" s="76"/>
      <c r="BG607" s="54"/>
      <c r="BH607" s="54"/>
      <c r="BI607" s="54"/>
      <c r="BJ607" s="54"/>
      <c r="BK607" s="76"/>
      <c r="BL607" s="54"/>
      <c r="BM607" s="54"/>
      <c r="BN607" s="54"/>
      <c r="BO607" s="54"/>
      <c r="BP607" s="76"/>
      <c r="BQ607" s="54"/>
      <c r="BR607" s="54"/>
      <c r="BS607" s="54"/>
      <c r="BT607" s="54"/>
      <c r="BU607" s="76"/>
    </row>
    <row r="608" spans="1:73" ht="15" x14ac:dyDescent="0.15">
      <c r="A608" s="56"/>
      <c r="B608" s="56"/>
      <c r="C608" s="56"/>
      <c r="D608" s="56"/>
      <c r="E608" s="104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3"/>
      <c r="S608" s="74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3"/>
      <c r="AG608" s="74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3"/>
      <c r="AU608" s="74"/>
      <c r="AV608" s="54"/>
      <c r="AW608" s="54"/>
      <c r="AX608" s="54"/>
      <c r="AY608" s="54"/>
      <c r="AZ608" s="54"/>
      <c r="BA608" s="76"/>
      <c r="BB608" s="54"/>
      <c r="BC608" s="54"/>
      <c r="BD608" s="54"/>
      <c r="BE608" s="54"/>
      <c r="BF608" s="76"/>
      <c r="BG608" s="54"/>
      <c r="BH608" s="54"/>
      <c r="BI608" s="54"/>
      <c r="BJ608" s="54"/>
      <c r="BK608" s="76"/>
      <c r="BL608" s="54"/>
      <c r="BM608" s="54"/>
      <c r="BN608" s="54"/>
      <c r="BO608" s="54"/>
      <c r="BP608" s="76"/>
      <c r="BQ608" s="54"/>
      <c r="BR608" s="54"/>
      <c r="BS608" s="54"/>
      <c r="BT608" s="54"/>
      <c r="BU608" s="76"/>
    </row>
    <row r="609" spans="1:73" ht="15" x14ac:dyDescent="0.15">
      <c r="A609" s="56"/>
      <c r="B609" s="56"/>
      <c r="C609" s="56"/>
      <c r="D609" s="56"/>
      <c r="E609" s="104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3"/>
      <c r="S609" s="74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3"/>
      <c r="AG609" s="74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3"/>
      <c r="AU609" s="74"/>
      <c r="AV609" s="54"/>
      <c r="AW609" s="54"/>
      <c r="AX609" s="54"/>
      <c r="AY609" s="54"/>
      <c r="AZ609" s="54"/>
      <c r="BA609" s="76"/>
      <c r="BB609" s="54"/>
      <c r="BC609" s="54"/>
      <c r="BD609" s="54"/>
      <c r="BE609" s="54"/>
      <c r="BF609" s="76"/>
      <c r="BG609" s="54"/>
      <c r="BH609" s="54"/>
      <c r="BI609" s="54"/>
      <c r="BJ609" s="54"/>
      <c r="BK609" s="76"/>
      <c r="BL609" s="54"/>
      <c r="BM609" s="54"/>
      <c r="BN609" s="54"/>
      <c r="BO609" s="54"/>
      <c r="BP609" s="76"/>
      <c r="BQ609" s="54"/>
      <c r="BR609" s="54"/>
      <c r="BS609" s="54"/>
      <c r="BT609" s="54"/>
      <c r="BU609" s="76"/>
    </row>
    <row r="610" spans="1:73" ht="15" x14ac:dyDescent="0.15">
      <c r="A610" s="56"/>
      <c r="B610" s="56"/>
      <c r="C610" s="56"/>
      <c r="D610" s="56"/>
      <c r="E610" s="104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3"/>
      <c r="S610" s="74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3"/>
      <c r="AG610" s="74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3"/>
      <c r="AU610" s="74"/>
      <c r="AV610" s="54"/>
      <c r="AW610" s="54"/>
      <c r="AX610" s="54"/>
      <c r="AY610" s="54"/>
      <c r="AZ610" s="54"/>
      <c r="BA610" s="76"/>
      <c r="BB610" s="54"/>
      <c r="BC610" s="54"/>
      <c r="BD610" s="54"/>
      <c r="BE610" s="54"/>
      <c r="BF610" s="76"/>
      <c r="BG610" s="54"/>
      <c r="BH610" s="54"/>
      <c r="BI610" s="54"/>
      <c r="BJ610" s="54"/>
      <c r="BK610" s="76"/>
      <c r="BL610" s="54"/>
      <c r="BM610" s="54"/>
      <c r="BN610" s="54"/>
      <c r="BO610" s="54"/>
      <c r="BP610" s="76"/>
      <c r="BQ610" s="54"/>
      <c r="BR610" s="54"/>
      <c r="BS610" s="54"/>
      <c r="BT610" s="54"/>
      <c r="BU610" s="76"/>
    </row>
    <row r="611" spans="1:73" ht="15" x14ac:dyDescent="0.15">
      <c r="A611" s="56"/>
      <c r="B611" s="56"/>
      <c r="C611" s="56"/>
      <c r="D611" s="56"/>
      <c r="E611" s="104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3"/>
      <c r="S611" s="74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3"/>
      <c r="AG611" s="74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3"/>
      <c r="AU611" s="74"/>
      <c r="AV611" s="54"/>
      <c r="AW611" s="54"/>
      <c r="AX611" s="54"/>
      <c r="AY611" s="54"/>
      <c r="AZ611" s="54"/>
      <c r="BA611" s="76"/>
      <c r="BB611" s="54"/>
      <c r="BC611" s="54"/>
      <c r="BD611" s="54"/>
      <c r="BE611" s="54"/>
      <c r="BF611" s="76"/>
      <c r="BG611" s="54"/>
      <c r="BH611" s="54"/>
      <c r="BI611" s="54"/>
      <c r="BJ611" s="54"/>
      <c r="BK611" s="76"/>
      <c r="BL611" s="54"/>
      <c r="BM611" s="54"/>
      <c r="BN611" s="54"/>
      <c r="BO611" s="54"/>
      <c r="BP611" s="76"/>
      <c r="BQ611" s="54"/>
      <c r="BR611" s="54"/>
      <c r="BS611" s="54"/>
      <c r="BT611" s="54"/>
      <c r="BU611" s="76"/>
    </row>
    <row r="612" spans="1:73" ht="15" x14ac:dyDescent="0.15">
      <c r="A612" s="56"/>
      <c r="B612" s="56"/>
      <c r="C612" s="56"/>
      <c r="D612" s="56"/>
      <c r="E612" s="104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3"/>
      <c r="S612" s="74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3"/>
      <c r="AG612" s="74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3"/>
      <c r="AU612" s="74"/>
      <c r="AV612" s="54"/>
      <c r="AW612" s="54"/>
      <c r="AX612" s="54"/>
      <c r="AY612" s="54"/>
      <c r="AZ612" s="54"/>
      <c r="BA612" s="76"/>
      <c r="BB612" s="54"/>
      <c r="BC612" s="54"/>
      <c r="BD612" s="54"/>
      <c r="BE612" s="54"/>
      <c r="BF612" s="76"/>
      <c r="BG612" s="54"/>
      <c r="BH612" s="54"/>
      <c r="BI612" s="54"/>
      <c r="BJ612" s="54"/>
      <c r="BK612" s="76"/>
      <c r="BL612" s="54"/>
      <c r="BM612" s="54"/>
      <c r="BN612" s="54"/>
      <c r="BO612" s="54"/>
      <c r="BP612" s="76"/>
      <c r="BQ612" s="54"/>
      <c r="BR612" s="54"/>
      <c r="BS612" s="54"/>
      <c r="BT612" s="54"/>
      <c r="BU612" s="76"/>
    </row>
    <row r="613" spans="1:73" ht="15" x14ac:dyDescent="0.15">
      <c r="A613" s="56"/>
      <c r="B613" s="56"/>
      <c r="C613" s="56"/>
      <c r="D613" s="56"/>
      <c r="E613" s="104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3"/>
      <c r="S613" s="74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3"/>
      <c r="AG613" s="74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3"/>
      <c r="AU613" s="74"/>
      <c r="AV613" s="54"/>
      <c r="AW613" s="54"/>
      <c r="AX613" s="54"/>
      <c r="AY613" s="54"/>
      <c r="AZ613" s="54"/>
      <c r="BA613" s="76"/>
      <c r="BB613" s="54"/>
      <c r="BC613" s="54"/>
      <c r="BD613" s="54"/>
      <c r="BE613" s="54"/>
      <c r="BF613" s="76"/>
      <c r="BG613" s="54"/>
      <c r="BH613" s="54"/>
      <c r="BI613" s="54"/>
      <c r="BJ613" s="54"/>
      <c r="BK613" s="76"/>
      <c r="BL613" s="54"/>
      <c r="BM613" s="54"/>
      <c r="BN613" s="54"/>
      <c r="BO613" s="54"/>
      <c r="BP613" s="76"/>
      <c r="BQ613" s="54"/>
      <c r="BR613" s="54"/>
      <c r="BS613" s="54"/>
      <c r="BT613" s="54"/>
      <c r="BU613" s="76"/>
    </row>
    <row r="614" spans="1:73" ht="15" x14ac:dyDescent="0.15">
      <c r="A614" s="56"/>
      <c r="B614" s="56"/>
      <c r="C614" s="56"/>
      <c r="D614" s="56"/>
      <c r="E614" s="104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3"/>
      <c r="S614" s="74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3"/>
      <c r="AG614" s="74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3"/>
      <c r="AU614" s="74"/>
      <c r="AV614" s="54"/>
      <c r="AW614" s="54"/>
      <c r="AX614" s="54"/>
      <c r="AY614" s="54"/>
      <c r="AZ614" s="54"/>
      <c r="BA614" s="76"/>
      <c r="BB614" s="54"/>
      <c r="BC614" s="54"/>
      <c r="BD614" s="54"/>
      <c r="BE614" s="54"/>
      <c r="BF614" s="76"/>
      <c r="BG614" s="54"/>
      <c r="BH614" s="54"/>
      <c r="BI614" s="54"/>
      <c r="BJ614" s="54"/>
      <c r="BK614" s="76"/>
      <c r="BL614" s="54"/>
      <c r="BM614" s="54"/>
      <c r="BN614" s="54"/>
      <c r="BO614" s="54"/>
      <c r="BP614" s="76"/>
      <c r="BQ614" s="54"/>
      <c r="BR614" s="54"/>
      <c r="BS614" s="54"/>
      <c r="BT614" s="54"/>
      <c r="BU614" s="76"/>
    </row>
    <row r="615" spans="1:73" ht="15" x14ac:dyDescent="0.15">
      <c r="A615" s="56"/>
      <c r="B615" s="56"/>
      <c r="C615" s="56"/>
      <c r="D615" s="56"/>
      <c r="E615" s="104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3"/>
      <c r="S615" s="74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3"/>
      <c r="AG615" s="74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3"/>
      <c r="AU615" s="74"/>
      <c r="AV615" s="54"/>
      <c r="AW615" s="54"/>
      <c r="AX615" s="54"/>
      <c r="AY615" s="54"/>
      <c r="AZ615" s="54"/>
      <c r="BA615" s="76"/>
      <c r="BB615" s="54"/>
      <c r="BC615" s="54"/>
      <c r="BD615" s="54"/>
      <c r="BE615" s="54"/>
      <c r="BF615" s="76"/>
      <c r="BG615" s="54"/>
      <c r="BH615" s="54"/>
      <c r="BI615" s="54"/>
      <c r="BJ615" s="54"/>
      <c r="BK615" s="76"/>
      <c r="BL615" s="54"/>
      <c r="BM615" s="54"/>
      <c r="BN615" s="54"/>
      <c r="BO615" s="54"/>
      <c r="BP615" s="76"/>
      <c r="BQ615" s="54"/>
      <c r="BR615" s="54"/>
      <c r="BS615" s="54"/>
      <c r="BT615" s="54"/>
      <c r="BU615" s="76"/>
    </row>
    <row r="616" spans="1:73" ht="15" x14ac:dyDescent="0.15">
      <c r="A616" s="56"/>
      <c r="B616" s="56"/>
      <c r="C616" s="56"/>
      <c r="D616" s="56"/>
      <c r="E616" s="104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3"/>
      <c r="S616" s="74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3"/>
      <c r="AG616" s="74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3"/>
      <c r="AU616" s="74"/>
      <c r="AV616" s="54"/>
      <c r="AW616" s="54"/>
      <c r="AX616" s="54"/>
      <c r="AY616" s="54"/>
      <c r="AZ616" s="54"/>
      <c r="BA616" s="76"/>
      <c r="BB616" s="54"/>
      <c r="BC616" s="54"/>
      <c r="BD616" s="54"/>
      <c r="BE616" s="54"/>
      <c r="BF616" s="76"/>
      <c r="BG616" s="54"/>
      <c r="BH616" s="54"/>
      <c r="BI616" s="54"/>
      <c r="BJ616" s="54"/>
      <c r="BK616" s="76"/>
      <c r="BL616" s="54"/>
      <c r="BM616" s="54"/>
      <c r="BN616" s="54"/>
      <c r="BO616" s="54"/>
      <c r="BP616" s="76"/>
      <c r="BQ616" s="54"/>
      <c r="BR616" s="54"/>
      <c r="BS616" s="54"/>
      <c r="BT616" s="54"/>
      <c r="BU616" s="76"/>
    </row>
    <row r="617" spans="1:73" ht="15" x14ac:dyDescent="0.15">
      <c r="A617" s="56"/>
      <c r="B617" s="56"/>
      <c r="C617" s="56"/>
      <c r="D617" s="56"/>
      <c r="E617" s="104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3"/>
      <c r="S617" s="74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3"/>
      <c r="AG617" s="74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3"/>
      <c r="AU617" s="74"/>
      <c r="AV617" s="54"/>
      <c r="AW617" s="54"/>
      <c r="AX617" s="54"/>
      <c r="AY617" s="54"/>
      <c r="AZ617" s="54"/>
      <c r="BA617" s="76"/>
      <c r="BB617" s="54"/>
      <c r="BC617" s="54"/>
      <c r="BD617" s="54"/>
      <c r="BE617" s="54"/>
      <c r="BF617" s="76"/>
      <c r="BG617" s="54"/>
      <c r="BH617" s="54"/>
      <c r="BI617" s="54"/>
      <c r="BJ617" s="54"/>
      <c r="BK617" s="76"/>
      <c r="BL617" s="54"/>
      <c r="BM617" s="54"/>
      <c r="BN617" s="54"/>
      <c r="BO617" s="54"/>
      <c r="BP617" s="76"/>
      <c r="BQ617" s="54"/>
      <c r="BR617" s="54"/>
      <c r="BS617" s="54"/>
      <c r="BT617" s="54"/>
      <c r="BU617" s="76"/>
    </row>
    <row r="618" spans="1:73" ht="15" x14ac:dyDescent="0.15">
      <c r="A618" s="56"/>
      <c r="B618" s="56"/>
      <c r="C618" s="56"/>
      <c r="D618" s="56"/>
      <c r="E618" s="104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3"/>
      <c r="S618" s="74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3"/>
      <c r="AG618" s="74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3"/>
      <c r="AU618" s="74"/>
      <c r="AV618" s="54"/>
      <c r="AW618" s="54"/>
      <c r="AX618" s="54"/>
      <c r="AY618" s="54"/>
      <c r="AZ618" s="54"/>
      <c r="BA618" s="76"/>
      <c r="BB618" s="54"/>
      <c r="BC618" s="54"/>
      <c r="BD618" s="54"/>
      <c r="BE618" s="54"/>
      <c r="BF618" s="76"/>
      <c r="BG618" s="54"/>
      <c r="BH618" s="54"/>
      <c r="BI618" s="54"/>
      <c r="BJ618" s="54"/>
      <c r="BK618" s="76"/>
      <c r="BL618" s="54"/>
      <c r="BM618" s="54"/>
      <c r="BN618" s="54"/>
      <c r="BO618" s="54"/>
      <c r="BP618" s="76"/>
      <c r="BQ618" s="54"/>
      <c r="BR618" s="54"/>
      <c r="BS618" s="54"/>
      <c r="BT618" s="54"/>
      <c r="BU618" s="76"/>
    </row>
    <row r="619" spans="1:73" ht="15" x14ac:dyDescent="0.15">
      <c r="A619" s="56"/>
      <c r="B619" s="56"/>
      <c r="C619" s="56"/>
      <c r="D619" s="56"/>
      <c r="E619" s="104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3"/>
      <c r="S619" s="74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3"/>
      <c r="AG619" s="74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3"/>
      <c r="AU619" s="74"/>
      <c r="AV619" s="54"/>
      <c r="AW619" s="54"/>
      <c r="AX619" s="54"/>
      <c r="AY619" s="54"/>
      <c r="AZ619" s="54"/>
      <c r="BA619" s="76"/>
      <c r="BB619" s="54"/>
      <c r="BC619" s="54"/>
      <c r="BD619" s="54"/>
      <c r="BE619" s="54"/>
      <c r="BF619" s="76"/>
      <c r="BG619" s="54"/>
      <c r="BH619" s="54"/>
      <c r="BI619" s="54"/>
      <c r="BJ619" s="54"/>
      <c r="BK619" s="76"/>
      <c r="BL619" s="54"/>
      <c r="BM619" s="54"/>
      <c r="BN619" s="54"/>
      <c r="BO619" s="54"/>
      <c r="BP619" s="76"/>
      <c r="BQ619" s="54"/>
      <c r="BR619" s="54"/>
      <c r="BS619" s="54"/>
      <c r="BT619" s="54"/>
      <c r="BU619" s="76"/>
    </row>
    <row r="620" spans="1:73" ht="15" x14ac:dyDescent="0.15">
      <c r="A620" s="56"/>
      <c r="B620" s="56"/>
      <c r="C620" s="56"/>
      <c r="D620" s="56"/>
      <c r="E620" s="104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3"/>
      <c r="S620" s="74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3"/>
      <c r="AG620" s="74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3"/>
      <c r="AU620" s="74"/>
      <c r="AV620" s="54"/>
      <c r="AW620" s="54"/>
      <c r="AX620" s="54"/>
      <c r="AY620" s="54"/>
      <c r="AZ620" s="54"/>
      <c r="BA620" s="76"/>
      <c r="BB620" s="54"/>
      <c r="BC620" s="54"/>
      <c r="BD620" s="54"/>
      <c r="BE620" s="54"/>
      <c r="BF620" s="76"/>
      <c r="BG620" s="54"/>
      <c r="BH620" s="54"/>
      <c r="BI620" s="54"/>
      <c r="BJ620" s="54"/>
      <c r="BK620" s="76"/>
      <c r="BL620" s="54"/>
      <c r="BM620" s="54"/>
      <c r="BN620" s="54"/>
      <c r="BO620" s="54"/>
      <c r="BP620" s="76"/>
      <c r="BQ620" s="54"/>
      <c r="BR620" s="54"/>
      <c r="BS620" s="54"/>
      <c r="BT620" s="54"/>
      <c r="BU620" s="76"/>
    </row>
    <row r="621" spans="1:73" ht="15" x14ac:dyDescent="0.15">
      <c r="A621" s="56"/>
      <c r="B621" s="56"/>
      <c r="C621" s="56"/>
      <c r="D621" s="56"/>
      <c r="E621" s="104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3"/>
      <c r="S621" s="74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3"/>
      <c r="AG621" s="74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3"/>
      <c r="AU621" s="74"/>
      <c r="AV621" s="54"/>
      <c r="AW621" s="54"/>
      <c r="AX621" s="54"/>
      <c r="AY621" s="54"/>
      <c r="AZ621" s="54"/>
      <c r="BA621" s="76"/>
      <c r="BB621" s="54"/>
      <c r="BC621" s="54"/>
      <c r="BD621" s="54"/>
      <c r="BE621" s="54"/>
      <c r="BF621" s="76"/>
      <c r="BG621" s="54"/>
      <c r="BH621" s="54"/>
      <c r="BI621" s="54"/>
      <c r="BJ621" s="54"/>
      <c r="BK621" s="76"/>
      <c r="BL621" s="54"/>
      <c r="BM621" s="54"/>
      <c r="BN621" s="54"/>
      <c r="BO621" s="54"/>
      <c r="BP621" s="76"/>
      <c r="BQ621" s="54"/>
      <c r="BR621" s="54"/>
      <c r="BS621" s="54"/>
      <c r="BT621" s="54"/>
      <c r="BU621" s="76"/>
    </row>
    <row r="622" spans="1:73" ht="15" x14ac:dyDescent="0.15">
      <c r="A622" s="56"/>
      <c r="B622" s="56"/>
      <c r="C622" s="56"/>
      <c r="D622" s="56"/>
      <c r="E622" s="104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3"/>
      <c r="S622" s="74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3"/>
      <c r="AG622" s="74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3"/>
      <c r="AU622" s="74"/>
      <c r="AV622" s="54"/>
      <c r="AW622" s="54"/>
      <c r="AX622" s="54"/>
      <c r="AY622" s="54"/>
      <c r="AZ622" s="54"/>
      <c r="BA622" s="76"/>
      <c r="BB622" s="54"/>
      <c r="BC622" s="54"/>
      <c r="BD622" s="54"/>
      <c r="BE622" s="54"/>
      <c r="BF622" s="76"/>
      <c r="BG622" s="54"/>
      <c r="BH622" s="54"/>
      <c r="BI622" s="54"/>
      <c r="BJ622" s="54"/>
      <c r="BK622" s="76"/>
      <c r="BL622" s="54"/>
      <c r="BM622" s="54"/>
      <c r="BN622" s="54"/>
      <c r="BO622" s="54"/>
      <c r="BP622" s="76"/>
      <c r="BQ622" s="54"/>
      <c r="BR622" s="54"/>
      <c r="BS622" s="54"/>
      <c r="BT622" s="54"/>
      <c r="BU622" s="76"/>
    </row>
    <row r="623" spans="1:73" ht="15" x14ac:dyDescent="0.15">
      <c r="A623" s="56"/>
      <c r="B623" s="56"/>
      <c r="C623" s="56"/>
      <c r="D623" s="56"/>
      <c r="E623" s="104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3"/>
      <c r="S623" s="74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3"/>
      <c r="AG623" s="74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3"/>
      <c r="AU623" s="74"/>
      <c r="AV623" s="54"/>
      <c r="AW623" s="54"/>
      <c r="AX623" s="54"/>
      <c r="AY623" s="54"/>
      <c r="AZ623" s="54"/>
      <c r="BA623" s="76"/>
      <c r="BB623" s="54"/>
      <c r="BC623" s="54"/>
      <c r="BD623" s="54"/>
      <c r="BE623" s="54"/>
      <c r="BF623" s="76"/>
      <c r="BG623" s="54"/>
      <c r="BH623" s="54"/>
      <c r="BI623" s="54"/>
      <c r="BJ623" s="54"/>
      <c r="BK623" s="76"/>
      <c r="BL623" s="54"/>
      <c r="BM623" s="54"/>
      <c r="BN623" s="54"/>
      <c r="BO623" s="54"/>
      <c r="BP623" s="76"/>
      <c r="BQ623" s="54"/>
      <c r="BR623" s="54"/>
      <c r="BS623" s="54"/>
      <c r="BT623" s="54"/>
      <c r="BU623" s="76"/>
    </row>
    <row r="624" spans="1:73" ht="15" x14ac:dyDescent="0.15">
      <c r="A624" s="56"/>
      <c r="B624" s="56"/>
      <c r="C624" s="56"/>
      <c r="D624" s="56"/>
      <c r="E624" s="104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3"/>
      <c r="S624" s="74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3"/>
      <c r="AG624" s="74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3"/>
      <c r="AU624" s="74"/>
      <c r="AV624" s="54"/>
      <c r="AW624" s="54"/>
      <c r="AX624" s="54"/>
      <c r="AY624" s="54"/>
      <c r="AZ624" s="54"/>
      <c r="BA624" s="76"/>
      <c r="BB624" s="54"/>
      <c r="BC624" s="54"/>
      <c r="BD624" s="54"/>
      <c r="BE624" s="54"/>
      <c r="BF624" s="76"/>
      <c r="BG624" s="54"/>
      <c r="BH624" s="54"/>
      <c r="BI624" s="54"/>
      <c r="BJ624" s="54"/>
      <c r="BK624" s="76"/>
      <c r="BL624" s="54"/>
      <c r="BM624" s="54"/>
      <c r="BN624" s="54"/>
      <c r="BO624" s="54"/>
      <c r="BP624" s="76"/>
      <c r="BQ624" s="54"/>
      <c r="BR624" s="54"/>
      <c r="BS624" s="54"/>
      <c r="BT624" s="54"/>
      <c r="BU624" s="76"/>
    </row>
    <row r="625" spans="1:73" ht="15" x14ac:dyDescent="0.15">
      <c r="A625" s="56"/>
      <c r="B625" s="56"/>
      <c r="C625" s="56"/>
      <c r="D625" s="56"/>
      <c r="E625" s="104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3"/>
      <c r="S625" s="74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3"/>
      <c r="AG625" s="74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3"/>
      <c r="AU625" s="74"/>
      <c r="AV625" s="54"/>
      <c r="AW625" s="54"/>
      <c r="AX625" s="54"/>
      <c r="AY625" s="54"/>
      <c r="AZ625" s="54"/>
      <c r="BA625" s="76"/>
      <c r="BB625" s="54"/>
      <c r="BC625" s="54"/>
      <c r="BD625" s="54"/>
      <c r="BE625" s="54"/>
      <c r="BF625" s="76"/>
      <c r="BG625" s="54"/>
      <c r="BH625" s="54"/>
      <c r="BI625" s="54"/>
      <c r="BJ625" s="54"/>
      <c r="BK625" s="76"/>
      <c r="BL625" s="54"/>
      <c r="BM625" s="54"/>
      <c r="BN625" s="54"/>
      <c r="BO625" s="54"/>
      <c r="BP625" s="76"/>
      <c r="BQ625" s="54"/>
      <c r="BR625" s="54"/>
      <c r="BS625" s="54"/>
      <c r="BT625" s="54"/>
      <c r="BU625" s="76"/>
    </row>
    <row r="626" spans="1:73" ht="15" x14ac:dyDescent="0.15">
      <c r="A626" s="56"/>
      <c r="B626" s="56"/>
      <c r="C626" s="56"/>
      <c r="D626" s="56"/>
      <c r="E626" s="104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3"/>
      <c r="S626" s="74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3"/>
      <c r="AG626" s="74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3"/>
      <c r="AU626" s="74"/>
      <c r="AV626" s="54"/>
      <c r="AW626" s="54"/>
      <c r="AX626" s="54"/>
      <c r="AY626" s="54"/>
      <c r="AZ626" s="54"/>
      <c r="BA626" s="76"/>
      <c r="BB626" s="54"/>
      <c r="BC626" s="54"/>
      <c r="BD626" s="54"/>
      <c r="BE626" s="54"/>
      <c r="BF626" s="76"/>
      <c r="BG626" s="54"/>
      <c r="BH626" s="54"/>
      <c r="BI626" s="54"/>
      <c r="BJ626" s="54"/>
      <c r="BK626" s="76"/>
      <c r="BL626" s="54"/>
      <c r="BM626" s="54"/>
      <c r="BN626" s="54"/>
      <c r="BO626" s="54"/>
      <c r="BP626" s="76"/>
      <c r="BQ626" s="54"/>
      <c r="BR626" s="54"/>
      <c r="BS626" s="54"/>
      <c r="BT626" s="54"/>
      <c r="BU626" s="76"/>
    </row>
    <row r="627" spans="1:73" ht="15" x14ac:dyDescent="0.15">
      <c r="A627" s="56"/>
      <c r="B627" s="56"/>
      <c r="C627" s="56"/>
      <c r="D627" s="56"/>
      <c r="E627" s="104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3"/>
      <c r="S627" s="74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3"/>
      <c r="AG627" s="74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3"/>
      <c r="AU627" s="74"/>
      <c r="AV627" s="54"/>
      <c r="AW627" s="54"/>
      <c r="AX627" s="54"/>
      <c r="AY627" s="54"/>
      <c r="AZ627" s="54"/>
      <c r="BA627" s="76"/>
      <c r="BB627" s="54"/>
      <c r="BC627" s="54"/>
      <c r="BD627" s="54"/>
      <c r="BE627" s="54"/>
      <c r="BF627" s="76"/>
      <c r="BG627" s="54"/>
      <c r="BH627" s="54"/>
      <c r="BI627" s="54"/>
      <c r="BJ627" s="54"/>
      <c r="BK627" s="76"/>
      <c r="BL627" s="54"/>
      <c r="BM627" s="54"/>
      <c r="BN627" s="54"/>
      <c r="BO627" s="54"/>
      <c r="BP627" s="76"/>
      <c r="BQ627" s="54"/>
      <c r="BR627" s="54"/>
      <c r="BS627" s="54"/>
      <c r="BT627" s="54"/>
      <c r="BU627" s="76"/>
    </row>
    <row r="628" spans="1:73" ht="15" x14ac:dyDescent="0.15">
      <c r="A628" s="56"/>
      <c r="B628" s="56"/>
      <c r="C628" s="56"/>
      <c r="D628" s="56"/>
      <c r="E628" s="104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3"/>
      <c r="S628" s="74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3"/>
      <c r="AG628" s="74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3"/>
      <c r="AU628" s="74"/>
      <c r="AV628" s="54"/>
      <c r="AW628" s="54"/>
      <c r="AX628" s="54"/>
      <c r="AY628" s="54"/>
      <c r="AZ628" s="54"/>
      <c r="BA628" s="76"/>
      <c r="BB628" s="54"/>
      <c r="BC628" s="54"/>
      <c r="BD628" s="54"/>
      <c r="BE628" s="54"/>
      <c r="BF628" s="76"/>
      <c r="BG628" s="54"/>
      <c r="BH628" s="54"/>
      <c r="BI628" s="54"/>
      <c r="BJ628" s="54"/>
      <c r="BK628" s="76"/>
      <c r="BL628" s="54"/>
      <c r="BM628" s="54"/>
      <c r="BN628" s="54"/>
      <c r="BO628" s="54"/>
      <c r="BP628" s="76"/>
      <c r="BQ628" s="54"/>
      <c r="BR628" s="54"/>
      <c r="BS628" s="54"/>
      <c r="BT628" s="54"/>
      <c r="BU628" s="76"/>
    </row>
    <row r="629" spans="1:73" ht="15" x14ac:dyDescent="0.15">
      <c r="A629" s="56"/>
      <c r="B629" s="56"/>
      <c r="C629" s="56"/>
      <c r="D629" s="56"/>
      <c r="E629" s="104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3"/>
      <c r="S629" s="74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3"/>
      <c r="AG629" s="74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3"/>
      <c r="AU629" s="74"/>
      <c r="AV629" s="54"/>
      <c r="AW629" s="54"/>
      <c r="AX629" s="54"/>
      <c r="AY629" s="54"/>
      <c r="AZ629" s="54"/>
      <c r="BA629" s="76"/>
      <c r="BB629" s="54"/>
      <c r="BC629" s="54"/>
      <c r="BD629" s="54"/>
      <c r="BE629" s="54"/>
      <c r="BF629" s="76"/>
      <c r="BG629" s="54"/>
      <c r="BH629" s="54"/>
      <c r="BI629" s="54"/>
      <c r="BJ629" s="54"/>
      <c r="BK629" s="76"/>
      <c r="BL629" s="54"/>
      <c r="BM629" s="54"/>
      <c r="BN629" s="54"/>
      <c r="BO629" s="54"/>
      <c r="BP629" s="76"/>
      <c r="BQ629" s="54"/>
      <c r="BR629" s="54"/>
      <c r="BS629" s="54"/>
      <c r="BT629" s="54"/>
      <c r="BU629" s="76"/>
    </row>
    <row r="630" spans="1:73" ht="15" x14ac:dyDescent="0.15">
      <c r="A630" s="56"/>
      <c r="B630" s="56"/>
      <c r="C630" s="56"/>
      <c r="D630" s="56"/>
      <c r="E630" s="104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3"/>
      <c r="S630" s="74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3"/>
      <c r="AG630" s="74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3"/>
      <c r="AU630" s="74"/>
      <c r="AV630" s="54"/>
      <c r="AW630" s="54"/>
      <c r="AX630" s="54"/>
      <c r="AY630" s="54"/>
      <c r="AZ630" s="54"/>
      <c r="BA630" s="76"/>
      <c r="BB630" s="54"/>
      <c r="BC630" s="54"/>
      <c r="BD630" s="54"/>
      <c r="BE630" s="54"/>
      <c r="BF630" s="76"/>
      <c r="BG630" s="54"/>
      <c r="BH630" s="54"/>
      <c r="BI630" s="54"/>
      <c r="BJ630" s="54"/>
      <c r="BK630" s="76"/>
      <c r="BL630" s="54"/>
      <c r="BM630" s="54"/>
      <c r="BN630" s="54"/>
      <c r="BO630" s="54"/>
      <c r="BP630" s="76"/>
      <c r="BQ630" s="54"/>
      <c r="BR630" s="54"/>
      <c r="BS630" s="54"/>
      <c r="BT630" s="54"/>
      <c r="BU630" s="76"/>
    </row>
    <row r="631" spans="1:73" ht="15" x14ac:dyDescent="0.15">
      <c r="A631" s="56"/>
      <c r="B631" s="56"/>
      <c r="C631" s="56"/>
      <c r="D631" s="56"/>
      <c r="E631" s="104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3"/>
      <c r="S631" s="74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3"/>
      <c r="AG631" s="74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3"/>
      <c r="AU631" s="74"/>
      <c r="AV631" s="54"/>
      <c r="AW631" s="54"/>
      <c r="AX631" s="54"/>
      <c r="AY631" s="54"/>
      <c r="AZ631" s="54"/>
      <c r="BA631" s="76"/>
      <c r="BB631" s="54"/>
      <c r="BC631" s="54"/>
      <c r="BD631" s="54"/>
      <c r="BE631" s="54"/>
      <c r="BF631" s="76"/>
      <c r="BG631" s="54"/>
      <c r="BH631" s="54"/>
      <c r="BI631" s="54"/>
      <c r="BJ631" s="54"/>
      <c r="BK631" s="76"/>
      <c r="BL631" s="54"/>
      <c r="BM631" s="54"/>
      <c r="BN631" s="54"/>
      <c r="BO631" s="54"/>
      <c r="BP631" s="76"/>
      <c r="BQ631" s="54"/>
      <c r="BR631" s="54"/>
      <c r="BS631" s="54"/>
      <c r="BT631" s="54"/>
      <c r="BU631" s="76"/>
    </row>
    <row r="632" spans="1:73" ht="15" x14ac:dyDescent="0.15">
      <c r="A632" s="56"/>
      <c r="B632" s="56"/>
      <c r="C632" s="56"/>
      <c r="D632" s="56"/>
      <c r="E632" s="104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3"/>
      <c r="S632" s="74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3"/>
      <c r="AG632" s="74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3"/>
      <c r="AU632" s="74"/>
      <c r="AV632" s="54"/>
      <c r="AW632" s="54"/>
      <c r="AX632" s="54"/>
      <c r="AY632" s="54"/>
      <c r="AZ632" s="54"/>
      <c r="BA632" s="76"/>
      <c r="BB632" s="54"/>
      <c r="BC632" s="54"/>
      <c r="BD632" s="54"/>
      <c r="BE632" s="54"/>
      <c r="BF632" s="76"/>
      <c r="BG632" s="54"/>
      <c r="BH632" s="54"/>
      <c r="BI632" s="54"/>
      <c r="BJ632" s="54"/>
      <c r="BK632" s="76"/>
      <c r="BL632" s="54"/>
      <c r="BM632" s="54"/>
      <c r="BN632" s="54"/>
      <c r="BO632" s="54"/>
      <c r="BP632" s="76"/>
      <c r="BQ632" s="54"/>
      <c r="BR632" s="54"/>
      <c r="BS632" s="54"/>
      <c r="BT632" s="54"/>
      <c r="BU632" s="76"/>
    </row>
    <row r="633" spans="1:73" ht="15" x14ac:dyDescent="0.15">
      <c r="A633" s="56"/>
      <c r="B633" s="56"/>
      <c r="C633" s="56"/>
      <c r="D633" s="56"/>
      <c r="E633" s="104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3"/>
      <c r="S633" s="74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3"/>
      <c r="AG633" s="74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3"/>
      <c r="AU633" s="74"/>
      <c r="AV633" s="54"/>
      <c r="AW633" s="54"/>
      <c r="AX633" s="54"/>
      <c r="AY633" s="54"/>
      <c r="AZ633" s="54"/>
      <c r="BA633" s="76"/>
      <c r="BB633" s="54"/>
      <c r="BC633" s="54"/>
      <c r="BD633" s="54"/>
      <c r="BE633" s="54"/>
      <c r="BF633" s="76"/>
      <c r="BG633" s="54"/>
      <c r="BH633" s="54"/>
      <c r="BI633" s="54"/>
      <c r="BJ633" s="54"/>
      <c r="BK633" s="76"/>
      <c r="BL633" s="54"/>
      <c r="BM633" s="54"/>
      <c r="BN633" s="54"/>
      <c r="BO633" s="54"/>
      <c r="BP633" s="76"/>
      <c r="BQ633" s="54"/>
      <c r="BR633" s="54"/>
      <c r="BS633" s="54"/>
      <c r="BT633" s="54"/>
      <c r="BU633" s="76"/>
    </row>
    <row r="634" spans="1:73" ht="15" x14ac:dyDescent="0.15">
      <c r="A634" s="56"/>
      <c r="B634" s="56"/>
      <c r="C634" s="56"/>
      <c r="D634" s="56"/>
      <c r="E634" s="104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3"/>
      <c r="S634" s="74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3"/>
      <c r="AG634" s="74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3"/>
      <c r="AU634" s="74"/>
      <c r="AV634" s="54"/>
      <c r="AW634" s="54"/>
      <c r="AX634" s="54"/>
      <c r="AY634" s="54"/>
      <c r="AZ634" s="54"/>
      <c r="BA634" s="76"/>
      <c r="BB634" s="54"/>
      <c r="BC634" s="54"/>
      <c r="BD634" s="54"/>
      <c r="BE634" s="54"/>
      <c r="BF634" s="76"/>
      <c r="BG634" s="54"/>
      <c r="BH634" s="54"/>
      <c r="BI634" s="54"/>
      <c r="BJ634" s="54"/>
      <c r="BK634" s="76"/>
      <c r="BL634" s="54"/>
      <c r="BM634" s="54"/>
      <c r="BN634" s="54"/>
      <c r="BO634" s="54"/>
      <c r="BP634" s="76"/>
      <c r="BQ634" s="54"/>
      <c r="BR634" s="54"/>
      <c r="BS634" s="54"/>
      <c r="BT634" s="54"/>
      <c r="BU634" s="76"/>
    </row>
    <row r="635" spans="1:73" ht="15" x14ac:dyDescent="0.15">
      <c r="A635" s="56"/>
      <c r="B635" s="56"/>
      <c r="C635" s="56"/>
      <c r="D635" s="56"/>
      <c r="E635" s="104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3"/>
      <c r="S635" s="74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3"/>
      <c r="AG635" s="74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3"/>
      <c r="AU635" s="74"/>
      <c r="AV635" s="54"/>
      <c r="AW635" s="54"/>
      <c r="AX635" s="54"/>
      <c r="AY635" s="54"/>
      <c r="AZ635" s="54"/>
      <c r="BA635" s="76"/>
      <c r="BB635" s="54"/>
      <c r="BC635" s="54"/>
      <c r="BD635" s="54"/>
      <c r="BE635" s="54"/>
      <c r="BF635" s="76"/>
      <c r="BG635" s="54"/>
      <c r="BH635" s="54"/>
      <c r="BI635" s="54"/>
      <c r="BJ635" s="54"/>
      <c r="BK635" s="76"/>
      <c r="BL635" s="54"/>
      <c r="BM635" s="54"/>
      <c r="BN635" s="54"/>
      <c r="BO635" s="54"/>
      <c r="BP635" s="76"/>
      <c r="BQ635" s="54"/>
      <c r="BR635" s="54"/>
      <c r="BS635" s="54"/>
      <c r="BT635" s="54"/>
      <c r="BU635" s="76"/>
    </row>
    <row r="636" spans="1:73" ht="15" x14ac:dyDescent="0.15">
      <c r="A636" s="56"/>
      <c r="B636" s="56"/>
      <c r="C636" s="56"/>
      <c r="D636" s="56"/>
      <c r="E636" s="104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3"/>
      <c r="S636" s="74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3"/>
      <c r="AG636" s="74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3"/>
      <c r="AU636" s="74"/>
      <c r="AV636" s="54"/>
      <c r="AW636" s="54"/>
      <c r="AX636" s="54"/>
      <c r="AY636" s="54"/>
      <c r="AZ636" s="54"/>
      <c r="BA636" s="76"/>
      <c r="BB636" s="54"/>
      <c r="BC636" s="54"/>
      <c r="BD636" s="54"/>
      <c r="BE636" s="54"/>
      <c r="BF636" s="76"/>
      <c r="BG636" s="54"/>
      <c r="BH636" s="54"/>
      <c r="BI636" s="54"/>
      <c r="BJ636" s="54"/>
      <c r="BK636" s="76"/>
      <c r="BL636" s="54"/>
      <c r="BM636" s="54"/>
      <c r="BN636" s="54"/>
      <c r="BO636" s="54"/>
      <c r="BP636" s="76"/>
      <c r="BQ636" s="54"/>
      <c r="BR636" s="54"/>
      <c r="BS636" s="54"/>
      <c r="BT636" s="54"/>
      <c r="BU636" s="76"/>
    </row>
    <row r="637" spans="1:73" ht="15" x14ac:dyDescent="0.15">
      <c r="A637" s="56"/>
      <c r="B637" s="56"/>
      <c r="C637" s="56"/>
      <c r="D637" s="56"/>
      <c r="E637" s="104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3"/>
      <c r="S637" s="74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3"/>
      <c r="AG637" s="74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3"/>
      <c r="AU637" s="74"/>
      <c r="AV637" s="54"/>
      <c r="AW637" s="54"/>
      <c r="AX637" s="54"/>
      <c r="AY637" s="54"/>
      <c r="AZ637" s="54"/>
      <c r="BA637" s="76"/>
      <c r="BB637" s="54"/>
      <c r="BC637" s="54"/>
      <c r="BD637" s="54"/>
      <c r="BE637" s="54"/>
      <c r="BF637" s="76"/>
      <c r="BG637" s="54"/>
      <c r="BH637" s="54"/>
      <c r="BI637" s="54"/>
      <c r="BJ637" s="54"/>
      <c r="BK637" s="76"/>
      <c r="BL637" s="54"/>
      <c r="BM637" s="54"/>
      <c r="BN637" s="54"/>
      <c r="BO637" s="54"/>
      <c r="BP637" s="76"/>
      <c r="BQ637" s="54"/>
      <c r="BR637" s="54"/>
      <c r="BS637" s="54"/>
      <c r="BT637" s="54"/>
      <c r="BU637" s="76"/>
    </row>
    <row r="638" spans="1:73" ht="15" x14ac:dyDescent="0.15">
      <c r="A638" s="56"/>
      <c r="B638" s="56"/>
      <c r="C638" s="56"/>
      <c r="D638" s="56"/>
      <c r="E638" s="104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3"/>
      <c r="S638" s="74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3"/>
      <c r="AG638" s="74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3"/>
      <c r="AU638" s="74"/>
      <c r="AV638" s="54"/>
      <c r="AW638" s="54"/>
      <c r="AX638" s="54"/>
      <c r="AY638" s="54"/>
      <c r="AZ638" s="54"/>
      <c r="BA638" s="76"/>
      <c r="BB638" s="54"/>
      <c r="BC638" s="54"/>
      <c r="BD638" s="54"/>
      <c r="BE638" s="54"/>
      <c r="BF638" s="76"/>
      <c r="BG638" s="54"/>
      <c r="BH638" s="54"/>
      <c r="BI638" s="54"/>
      <c r="BJ638" s="54"/>
      <c r="BK638" s="76"/>
      <c r="BL638" s="54"/>
      <c r="BM638" s="54"/>
      <c r="BN638" s="54"/>
      <c r="BO638" s="54"/>
      <c r="BP638" s="76"/>
      <c r="BQ638" s="54"/>
      <c r="BR638" s="54"/>
      <c r="BS638" s="54"/>
      <c r="BT638" s="54"/>
      <c r="BU638" s="76"/>
    </row>
    <row r="639" spans="1:73" ht="15" x14ac:dyDescent="0.15">
      <c r="A639" s="56"/>
      <c r="B639" s="56"/>
      <c r="C639" s="56"/>
      <c r="D639" s="56"/>
      <c r="E639" s="104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3"/>
      <c r="S639" s="74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3"/>
      <c r="AG639" s="74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3"/>
      <c r="AU639" s="74"/>
      <c r="AV639" s="54"/>
      <c r="AW639" s="54"/>
      <c r="AX639" s="54"/>
      <c r="AY639" s="54"/>
      <c r="AZ639" s="54"/>
      <c r="BA639" s="76"/>
      <c r="BB639" s="54"/>
      <c r="BC639" s="54"/>
      <c r="BD639" s="54"/>
      <c r="BE639" s="54"/>
      <c r="BF639" s="76"/>
      <c r="BG639" s="54"/>
      <c r="BH639" s="54"/>
      <c r="BI639" s="54"/>
      <c r="BJ639" s="54"/>
      <c r="BK639" s="76"/>
      <c r="BL639" s="54"/>
      <c r="BM639" s="54"/>
      <c r="BN639" s="54"/>
      <c r="BO639" s="54"/>
      <c r="BP639" s="76"/>
      <c r="BQ639" s="54"/>
      <c r="BR639" s="54"/>
      <c r="BS639" s="54"/>
      <c r="BT639" s="54"/>
      <c r="BU639" s="76"/>
    </row>
    <row r="640" spans="1:73" ht="15" x14ac:dyDescent="0.15">
      <c r="A640" s="56"/>
      <c r="B640" s="56"/>
      <c r="C640" s="56"/>
      <c r="D640" s="56"/>
      <c r="E640" s="104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3"/>
      <c r="S640" s="74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3"/>
      <c r="AG640" s="74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3"/>
      <c r="AU640" s="74"/>
      <c r="AV640" s="54"/>
      <c r="AW640" s="54"/>
      <c r="AX640" s="54"/>
      <c r="AY640" s="54"/>
      <c r="AZ640" s="54"/>
      <c r="BA640" s="76"/>
      <c r="BB640" s="54"/>
      <c r="BC640" s="54"/>
      <c r="BD640" s="54"/>
      <c r="BE640" s="54"/>
      <c r="BF640" s="76"/>
      <c r="BG640" s="54"/>
      <c r="BH640" s="54"/>
      <c r="BI640" s="54"/>
      <c r="BJ640" s="54"/>
      <c r="BK640" s="76"/>
      <c r="BL640" s="54"/>
      <c r="BM640" s="54"/>
      <c r="BN640" s="54"/>
      <c r="BO640" s="54"/>
      <c r="BP640" s="76"/>
      <c r="BQ640" s="54"/>
      <c r="BR640" s="54"/>
      <c r="BS640" s="54"/>
      <c r="BT640" s="54"/>
      <c r="BU640" s="76"/>
    </row>
    <row r="641" spans="1:73" ht="15" x14ac:dyDescent="0.15">
      <c r="A641" s="56"/>
      <c r="B641" s="56"/>
      <c r="C641" s="56"/>
      <c r="D641" s="56"/>
      <c r="E641" s="104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3"/>
      <c r="S641" s="74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3"/>
      <c r="AG641" s="74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3"/>
      <c r="AU641" s="74"/>
      <c r="AV641" s="54"/>
      <c r="AW641" s="54"/>
      <c r="AX641" s="54"/>
      <c r="AY641" s="54"/>
      <c r="AZ641" s="54"/>
      <c r="BA641" s="76"/>
      <c r="BB641" s="54"/>
      <c r="BC641" s="54"/>
      <c r="BD641" s="54"/>
      <c r="BE641" s="54"/>
      <c r="BF641" s="76"/>
      <c r="BG641" s="54"/>
      <c r="BH641" s="54"/>
      <c r="BI641" s="54"/>
      <c r="BJ641" s="54"/>
      <c r="BK641" s="76"/>
      <c r="BL641" s="54"/>
      <c r="BM641" s="54"/>
      <c r="BN641" s="54"/>
      <c r="BO641" s="54"/>
      <c r="BP641" s="76"/>
      <c r="BQ641" s="54"/>
      <c r="BR641" s="54"/>
      <c r="BS641" s="54"/>
      <c r="BT641" s="54"/>
      <c r="BU641" s="76"/>
    </row>
    <row r="642" spans="1:73" ht="15" x14ac:dyDescent="0.15">
      <c r="A642" s="56"/>
      <c r="B642" s="56"/>
      <c r="C642" s="56"/>
      <c r="D642" s="56"/>
      <c r="E642" s="104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3"/>
      <c r="S642" s="74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3"/>
      <c r="AG642" s="74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3"/>
      <c r="AU642" s="74"/>
      <c r="AV642" s="54"/>
      <c r="AW642" s="54"/>
      <c r="AX642" s="54"/>
      <c r="AY642" s="54"/>
      <c r="AZ642" s="54"/>
      <c r="BA642" s="76"/>
      <c r="BB642" s="54"/>
      <c r="BC642" s="54"/>
      <c r="BD642" s="54"/>
      <c r="BE642" s="54"/>
      <c r="BF642" s="76"/>
      <c r="BG642" s="54"/>
      <c r="BH642" s="54"/>
      <c r="BI642" s="54"/>
      <c r="BJ642" s="54"/>
      <c r="BK642" s="76"/>
      <c r="BL642" s="54"/>
      <c r="BM642" s="54"/>
      <c r="BN642" s="54"/>
      <c r="BO642" s="54"/>
      <c r="BP642" s="76"/>
      <c r="BQ642" s="54"/>
      <c r="BR642" s="54"/>
      <c r="BS642" s="54"/>
      <c r="BT642" s="54"/>
      <c r="BU642" s="76"/>
    </row>
    <row r="643" spans="1:73" ht="15" x14ac:dyDescent="0.15">
      <c r="A643" s="56"/>
      <c r="B643" s="56"/>
      <c r="C643" s="56"/>
      <c r="D643" s="56"/>
      <c r="E643" s="104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3"/>
      <c r="S643" s="74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3"/>
      <c r="AG643" s="74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3"/>
      <c r="AU643" s="74"/>
      <c r="AV643" s="54"/>
      <c r="AW643" s="54"/>
      <c r="AX643" s="54"/>
      <c r="AY643" s="54"/>
      <c r="AZ643" s="54"/>
      <c r="BA643" s="76"/>
      <c r="BB643" s="54"/>
      <c r="BC643" s="54"/>
      <c r="BD643" s="54"/>
      <c r="BE643" s="54"/>
      <c r="BF643" s="76"/>
      <c r="BG643" s="54"/>
      <c r="BH643" s="54"/>
      <c r="BI643" s="54"/>
      <c r="BJ643" s="54"/>
      <c r="BK643" s="76"/>
      <c r="BL643" s="54"/>
      <c r="BM643" s="54"/>
      <c r="BN643" s="54"/>
      <c r="BO643" s="54"/>
      <c r="BP643" s="76"/>
      <c r="BQ643" s="54"/>
      <c r="BR643" s="54"/>
      <c r="BS643" s="54"/>
      <c r="BT643" s="54"/>
      <c r="BU643" s="76"/>
    </row>
    <row r="644" spans="1:73" ht="15" x14ac:dyDescent="0.15">
      <c r="A644" s="56"/>
      <c r="B644" s="56"/>
      <c r="C644" s="56"/>
      <c r="D644" s="56"/>
      <c r="E644" s="104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3"/>
      <c r="S644" s="74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3"/>
      <c r="AG644" s="74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3"/>
      <c r="AU644" s="74"/>
      <c r="AV644" s="54"/>
      <c r="AW644" s="54"/>
      <c r="AX644" s="54"/>
      <c r="AY644" s="54"/>
      <c r="AZ644" s="54"/>
      <c r="BA644" s="76"/>
      <c r="BB644" s="54"/>
      <c r="BC644" s="54"/>
      <c r="BD644" s="54"/>
      <c r="BE644" s="54"/>
      <c r="BF644" s="76"/>
      <c r="BG644" s="54"/>
      <c r="BH644" s="54"/>
      <c r="BI644" s="54"/>
      <c r="BJ644" s="54"/>
      <c r="BK644" s="76"/>
      <c r="BL644" s="54"/>
      <c r="BM644" s="54"/>
      <c r="BN644" s="54"/>
      <c r="BO644" s="54"/>
      <c r="BP644" s="76"/>
      <c r="BQ644" s="54"/>
      <c r="BR644" s="54"/>
      <c r="BS644" s="54"/>
      <c r="BT644" s="54"/>
      <c r="BU644" s="76"/>
    </row>
    <row r="645" spans="1:73" ht="15" x14ac:dyDescent="0.15">
      <c r="A645" s="56"/>
      <c r="B645" s="56"/>
      <c r="C645" s="56"/>
      <c r="D645" s="56"/>
      <c r="E645" s="104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3"/>
      <c r="S645" s="74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3"/>
      <c r="AG645" s="74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3"/>
      <c r="AU645" s="74"/>
      <c r="AV645" s="54"/>
      <c r="AW645" s="54"/>
      <c r="AX645" s="54"/>
      <c r="AY645" s="54"/>
      <c r="AZ645" s="54"/>
      <c r="BA645" s="76"/>
      <c r="BB645" s="54"/>
      <c r="BC645" s="54"/>
      <c r="BD645" s="54"/>
      <c r="BE645" s="54"/>
      <c r="BF645" s="76"/>
      <c r="BG645" s="54"/>
      <c r="BH645" s="54"/>
      <c r="BI645" s="54"/>
      <c r="BJ645" s="54"/>
      <c r="BK645" s="76"/>
      <c r="BL645" s="54"/>
      <c r="BM645" s="54"/>
      <c r="BN645" s="54"/>
      <c r="BO645" s="54"/>
      <c r="BP645" s="76"/>
      <c r="BQ645" s="54"/>
      <c r="BR645" s="54"/>
      <c r="BS645" s="54"/>
      <c r="BT645" s="54"/>
      <c r="BU645" s="76"/>
    </row>
    <row r="646" spans="1:73" ht="15" x14ac:dyDescent="0.15">
      <c r="A646" s="56"/>
      <c r="B646" s="56"/>
      <c r="C646" s="56"/>
      <c r="D646" s="56"/>
      <c r="E646" s="104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3"/>
      <c r="S646" s="74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3"/>
      <c r="AG646" s="74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3"/>
      <c r="AU646" s="74"/>
      <c r="AV646" s="54"/>
      <c r="AW646" s="54"/>
      <c r="AX646" s="54"/>
      <c r="AY646" s="54"/>
      <c r="AZ646" s="54"/>
      <c r="BA646" s="76"/>
      <c r="BB646" s="54"/>
      <c r="BC646" s="54"/>
      <c r="BD646" s="54"/>
      <c r="BE646" s="54"/>
      <c r="BF646" s="76"/>
      <c r="BG646" s="54"/>
      <c r="BH646" s="54"/>
      <c r="BI646" s="54"/>
      <c r="BJ646" s="54"/>
      <c r="BK646" s="76"/>
      <c r="BL646" s="54"/>
      <c r="BM646" s="54"/>
      <c r="BN646" s="54"/>
      <c r="BO646" s="54"/>
      <c r="BP646" s="76"/>
      <c r="BQ646" s="54"/>
      <c r="BR646" s="54"/>
      <c r="BS646" s="54"/>
      <c r="BT646" s="54"/>
      <c r="BU646" s="76"/>
    </row>
    <row r="647" spans="1:73" ht="15" x14ac:dyDescent="0.15">
      <c r="A647" s="56"/>
      <c r="B647" s="56"/>
      <c r="C647" s="56"/>
      <c r="D647" s="56"/>
      <c r="E647" s="104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3"/>
      <c r="S647" s="74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3"/>
      <c r="AG647" s="74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3"/>
      <c r="AU647" s="74"/>
      <c r="AV647" s="54"/>
      <c r="AW647" s="54"/>
      <c r="AX647" s="54"/>
      <c r="AY647" s="54"/>
      <c r="AZ647" s="54"/>
      <c r="BA647" s="76"/>
      <c r="BB647" s="54"/>
      <c r="BC647" s="54"/>
      <c r="BD647" s="54"/>
      <c r="BE647" s="54"/>
      <c r="BF647" s="76"/>
      <c r="BG647" s="54"/>
      <c r="BH647" s="54"/>
      <c r="BI647" s="54"/>
      <c r="BJ647" s="54"/>
      <c r="BK647" s="76"/>
      <c r="BL647" s="54"/>
      <c r="BM647" s="54"/>
      <c r="BN647" s="54"/>
      <c r="BO647" s="54"/>
      <c r="BP647" s="76"/>
      <c r="BQ647" s="54"/>
      <c r="BR647" s="54"/>
      <c r="BS647" s="54"/>
      <c r="BT647" s="54"/>
      <c r="BU647" s="76"/>
    </row>
    <row r="648" spans="1:73" ht="15" x14ac:dyDescent="0.15">
      <c r="A648" s="56"/>
      <c r="B648" s="56"/>
      <c r="C648" s="56"/>
      <c r="D648" s="56"/>
      <c r="E648" s="104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3"/>
      <c r="S648" s="74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3"/>
      <c r="AG648" s="74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3"/>
      <c r="AU648" s="74"/>
      <c r="AV648" s="54"/>
      <c r="AW648" s="54"/>
      <c r="AX648" s="54"/>
      <c r="AY648" s="54"/>
      <c r="AZ648" s="54"/>
      <c r="BA648" s="76"/>
      <c r="BB648" s="54"/>
      <c r="BC648" s="54"/>
      <c r="BD648" s="54"/>
      <c r="BE648" s="54"/>
      <c r="BF648" s="76"/>
      <c r="BG648" s="54"/>
      <c r="BH648" s="54"/>
      <c r="BI648" s="54"/>
      <c r="BJ648" s="54"/>
      <c r="BK648" s="76"/>
      <c r="BL648" s="54"/>
      <c r="BM648" s="54"/>
      <c r="BN648" s="54"/>
      <c r="BO648" s="54"/>
      <c r="BP648" s="76"/>
      <c r="BQ648" s="54"/>
      <c r="BR648" s="54"/>
      <c r="BS648" s="54"/>
      <c r="BT648" s="54"/>
      <c r="BU648" s="76"/>
    </row>
    <row r="649" spans="1:73" ht="15" x14ac:dyDescent="0.15">
      <c r="A649" s="56"/>
      <c r="B649" s="56"/>
      <c r="C649" s="56"/>
      <c r="D649" s="56"/>
      <c r="E649" s="104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3"/>
      <c r="S649" s="74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3"/>
      <c r="AG649" s="74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3"/>
      <c r="AU649" s="74"/>
      <c r="AV649" s="54"/>
      <c r="AW649" s="54"/>
      <c r="AX649" s="54"/>
      <c r="AY649" s="54"/>
      <c r="AZ649" s="54"/>
      <c r="BA649" s="76"/>
      <c r="BB649" s="54"/>
      <c r="BC649" s="54"/>
      <c r="BD649" s="54"/>
      <c r="BE649" s="54"/>
      <c r="BF649" s="76"/>
      <c r="BG649" s="54"/>
      <c r="BH649" s="54"/>
      <c r="BI649" s="54"/>
      <c r="BJ649" s="54"/>
      <c r="BK649" s="76"/>
      <c r="BL649" s="54"/>
      <c r="BM649" s="54"/>
      <c r="BN649" s="54"/>
      <c r="BO649" s="54"/>
      <c r="BP649" s="76"/>
      <c r="BQ649" s="54"/>
      <c r="BR649" s="54"/>
      <c r="BS649" s="54"/>
      <c r="BT649" s="54"/>
      <c r="BU649" s="76"/>
    </row>
    <row r="650" spans="1:73" ht="15" x14ac:dyDescent="0.15">
      <c r="A650" s="56"/>
      <c r="B650" s="56"/>
      <c r="C650" s="56"/>
      <c r="D650" s="56"/>
      <c r="E650" s="104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3"/>
      <c r="S650" s="74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3"/>
      <c r="AG650" s="74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3"/>
      <c r="AU650" s="74"/>
      <c r="AV650" s="54"/>
      <c r="AW650" s="54"/>
      <c r="AX650" s="54"/>
      <c r="AY650" s="54"/>
      <c r="AZ650" s="54"/>
      <c r="BA650" s="76"/>
      <c r="BB650" s="54"/>
      <c r="BC650" s="54"/>
      <c r="BD650" s="54"/>
      <c r="BE650" s="54"/>
      <c r="BF650" s="76"/>
      <c r="BG650" s="54"/>
      <c r="BH650" s="54"/>
      <c r="BI650" s="54"/>
      <c r="BJ650" s="54"/>
      <c r="BK650" s="76"/>
      <c r="BL650" s="54"/>
      <c r="BM650" s="54"/>
      <c r="BN650" s="54"/>
      <c r="BO650" s="54"/>
      <c r="BP650" s="76"/>
      <c r="BQ650" s="54"/>
      <c r="BR650" s="54"/>
      <c r="BS650" s="54"/>
      <c r="BT650" s="54"/>
      <c r="BU650" s="76"/>
    </row>
    <row r="651" spans="1:73" ht="15" x14ac:dyDescent="0.15">
      <c r="A651" s="56"/>
      <c r="B651" s="56"/>
      <c r="C651" s="56"/>
      <c r="D651" s="56"/>
      <c r="E651" s="104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3"/>
      <c r="S651" s="74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3"/>
      <c r="AG651" s="74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3"/>
      <c r="AU651" s="74"/>
      <c r="AV651" s="54"/>
      <c r="AW651" s="54"/>
      <c r="AX651" s="54"/>
      <c r="AY651" s="54"/>
      <c r="AZ651" s="54"/>
      <c r="BA651" s="76"/>
      <c r="BB651" s="54"/>
      <c r="BC651" s="54"/>
      <c r="BD651" s="54"/>
      <c r="BE651" s="54"/>
      <c r="BF651" s="76"/>
      <c r="BG651" s="54"/>
      <c r="BH651" s="54"/>
      <c r="BI651" s="54"/>
      <c r="BJ651" s="54"/>
      <c r="BK651" s="76"/>
      <c r="BL651" s="54"/>
      <c r="BM651" s="54"/>
      <c r="BN651" s="54"/>
      <c r="BO651" s="54"/>
      <c r="BP651" s="76"/>
      <c r="BQ651" s="54"/>
      <c r="BR651" s="54"/>
      <c r="BS651" s="54"/>
      <c r="BT651" s="54"/>
      <c r="BU651" s="76"/>
    </row>
    <row r="652" spans="1:73" ht="15" x14ac:dyDescent="0.15">
      <c r="A652" s="56"/>
      <c r="B652" s="56"/>
      <c r="C652" s="56"/>
      <c r="D652" s="56"/>
      <c r="E652" s="104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3"/>
      <c r="S652" s="74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3"/>
      <c r="AG652" s="74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3"/>
      <c r="AU652" s="74"/>
      <c r="AV652" s="54"/>
      <c r="AW652" s="54"/>
      <c r="AX652" s="54"/>
      <c r="AY652" s="54"/>
      <c r="AZ652" s="54"/>
      <c r="BA652" s="76"/>
      <c r="BB652" s="54"/>
      <c r="BC652" s="54"/>
      <c r="BD652" s="54"/>
      <c r="BE652" s="54"/>
      <c r="BF652" s="76"/>
      <c r="BG652" s="54"/>
      <c r="BH652" s="54"/>
      <c r="BI652" s="54"/>
      <c r="BJ652" s="54"/>
      <c r="BK652" s="76"/>
      <c r="BL652" s="54"/>
      <c r="BM652" s="54"/>
      <c r="BN652" s="54"/>
      <c r="BO652" s="54"/>
      <c r="BP652" s="76"/>
      <c r="BQ652" s="54"/>
      <c r="BR652" s="54"/>
      <c r="BS652" s="54"/>
      <c r="BT652" s="54"/>
      <c r="BU652" s="76"/>
    </row>
    <row r="653" spans="1:73" ht="15" x14ac:dyDescent="0.15">
      <c r="A653" s="56"/>
      <c r="B653" s="56"/>
      <c r="C653" s="56"/>
      <c r="D653" s="56"/>
      <c r="E653" s="104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3"/>
      <c r="S653" s="74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3"/>
      <c r="AG653" s="74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3"/>
      <c r="AU653" s="74"/>
      <c r="AV653" s="54"/>
      <c r="AW653" s="54"/>
      <c r="AX653" s="54"/>
      <c r="AY653" s="54"/>
      <c r="AZ653" s="54"/>
      <c r="BA653" s="76"/>
      <c r="BB653" s="54"/>
      <c r="BC653" s="54"/>
      <c r="BD653" s="54"/>
      <c r="BE653" s="54"/>
      <c r="BF653" s="76"/>
      <c r="BG653" s="54"/>
      <c r="BH653" s="54"/>
      <c r="BI653" s="54"/>
      <c r="BJ653" s="54"/>
      <c r="BK653" s="76"/>
      <c r="BL653" s="54"/>
      <c r="BM653" s="54"/>
      <c r="BN653" s="54"/>
      <c r="BO653" s="54"/>
      <c r="BP653" s="76"/>
      <c r="BQ653" s="54"/>
      <c r="BR653" s="54"/>
      <c r="BS653" s="54"/>
      <c r="BT653" s="54"/>
      <c r="BU653" s="76"/>
    </row>
    <row r="654" spans="1:73" ht="15" x14ac:dyDescent="0.15">
      <c r="A654" s="56"/>
      <c r="B654" s="56"/>
      <c r="C654" s="56"/>
      <c r="D654" s="56"/>
      <c r="E654" s="104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3"/>
      <c r="S654" s="74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3"/>
      <c r="AG654" s="74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3"/>
      <c r="AU654" s="74"/>
      <c r="AV654" s="54"/>
      <c r="AW654" s="54"/>
      <c r="AX654" s="54"/>
      <c r="AY654" s="54"/>
      <c r="AZ654" s="54"/>
      <c r="BA654" s="76"/>
      <c r="BB654" s="54"/>
      <c r="BC654" s="54"/>
      <c r="BD654" s="54"/>
      <c r="BE654" s="54"/>
      <c r="BF654" s="76"/>
      <c r="BG654" s="54"/>
      <c r="BH654" s="54"/>
      <c r="BI654" s="54"/>
      <c r="BJ654" s="54"/>
      <c r="BK654" s="76"/>
      <c r="BL654" s="54"/>
      <c r="BM654" s="54"/>
      <c r="BN654" s="54"/>
      <c r="BO654" s="54"/>
      <c r="BP654" s="76"/>
      <c r="BQ654" s="54"/>
      <c r="BR654" s="54"/>
      <c r="BS654" s="54"/>
      <c r="BT654" s="54"/>
      <c r="BU654" s="76"/>
    </row>
    <row r="655" spans="1:73" ht="15" x14ac:dyDescent="0.15">
      <c r="A655" s="56"/>
      <c r="B655" s="56"/>
      <c r="C655" s="56"/>
      <c r="D655" s="56"/>
      <c r="E655" s="104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3"/>
      <c r="S655" s="74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3"/>
      <c r="AG655" s="74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3"/>
      <c r="AU655" s="74"/>
      <c r="AV655" s="54"/>
      <c r="AW655" s="54"/>
      <c r="AX655" s="54"/>
      <c r="AY655" s="54"/>
      <c r="AZ655" s="54"/>
      <c r="BA655" s="76"/>
      <c r="BB655" s="54"/>
      <c r="BC655" s="54"/>
      <c r="BD655" s="54"/>
      <c r="BE655" s="54"/>
      <c r="BF655" s="76"/>
      <c r="BG655" s="54"/>
      <c r="BH655" s="54"/>
      <c r="BI655" s="54"/>
      <c r="BJ655" s="54"/>
      <c r="BK655" s="76"/>
      <c r="BL655" s="54"/>
      <c r="BM655" s="54"/>
      <c r="BN655" s="54"/>
      <c r="BO655" s="54"/>
      <c r="BP655" s="76"/>
      <c r="BQ655" s="54"/>
      <c r="BR655" s="54"/>
      <c r="BS655" s="54"/>
      <c r="BT655" s="54"/>
      <c r="BU655" s="76"/>
    </row>
    <row r="656" spans="1:73" ht="15" x14ac:dyDescent="0.15">
      <c r="A656" s="56"/>
      <c r="B656" s="56"/>
      <c r="C656" s="56"/>
      <c r="D656" s="56"/>
      <c r="E656" s="104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3"/>
      <c r="S656" s="74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3"/>
      <c r="AG656" s="74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3"/>
      <c r="AU656" s="74"/>
      <c r="AV656" s="54"/>
      <c r="AW656" s="54"/>
      <c r="AX656" s="54"/>
      <c r="AY656" s="54"/>
      <c r="AZ656" s="54"/>
      <c r="BA656" s="76"/>
      <c r="BB656" s="54"/>
      <c r="BC656" s="54"/>
      <c r="BD656" s="54"/>
      <c r="BE656" s="54"/>
      <c r="BF656" s="76"/>
      <c r="BG656" s="54"/>
      <c r="BH656" s="54"/>
      <c r="BI656" s="54"/>
      <c r="BJ656" s="54"/>
      <c r="BK656" s="76"/>
      <c r="BL656" s="54"/>
      <c r="BM656" s="54"/>
      <c r="BN656" s="54"/>
      <c r="BO656" s="54"/>
      <c r="BP656" s="76"/>
      <c r="BQ656" s="54"/>
      <c r="BR656" s="54"/>
      <c r="BS656" s="54"/>
      <c r="BT656" s="54"/>
      <c r="BU656" s="76"/>
    </row>
    <row r="657" spans="1:73" ht="15" x14ac:dyDescent="0.15">
      <c r="A657" s="56"/>
      <c r="B657" s="56"/>
      <c r="C657" s="56"/>
      <c r="D657" s="56"/>
      <c r="E657" s="104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3"/>
      <c r="S657" s="74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3"/>
      <c r="AG657" s="74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3"/>
      <c r="AU657" s="74"/>
      <c r="AV657" s="54"/>
      <c r="AW657" s="54"/>
      <c r="AX657" s="54"/>
      <c r="AY657" s="54"/>
      <c r="AZ657" s="54"/>
      <c r="BA657" s="76"/>
      <c r="BB657" s="54"/>
      <c r="BC657" s="54"/>
      <c r="BD657" s="54"/>
      <c r="BE657" s="54"/>
      <c r="BF657" s="76"/>
      <c r="BG657" s="54"/>
      <c r="BH657" s="54"/>
      <c r="BI657" s="54"/>
      <c r="BJ657" s="54"/>
      <c r="BK657" s="76"/>
      <c r="BL657" s="54"/>
      <c r="BM657" s="54"/>
      <c r="BN657" s="54"/>
      <c r="BO657" s="54"/>
      <c r="BP657" s="76"/>
      <c r="BQ657" s="54"/>
      <c r="BR657" s="54"/>
      <c r="BS657" s="54"/>
      <c r="BT657" s="54"/>
      <c r="BU657" s="76"/>
    </row>
    <row r="658" spans="1:73" ht="15" x14ac:dyDescent="0.15">
      <c r="A658" s="56"/>
      <c r="B658" s="56"/>
      <c r="C658" s="56"/>
      <c r="D658" s="56"/>
      <c r="E658" s="104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3"/>
      <c r="S658" s="74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3"/>
      <c r="AG658" s="74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3"/>
      <c r="AU658" s="74"/>
      <c r="AV658" s="54"/>
      <c r="AW658" s="54"/>
      <c r="AX658" s="54"/>
      <c r="AY658" s="54"/>
      <c r="AZ658" s="54"/>
      <c r="BA658" s="76"/>
      <c r="BB658" s="54"/>
      <c r="BC658" s="54"/>
      <c r="BD658" s="54"/>
      <c r="BE658" s="54"/>
      <c r="BF658" s="76"/>
      <c r="BG658" s="54"/>
      <c r="BH658" s="54"/>
      <c r="BI658" s="54"/>
      <c r="BJ658" s="54"/>
      <c r="BK658" s="76"/>
      <c r="BL658" s="54"/>
      <c r="BM658" s="54"/>
      <c r="BN658" s="54"/>
      <c r="BO658" s="54"/>
      <c r="BP658" s="76"/>
      <c r="BQ658" s="54"/>
      <c r="BR658" s="54"/>
      <c r="BS658" s="54"/>
      <c r="BT658" s="54"/>
      <c r="BU658" s="76"/>
    </row>
    <row r="659" spans="1:73" ht="15" x14ac:dyDescent="0.15">
      <c r="A659" s="56"/>
      <c r="B659" s="56"/>
      <c r="C659" s="56"/>
      <c r="D659" s="56"/>
      <c r="E659" s="104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3"/>
      <c r="S659" s="74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3"/>
      <c r="AG659" s="74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3"/>
      <c r="AU659" s="74"/>
      <c r="AV659" s="54"/>
      <c r="AW659" s="54"/>
      <c r="AX659" s="54"/>
      <c r="AY659" s="54"/>
      <c r="AZ659" s="54"/>
      <c r="BA659" s="76"/>
      <c r="BB659" s="54"/>
      <c r="BC659" s="54"/>
      <c r="BD659" s="54"/>
      <c r="BE659" s="54"/>
      <c r="BF659" s="76"/>
      <c r="BG659" s="54"/>
      <c r="BH659" s="54"/>
      <c r="BI659" s="54"/>
      <c r="BJ659" s="54"/>
      <c r="BK659" s="76"/>
      <c r="BL659" s="54"/>
      <c r="BM659" s="54"/>
      <c r="BN659" s="54"/>
      <c r="BO659" s="54"/>
      <c r="BP659" s="76"/>
      <c r="BQ659" s="54"/>
      <c r="BR659" s="54"/>
      <c r="BS659" s="54"/>
      <c r="BT659" s="54"/>
      <c r="BU659" s="76"/>
    </row>
    <row r="660" spans="1:73" ht="15" x14ac:dyDescent="0.15">
      <c r="A660" s="56"/>
      <c r="B660" s="56"/>
      <c r="C660" s="56"/>
      <c r="D660" s="56"/>
      <c r="E660" s="104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3"/>
      <c r="S660" s="74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3"/>
      <c r="AG660" s="74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3"/>
      <c r="AU660" s="74"/>
      <c r="AV660" s="54"/>
      <c r="AW660" s="54"/>
      <c r="AX660" s="54"/>
      <c r="AY660" s="54"/>
      <c r="AZ660" s="54"/>
      <c r="BA660" s="76"/>
      <c r="BB660" s="54"/>
      <c r="BC660" s="54"/>
      <c r="BD660" s="54"/>
      <c r="BE660" s="54"/>
      <c r="BF660" s="76"/>
      <c r="BG660" s="54"/>
      <c r="BH660" s="54"/>
      <c r="BI660" s="54"/>
      <c r="BJ660" s="54"/>
      <c r="BK660" s="76"/>
      <c r="BL660" s="54"/>
      <c r="BM660" s="54"/>
      <c r="BN660" s="54"/>
      <c r="BO660" s="54"/>
      <c r="BP660" s="76"/>
      <c r="BQ660" s="54"/>
      <c r="BR660" s="54"/>
      <c r="BS660" s="54"/>
      <c r="BT660" s="54"/>
      <c r="BU660" s="76"/>
    </row>
    <row r="661" spans="1:73" ht="15" x14ac:dyDescent="0.15">
      <c r="A661" s="56"/>
      <c r="B661" s="56"/>
      <c r="C661" s="56"/>
      <c r="D661" s="56"/>
      <c r="E661" s="104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3"/>
      <c r="S661" s="74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3"/>
      <c r="AG661" s="74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3"/>
      <c r="AU661" s="74"/>
      <c r="AV661" s="54"/>
      <c r="AW661" s="54"/>
      <c r="AX661" s="54"/>
      <c r="AY661" s="54"/>
      <c r="AZ661" s="54"/>
      <c r="BA661" s="76"/>
      <c r="BB661" s="54"/>
      <c r="BC661" s="54"/>
      <c r="BD661" s="54"/>
      <c r="BE661" s="54"/>
      <c r="BF661" s="76"/>
      <c r="BG661" s="54"/>
      <c r="BH661" s="54"/>
      <c r="BI661" s="54"/>
      <c r="BJ661" s="54"/>
      <c r="BK661" s="76"/>
      <c r="BL661" s="54"/>
      <c r="BM661" s="54"/>
      <c r="BN661" s="54"/>
      <c r="BO661" s="54"/>
      <c r="BP661" s="76"/>
      <c r="BQ661" s="54"/>
      <c r="BR661" s="54"/>
      <c r="BS661" s="54"/>
      <c r="BT661" s="54"/>
      <c r="BU661" s="76"/>
    </row>
    <row r="662" spans="1:73" ht="15" x14ac:dyDescent="0.15">
      <c r="A662" s="56"/>
      <c r="B662" s="56"/>
      <c r="C662" s="56"/>
      <c r="D662" s="56"/>
      <c r="E662" s="104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3"/>
      <c r="S662" s="74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3"/>
      <c r="AG662" s="74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3"/>
      <c r="AU662" s="74"/>
      <c r="AV662" s="54"/>
      <c r="AW662" s="54"/>
      <c r="AX662" s="54"/>
      <c r="AY662" s="54"/>
      <c r="AZ662" s="54"/>
      <c r="BA662" s="76"/>
      <c r="BB662" s="54"/>
      <c r="BC662" s="54"/>
      <c r="BD662" s="54"/>
      <c r="BE662" s="54"/>
      <c r="BF662" s="76"/>
      <c r="BG662" s="54"/>
      <c r="BH662" s="54"/>
      <c r="BI662" s="54"/>
      <c r="BJ662" s="54"/>
      <c r="BK662" s="76"/>
      <c r="BL662" s="54"/>
      <c r="BM662" s="54"/>
      <c r="BN662" s="54"/>
      <c r="BO662" s="54"/>
      <c r="BP662" s="76"/>
      <c r="BQ662" s="54"/>
      <c r="BR662" s="54"/>
      <c r="BS662" s="54"/>
      <c r="BT662" s="54"/>
      <c r="BU662" s="76"/>
    </row>
    <row r="663" spans="1:73" ht="15" x14ac:dyDescent="0.15">
      <c r="A663" s="56"/>
      <c r="B663" s="56"/>
      <c r="C663" s="56"/>
      <c r="D663" s="56"/>
      <c r="E663" s="104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3"/>
      <c r="S663" s="74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3"/>
      <c r="AG663" s="74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3"/>
      <c r="AU663" s="74"/>
      <c r="AV663" s="54"/>
      <c r="AW663" s="54"/>
      <c r="AX663" s="54"/>
      <c r="AY663" s="54"/>
      <c r="AZ663" s="54"/>
      <c r="BA663" s="76"/>
      <c r="BB663" s="54"/>
      <c r="BC663" s="54"/>
      <c r="BD663" s="54"/>
      <c r="BE663" s="54"/>
      <c r="BF663" s="76"/>
      <c r="BG663" s="54"/>
      <c r="BH663" s="54"/>
      <c r="BI663" s="54"/>
      <c r="BJ663" s="54"/>
      <c r="BK663" s="76"/>
      <c r="BL663" s="54"/>
      <c r="BM663" s="54"/>
      <c r="BN663" s="54"/>
      <c r="BO663" s="54"/>
      <c r="BP663" s="76"/>
      <c r="BQ663" s="54"/>
      <c r="BR663" s="54"/>
      <c r="BS663" s="54"/>
      <c r="BT663" s="54"/>
      <c r="BU663" s="76"/>
    </row>
    <row r="664" spans="1:73" ht="15" x14ac:dyDescent="0.15">
      <c r="A664" s="56"/>
      <c r="B664" s="56"/>
      <c r="C664" s="56"/>
      <c r="D664" s="56"/>
      <c r="E664" s="104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3"/>
      <c r="S664" s="74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3"/>
      <c r="AG664" s="74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3"/>
      <c r="AU664" s="74"/>
      <c r="AV664" s="54"/>
      <c r="AW664" s="54"/>
      <c r="AX664" s="54"/>
      <c r="AY664" s="54"/>
      <c r="AZ664" s="54"/>
      <c r="BA664" s="76"/>
      <c r="BB664" s="54"/>
      <c r="BC664" s="54"/>
      <c r="BD664" s="54"/>
      <c r="BE664" s="54"/>
      <c r="BF664" s="76"/>
      <c r="BG664" s="54"/>
      <c r="BH664" s="54"/>
      <c r="BI664" s="54"/>
      <c r="BJ664" s="54"/>
      <c r="BK664" s="76"/>
      <c r="BL664" s="54"/>
      <c r="BM664" s="54"/>
      <c r="BN664" s="54"/>
      <c r="BO664" s="54"/>
      <c r="BP664" s="76"/>
      <c r="BQ664" s="54"/>
      <c r="BR664" s="54"/>
      <c r="BS664" s="54"/>
      <c r="BT664" s="54"/>
      <c r="BU664" s="76"/>
    </row>
    <row r="665" spans="1:73" ht="15" x14ac:dyDescent="0.15">
      <c r="A665" s="56"/>
      <c r="B665" s="56"/>
      <c r="C665" s="56"/>
      <c r="D665" s="56"/>
      <c r="E665" s="104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3"/>
      <c r="S665" s="74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3"/>
      <c r="AG665" s="74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3"/>
      <c r="AU665" s="74"/>
      <c r="AV665" s="54"/>
      <c r="AW665" s="54"/>
      <c r="AX665" s="54"/>
      <c r="AY665" s="54"/>
      <c r="AZ665" s="54"/>
      <c r="BA665" s="76"/>
      <c r="BB665" s="54"/>
      <c r="BC665" s="54"/>
      <c r="BD665" s="54"/>
      <c r="BE665" s="54"/>
      <c r="BF665" s="76"/>
      <c r="BG665" s="54"/>
      <c r="BH665" s="54"/>
      <c r="BI665" s="54"/>
      <c r="BJ665" s="54"/>
      <c r="BK665" s="76"/>
      <c r="BL665" s="54"/>
      <c r="BM665" s="54"/>
      <c r="BN665" s="54"/>
      <c r="BO665" s="54"/>
      <c r="BP665" s="76"/>
      <c r="BQ665" s="54"/>
      <c r="BR665" s="54"/>
      <c r="BS665" s="54"/>
      <c r="BT665" s="54"/>
      <c r="BU665" s="76"/>
    </row>
    <row r="666" spans="1:73" ht="15" x14ac:dyDescent="0.15">
      <c r="A666" s="56"/>
      <c r="B666" s="56"/>
      <c r="C666" s="56"/>
      <c r="D666" s="56"/>
      <c r="E666" s="104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3"/>
      <c r="S666" s="74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3"/>
      <c r="AG666" s="74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3"/>
      <c r="AU666" s="74"/>
      <c r="AV666" s="54"/>
      <c r="AW666" s="54"/>
      <c r="AX666" s="54"/>
      <c r="AY666" s="54"/>
      <c r="AZ666" s="54"/>
      <c r="BA666" s="76"/>
      <c r="BB666" s="54"/>
      <c r="BC666" s="54"/>
      <c r="BD666" s="54"/>
      <c r="BE666" s="54"/>
      <c r="BF666" s="76"/>
      <c r="BG666" s="54"/>
      <c r="BH666" s="54"/>
      <c r="BI666" s="54"/>
      <c r="BJ666" s="54"/>
      <c r="BK666" s="76"/>
      <c r="BL666" s="54"/>
      <c r="BM666" s="54"/>
      <c r="BN666" s="54"/>
      <c r="BO666" s="54"/>
      <c r="BP666" s="76"/>
      <c r="BQ666" s="54"/>
      <c r="BR666" s="54"/>
      <c r="BS666" s="54"/>
      <c r="BT666" s="54"/>
      <c r="BU666" s="76"/>
    </row>
    <row r="667" spans="1:73" ht="15" x14ac:dyDescent="0.15">
      <c r="A667" s="56"/>
      <c r="B667" s="56"/>
      <c r="C667" s="56"/>
      <c r="D667" s="56"/>
      <c r="E667" s="104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3"/>
      <c r="S667" s="74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3"/>
      <c r="AG667" s="74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3"/>
      <c r="AU667" s="74"/>
      <c r="AV667" s="54"/>
      <c r="AW667" s="54"/>
      <c r="AX667" s="54"/>
      <c r="AY667" s="54"/>
      <c r="AZ667" s="54"/>
      <c r="BA667" s="76"/>
      <c r="BB667" s="54"/>
      <c r="BC667" s="54"/>
      <c r="BD667" s="54"/>
      <c r="BE667" s="54"/>
      <c r="BF667" s="76"/>
      <c r="BG667" s="54"/>
      <c r="BH667" s="54"/>
      <c r="BI667" s="54"/>
      <c r="BJ667" s="54"/>
      <c r="BK667" s="76"/>
      <c r="BL667" s="54"/>
      <c r="BM667" s="54"/>
      <c r="BN667" s="54"/>
      <c r="BO667" s="54"/>
      <c r="BP667" s="76"/>
      <c r="BQ667" s="54"/>
      <c r="BR667" s="54"/>
      <c r="BS667" s="54"/>
      <c r="BT667" s="54"/>
      <c r="BU667" s="76"/>
    </row>
    <row r="668" spans="1:73" ht="15" x14ac:dyDescent="0.15">
      <c r="A668" s="56"/>
      <c r="B668" s="56"/>
      <c r="C668" s="56"/>
      <c r="D668" s="56"/>
      <c r="E668" s="104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3"/>
      <c r="S668" s="74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3"/>
      <c r="AG668" s="74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3"/>
      <c r="AU668" s="74"/>
      <c r="AV668" s="54"/>
      <c r="AW668" s="54"/>
      <c r="AX668" s="54"/>
      <c r="AY668" s="54"/>
      <c r="AZ668" s="54"/>
      <c r="BA668" s="76"/>
      <c r="BB668" s="54"/>
      <c r="BC668" s="54"/>
      <c r="BD668" s="54"/>
      <c r="BE668" s="54"/>
      <c r="BF668" s="76"/>
      <c r="BG668" s="54"/>
      <c r="BH668" s="54"/>
      <c r="BI668" s="54"/>
      <c r="BJ668" s="54"/>
      <c r="BK668" s="76"/>
      <c r="BL668" s="54"/>
      <c r="BM668" s="54"/>
      <c r="BN668" s="54"/>
      <c r="BO668" s="54"/>
      <c r="BP668" s="76"/>
      <c r="BQ668" s="54"/>
      <c r="BR668" s="54"/>
      <c r="BS668" s="54"/>
      <c r="BT668" s="54"/>
      <c r="BU668" s="76"/>
    </row>
    <row r="669" spans="1:73" ht="15" x14ac:dyDescent="0.15">
      <c r="A669" s="56"/>
      <c r="B669" s="56"/>
      <c r="C669" s="56"/>
      <c r="D669" s="56"/>
      <c r="E669" s="104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3"/>
      <c r="S669" s="74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3"/>
      <c r="AG669" s="74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3"/>
      <c r="AU669" s="74"/>
      <c r="AV669" s="54"/>
      <c r="AW669" s="54"/>
      <c r="AX669" s="54"/>
      <c r="AY669" s="54"/>
      <c r="AZ669" s="54"/>
      <c r="BA669" s="76"/>
      <c r="BB669" s="54"/>
      <c r="BC669" s="54"/>
      <c r="BD669" s="54"/>
      <c r="BE669" s="54"/>
      <c r="BF669" s="76"/>
      <c r="BG669" s="54"/>
      <c r="BH669" s="54"/>
      <c r="BI669" s="54"/>
      <c r="BJ669" s="54"/>
      <c r="BK669" s="76"/>
      <c r="BL669" s="54"/>
      <c r="BM669" s="54"/>
      <c r="BN669" s="54"/>
      <c r="BO669" s="54"/>
      <c r="BP669" s="76"/>
      <c r="BQ669" s="54"/>
      <c r="BR669" s="54"/>
      <c r="BS669" s="54"/>
      <c r="BT669" s="54"/>
      <c r="BU669" s="76"/>
    </row>
    <row r="670" spans="1:73" ht="15" x14ac:dyDescent="0.15">
      <c r="A670" s="56"/>
      <c r="B670" s="56"/>
      <c r="C670" s="56"/>
      <c r="D670" s="56"/>
      <c r="E670" s="104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3"/>
      <c r="S670" s="74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3"/>
      <c r="AG670" s="74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3"/>
      <c r="AU670" s="74"/>
      <c r="AV670" s="54"/>
      <c r="AW670" s="54"/>
      <c r="AX670" s="54"/>
      <c r="AY670" s="54"/>
      <c r="AZ670" s="54"/>
      <c r="BA670" s="76"/>
      <c r="BB670" s="54"/>
      <c r="BC670" s="54"/>
      <c r="BD670" s="54"/>
      <c r="BE670" s="54"/>
      <c r="BF670" s="76"/>
      <c r="BG670" s="54"/>
      <c r="BH670" s="54"/>
      <c r="BI670" s="54"/>
      <c r="BJ670" s="54"/>
      <c r="BK670" s="76"/>
      <c r="BL670" s="54"/>
      <c r="BM670" s="54"/>
      <c r="BN670" s="54"/>
      <c r="BO670" s="54"/>
      <c r="BP670" s="76"/>
      <c r="BQ670" s="54"/>
      <c r="BR670" s="54"/>
      <c r="BS670" s="54"/>
      <c r="BT670" s="54"/>
      <c r="BU670" s="76"/>
    </row>
    <row r="671" spans="1:73" ht="15" x14ac:dyDescent="0.15">
      <c r="A671" s="56"/>
      <c r="B671" s="56"/>
      <c r="C671" s="56"/>
      <c r="D671" s="56"/>
      <c r="E671" s="104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3"/>
      <c r="S671" s="74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3"/>
      <c r="AG671" s="74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3"/>
      <c r="AU671" s="74"/>
      <c r="AV671" s="54"/>
      <c r="AW671" s="54"/>
      <c r="AX671" s="54"/>
      <c r="AY671" s="54"/>
      <c r="AZ671" s="54"/>
      <c r="BA671" s="76"/>
      <c r="BB671" s="54"/>
      <c r="BC671" s="54"/>
      <c r="BD671" s="54"/>
      <c r="BE671" s="54"/>
      <c r="BF671" s="76"/>
      <c r="BG671" s="54"/>
      <c r="BH671" s="54"/>
      <c r="BI671" s="54"/>
      <c r="BJ671" s="54"/>
      <c r="BK671" s="76"/>
      <c r="BL671" s="54"/>
      <c r="BM671" s="54"/>
      <c r="BN671" s="54"/>
      <c r="BO671" s="54"/>
      <c r="BP671" s="76"/>
      <c r="BQ671" s="54"/>
      <c r="BR671" s="54"/>
      <c r="BS671" s="54"/>
      <c r="BT671" s="54"/>
      <c r="BU671" s="76"/>
    </row>
    <row r="672" spans="1:73" ht="15" x14ac:dyDescent="0.15">
      <c r="A672" s="56"/>
      <c r="B672" s="56"/>
      <c r="C672" s="56"/>
      <c r="D672" s="56"/>
      <c r="E672" s="104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3"/>
      <c r="S672" s="74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3"/>
      <c r="AG672" s="74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3"/>
      <c r="AU672" s="74"/>
      <c r="AV672" s="54"/>
      <c r="AW672" s="54"/>
      <c r="AX672" s="54"/>
      <c r="AY672" s="54"/>
      <c r="AZ672" s="54"/>
      <c r="BA672" s="76"/>
      <c r="BB672" s="54"/>
      <c r="BC672" s="54"/>
      <c r="BD672" s="54"/>
      <c r="BE672" s="54"/>
      <c r="BF672" s="76"/>
      <c r="BG672" s="54"/>
      <c r="BH672" s="54"/>
      <c r="BI672" s="54"/>
      <c r="BJ672" s="54"/>
      <c r="BK672" s="76"/>
      <c r="BL672" s="54"/>
      <c r="BM672" s="54"/>
      <c r="BN672" s="54"/>
      <c r="BO672" s="54"/>
      <c r="BP672" s="76"/>
      <c r="BQ672" s="54"/>
      <c r="BR672" s="54"/>
      <c r="BS672" s="54"/>
      <c r="BT672" s="54"/>
      <c r="BU672" s="76"/>
    </row>
    <row r="673" spans="1:73" ht="15" x14ac:dyDescent="0.15">
      <c r="A673" s="56"/>
      <c r="B673" s="56"/>
      <c r="C673" s="56"/>
      <c r="D673" s="56"/>
      <c r="E673" s="104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3"/>
      <c r="S673" s="74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3"/>
      <c r="AG673" s="74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3"/>
      <c r="AU673" s="74"/>
      <c r="AV673" s="54"/>
      <c r="AW673" s="54"/>
      <c r="AX673" s="54"/>
      <c r="AY673" s="54"/>
      <c r="AZ673" s="54"/>
      <c r="BA673" s="76"/>
      <c r="BB673" s="54"/>
      <c r="BC673" s="54"/>
      <c r="BD673" s="54"/>
      <c r="BE673" s="54"/>
      <c r="BF673" s="76"/>
      <c r="BG673" s="54"/>
      <c r="BH673" s="54"/>
      <c r="BI673" s="54"/>
      <c r="BJ673" s="54"/>
      <c r="BK673" s="76"/>
      <c r="BL673" s="54"/>
      <c r="BM673" s="54"/>
      <c r="BN673" s="54"/>
      <c r="BO673" s="54"/>
      <c r="BP673" s="76"/>
      <c r="BQ673" s="54"/>
      <c r="BR673" s="54"/>
      <c r="BS673" s="54"/>
      <c r="BT673" s="54"/>
      <c r="BU673" s="76"/>
    </row>
    <row r="674" spans="1:73" ht="15" x14ac:dyDescent="0.15">
      <c r="A674" s="56"/>
      <c r="B674" s="56"/>
      <c r="C674" s="56"/>
      <c r="D674" s="56"/>
      <c r="E674" s="104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3"/>
      <c r="S674" s="74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3"/>
      <c r="AG674" s="74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3"/>
      <c r="AU674" s="74"/>
      <c r="AV674" s="54"/>
      <c r="AW674" s="54"/>
      <c r="AX674" s="54"/>
      <c r="AY674" s="54"/>
      <c r="AZ674" s="54"/>
      <c r="BA674" s="76"/>
      <c r="BB674" s="54"/>
      <c r="BC674" s="54"/>
      <c r="BD674" s="54"/>
      <c r="BE674" s="54"/>
      <c r="BF674" s="76"/>
      <c r="BG674" s="54"/>
      <c r="BH674" s="54"/>
      <c r="BI674" s="54"/>
      <c r="BJ674" s="54"/>
      <c r="BK674" s="76"/>
      <c r="BL674" s="54"/>
      <c r="BM674" s="54"/>
      <c r="BN674" s="54"/>
      <c r="BO674" s="54"/>
      <c r="BP674" s="76"/>
      <c r="BQ674" s="54"/>
      <c r="BR674" s="54"/>
      <c r="BS674" s="54"/>
      <c r="BT674" s="54"/>
      <c r="BU674" s="76"/>
    </row>
    <row r="675" spans="1:73" ht="15" x14ac:dyDescent="0.15">
      <c r="A675" s="56"/>
      <c r="B675" s="56"/>
      <c r="C675" s="56"/>
      <c r="D675" s="56"/>
      <c r="E675" s="104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3"/>
      <c r="S675" s="74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3"/>
      <c r="AG675" s="74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3"/>
      <c r="AU675" s="74"/>
      <c r="AV675" s="54"/>
      <c r="AW675" s="54"/>
      <c r="AX675" s="54"/>
      <c r="AY675" s="54"/>
      <c r="AZ675" s="54"/>
      <c r="BA675" s="76"/>
      <c r="BB675" s="54"/>
      <c r="BC675" s="54"/>
      <c r="BD675" s="54"/>
      <c r="BE675" s="54"/>
      <c r="BF675" s="76"/>
      <c r="BG675" s="54"/>
      <c r="BH675" s="54"/>
      <c r="BI675" s="54"/>
      <c r="BJ675" s="54"/>
      <c r="BK675" s="76"/>
      <c r="BL675" s="54"/>
      <c r="BM675" s="54"/>
      <c r="BN675" s="54"/>
      <c r="BO675" s="54"/>
      <c r="BP675" s="76"/>
      <c r="BQ675" s="54"/>
      <c r="BR675" s="54"/>
      <c r="BS675" s="54"/>
      <c r="BT675" s="54"/>
      <c r="BU675" s="76"/>
    </row>
    <row r="676" spans="1:73" ht="15" x14ac:dyDescent="0.15">
      <c r="A676" s="56"/>
      <c r="B676" s="56"/>
      <c r="C676" s="56"/>
      <c r="D676" s="56"/>
      <c r="E676" s="104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3"/>
      <c r="S676" s="74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3"/>
      <c r="AG676" s="74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3"/>
      <c r="AU676" s="74"/>
      <c r="AV676" s="54"/>
      <c r="AW676" s="54"/>
      <c r="AX676" s="54"/>
      <c r="AY676" s="54"/>
      <c r="AZ676" s="54"/>
      <c r="BA676" s="76"/>
      <c r="BB676" s="54"/>
      <c r="BC676" s="54"/>
      <c r="BD676" s="54"/>
      <c r="BE676" s="54"/>
      <c r="BF676" s="76"/>
      <c r="BG676" s="54"/>
      <c r="BH676" s="54"/>
      <c r="BI676" s="54"/>
      <c r="BJ676" s="54"/>
      <c r="BK676" s="76"/>
      <c r="BL676" s="54"/>
      <c r="BM676" s="54"/>
      <c r="BN676" s="54"/>
      <c r="BO676" s="54"/>
      <c r="BP676" s="76"/>
      <c r="BQ676" s="54"/>
      <c r="BR676" s="54"/>
      <c r="BS676" s="54"/>
      <c r="BT676" s="54"/>
      <c r="BU676" s="76"/>
    </row>
    <row r="677" spans="1:73" ht="15" x14ac:dyDescent="0.15">
      <c r="A677" s="56"/>
      <c r="B677" s="56"/>
      <c r="C677" s="56"/>
      <c r="D677" s="56"/>
      <c r="E677" s="104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3"/>
      <c r="S677" s="74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3"/>
      <c r="AG677" s="74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3"/>
      <c r="AU677" s="74"/>
      <c r="AV677" s="54"/>
      <c r="AW677" s="54"/>
      <c r="AX677" s="54"/>
      <c r="AY677" s="54"/>
      <c r="AZ677" s="54"/>
      <c r="BA677" s="76"/>
      <c r="BB677" s="54"/>
      <c r="BC677" s="54"/>
      <c r="BD677" s="54"/>
      <c r="BE677" s="54"/>
      <c r="BF677" s="76"/>
      <c r="BG677" s="54"/>
      <c r="BH677" s="54"/>
      <c r="BI677" s="54"/>
      <c r="BJ677" s="54"/>
      <c r="BK677" s="76"/>
      <c r="BL677" s="54"/>
      <c r="BM677" s="54"/>
      <c r="BN677" s="54"/>
      <c r="BO677" s="54"/>
      <c r="BP677" s="76"/>
      <c r="BQ677" s="54"/>
      <c r="BR677" s="54"/>
      <c r="BS677" s="54"/>
      <c r="BT677" s="54"/>
      <c r="BU677" s="76"/>
    </row>
    <row r="678" spans="1:73" ht="15" x14ac:dyDescent="0.15">
      <c r="A678" s="56"/>
      <c r="B678" s="56"/>
      <c r="C678" s="56"/>
      <c r="D678" s="56"/>
      <c r="E678" s="104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3"/>
      <c r="S678" s="74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3"/>
      <c r="AG678" s="74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3"/>
      <c r="AU678" s="74"/>
      <c r="AV678" s="54"/>
      <c r="AW678" s="54"/>
      <c r="AX678" s="54"/>
      <c r="AY678" s="54"/>
      <c r="AZ678" s="54"/>
      <c r="BA678" s="76"/>
      <c r="BB678" s="54"/>
      <c r="BC678" s="54"/>
      <c r="BD678" s="54"/>
      <c r="BE678" s="54"/>
      <c r="BF678" s="76"/>
      <c r="BG678" s="54"/>
      <c r="BH678" s="54"/>
      <c r="BI678" s="54"/>
      <c r="BJ678" s="54"/>
      <c r="BK678" s="76"/>
      <c r="BL678" s="54"/>
      <c r="BM678" s="54"/>
      <c r="BN678" s="54"/>
      <c r="BO678" s="54"/>
      <c r="BP678" s="76"/>
      <c r="BQ678" s="54"/>
      <c r="BR678" s="54"/>
      <c r="BS678" s="54"/>
      <c r="BT678" s="54"/>
      <c r="BU678" s="76"/>
    </row>
    <row r="679" spans="1:73" ht="15" x14ac:dyDescent="0.15">
      <c r="A679" s="56"/>
      <c r="B679" s="56"/>
      <c r="C679" s="56"/>
      <c r="D679" s="56"/>
      <c r="E679" s="104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3"/>
      <c r="S679" s="74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3"/>
      <c r="AG679" s="74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3"/>
      <c r="AU679" s="74"/>
      <c r="AV679" s="54"/>
      <c r="AW679" s="54"/>
      <c r="AX679" s="54"/>
      <c r="AY679" s="54"/>
      <c r="AZ679" s="54"/>
      <c r="BA679" s="76"/>
      <c r="BB679" s="54"/>
      <c r="BC679" s="54"/>
      <c r="BD679" s="54"/>
      <c r="BE679" s="54"/>
      <c r="BF679" s="76"/>
      <c r="BG679" s="54"/>
      <c r="BH679" s="54"/>
      <c r="BI679" s="54"/>
      <c r="BJ679" s="54"/>
      <c r="BK679" s="76"/>
      <c r="BL679" s="54"/>
      <c r="BM679" s="54"/>
      <c r="BN679" s="54"/>
      <c r="BO679" s="54"/>
      <c r="BP679" s="76"/>
      <c r="BQ679" s="54"/>
      <c r="BR679" s="54"/>
      <c r="BS679" s="54"/>
      <c r="BT679" s="54"/>
      <c r="BU679" s="76"/>
    </row>
    <row r="680" spans="1:73" ht="15" x14ac:dyDescent="0.15">
      <c r="A680" s="56"/>
      <c r="B680" s="56"/>
      <c r="C680" s="56"/>
      <c r="D680" s="56"/>
      <c r="E680" s="104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3"/>
      <c r="S680" s="74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3"/>
      <c r="AG680" s="74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3"/>
      <c r="AU680" s="74"/>
      <c r="AV680" s="54"/>
      <c r="AW680" s="54"/>
      <c r="AX680" s="54"/>
      <c r="AY680" s="54"/>
      <c r="AZ680" s="54"/>
      <c r="BA680" s="76"/>
      <c r="BB680" s="54"/>
      <c r="BC680" s="54"/>
      <c r="BD680" s="54"/>
      <c r="BE680" s="54"/>
      <c r="BF680" s="76"/>
      <c r="BG680" s="54"/>
      <c r="BH680" s="54"/>
      <c r="BI680" s="54"/>
      <c r="BJ680" s="54"/>
      <c r="BK680" s="76"/>
      <c r="BL680" s="54"/>
      <c r="BM680" s="54"/>
      <c r="BN680" s="54"/>
      <c r="BO680" s="54"/>
      <c r="BP680" s="76"/>
      <c r="BQ680" s="54"/>
      <c r="BR680" s="54"/>
      <c r="BS680" s="54"/>
      <c r="BT680" s="54"/>
      <c r="BU680" s="76"/>
    </row>
    <row r="681" spans="1:73" ht="15" x14ac:dyDescent="0.15">
      <c r="A681" s="56"/>
      <c r="B681" s="56"/>
      <c r="C681" s="56"/>
      <c r="D681" s="56"/>
      <c r="E681" s="104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3"/>
      <c r="S681" s="74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3"/>
      <c r="AG681" s="74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3"/>
      <c r="AU681" s="74"/>
      <c r="AV681" s="54"/>
      <c r="AW681" s="54"/>
      <c r="AX681" s="54"/>
      <c r="AY681" s="54"/>
      <c r="AZ681" s="54"/>
      <c r="BA681" s="76"/>
      <c r="BB681" s="54"/>
      <c r="BC681" s="54"/>
      <c r="BD681" s="54"/>
      <c r="BE681" s="54"/>
      <c r="BF681" s="76"/>
      <c r="BG681" s="54"/>
      <c r="BH681" s="54"/>
      <c r="BI681" s="54"/>
      <c r="BJ681" s="54"/>
      <c r="BK681" s="76"/>
      <c r="BL681" s="54"/>
      <c r="BM681" s="54"/>
      <c r="BN681" s="54"/>
      <c r="BO681" s="54"/>
      <c r="BP681" s="76"/>
      <c r="BQ681" s="54"/>
      <c r="BR681" s="54"/>
      <c r="BS681" s="54"/>
      <c r="BT681" s="54"/>
      <c r="BU681" s="76"/>
    </row>
    <row r="682" spans="1:73" ht="15" x14ac:dyDescent="0.15">
      <c r="A682" s="56"/>
      <c r="B682" s="56"/>
      <c r="C682" s="56"/>
      <c r="D682" s="56"/>
      <c r="E682" s="104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3"/>
      <c r="S682" s="74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3"/>
      <c r="AG682" s="74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3"/>
      <c r="AU682" s="74"/>
      <c r="AV682" s="54"/>
      <c r="AW682" s="54"/>
      <c r="AX682" s="54"/>
      <c r="AY682" s="54"/>
      <c r="AZ682" s="54"/>
      <c r="BA682" s="76"/>
      <c r="BB682" s="54"/>
      <c r="BC682" s="54"/>
      <c r="BD682" s="54"/>
      <c r="BE682" s="54"/>
      <c r="BF682" s="76"/>
      <c r="BG682" s="54"/>
      <c r="BH682" s="54"/>
      <c r="BI682" s="54"/>
      <c r="BJ682" s="54"/>
      <c r="BK682" s="76"/>
      <c r="BL682" s="54"/>
      <c r="BM682" s="54"/>
      <c r="BN682" s="54"/>
      <c r="BO682" s="54"/>
      <c r="BP682" s="76"/>
      <c r="BQ682" s="54"/>
      <c r="BR682" s="54"/>
      <c r="BS682" s="54"/>
      <c r="BT682" s="54"/>
      <c r="BU682" s="76"/>
    </row>
    <row r="683" spans="1:73" ht="15" x14ac:dyDescent="0.15">
      <c r="A683" s="56"/>
      <c r="B683" s="56"/>
      <c r="C683" s="56"/>
      <c r="D683" s="56"/>
      <c r="E683" s="104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3"/>
      <c r="S683" s="74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3"/>
      <c r="AG683" s="74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3"/>
      <c r="AU683" s="74"/>
      <c r="AV683" s="54"/>
      <c r="AW683" s="54"/>
      <c r="AX683" s="54"/>
      <c r="AY683" s="54"/>
      <c r="AZ683" s="54"/>
      <c r="BA683" s="76"/>
      <c r="BB683" s="54"/>
      <c r="BC683" s="54"/>
      <c r="BD683" s="54"/>
      <c r="BE683" s="54"/>
      <c r="BF683" s="76"/>
      <c r="BG683" s="54"/>
      <c r="BH683" s="54"/>
      <c r="BI683" s="54"/>
      <c r="BJ683" s="54"/>
      <c r="BK683" s="76"/>
      <c r="BL683" s="54"/>
      <c r="BM683" s="54"/>
      <c r="BN683" s="54"/>
      <c r="BO683" s="54"/>
      <c r="BP683" s="76"/>
      <c r="BQ683" s="54"/>
      <c r="BR683" s="54"/>
      <c r="BS683" s="54"/>
      <c r="BT683" s="54"/>
      <c r="BU683" s="76"/>
    </row>
    <row r="684" spans="1:73" ht="15" x14ac:dyDescent="0.15">
      <c r="A684" s="56"/>
      <c r="B684" s="56"/>
      <c r="C684" s="56"/>
      <c r="D684" s="56"/>
      <c r="E684" s="104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3"/>
      <c r="S684" s="74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3"/>
      <c r="AG684" s="74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3"/>
      <c r="AU684" s="74"/>
      <c r="AV684" s="54"/>
      <c r="AW684" s="54"/>
      <c r="AX684" s="54"/>
      <c r="AY684" s="54"/>
      <c r="AZ684" s="54"/>
      <c r="BA684" s="76"/>
      <c r="BB684" s="54"/>
      <c r="BC684" s="54"/>
      <c r="BD684" s="54"/>
      <c r="BE684" s="54"/>
      <c r="BF684" s="76"/>
      <c r="BG684" s="54"/>
      <c r="BH684" s="54"/>
      <c r="BI684" s="54"/>
      <c r="BJ684" s="54"/>
      <c r="BK684" s="76"/>
      <c r="BL684" s="54"/>
      <c r="BM684" s="54"/>
      <c r="BN684" s="54"/>
      <c r="BO684" s="54"/>
      <c r="BP684" s="76"/>
      <c r="BQ684" s="54"/>
      <c r="BR684" s="54"/>
      <c r="BS684" s="54"/>
      <c r="BT684" s="54"/>
      <c r="BU684" s="76"/>
    </row>
    <row r="685" spans="1:73" ht="15" x14ac:dyDescent="0.15">
      <c r="A685" s="56"/>
      <c r="B685" s="56"/>
      <c r="C685" s="56"/>
      <c r="D685" s="56"/>
      <c r="E685" s="104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3"/>
      <c r="S685" s="74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3"/>
      <c r="AG685" s="74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3"/>
      <c r="AU685" s="74"/>
      <c r="AV685" s="54"/>
      <c r="AW685" s="54"/>
      <c r="AX685" s="54"/>
      <c r="AY685" s="54"/>
      <c r="AZ685" s="54"/>
      <c r="BA685" s="76"/>
      <c r="BB685" s="54"/>
      <c r="BC685" s="54"/>
      <c r="BD685" s="54"/>
      <c r="BE685" s="54"/>
      <c r="BF685" s="76"/>
      <c r="BG685" s="54"/>
      <c r="BH685" s="54"/>
      <c r="BI685" s="54"/>
      <c r="BJ685" s="54"/>
      <c r="BK685" s="76"/>
      <c r="BL685" s="54"/>
      <c r="BM685" s="54"/>
      <c r="BN685" s="54"/>
      <c r="BO685" s="54"/>
      <c r="BP685" s="76"/>
      <c r="BQ685" s="54"/>
      <c r="BR685" s="54"/>
      <c r="BS685" s="54"/>
      <c r="BT685" s="54"/>
      <c r="BU685" s="76"/>
    </row>
    <row r="686" spans="1:73" ht="15" x14ac:dyDescent="0.15">
      <c r="A686" s="56"/>
      <c r="B686" s="56"/>
      <c r="C686" s="56"/>
      <c r="D686" s="56"/>
      <c r="E686" s="104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3"/>
      <c r="S686" s="74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3"/>
      <c r="AG686" s="74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3"/>
      <c r="AU686" s="74"/>
      <c r="AV686" s="54"/>
      <c r="AW686" s="54"/>
      <c r="AX686" s="54"/>
      <c r="AY686" s="54"/>
      <c r="AZ686" s="54"/>
      <c r="BA686" s="76"/>
      <c r="BB686" s="54"/>
      <c r="BC686" s="54"/>
      <c r="BD686" s="54"/>
      <c r="BE686" s="54"/>
      <c r="BF686" s="76"/>
      <c r="BG686" s="54"/>
      <c r="BH686" s="54"/>
      <c r="BI686" s="54"/>
      <c r="BJ686" s="54"/>
      <c r="BK686" s="76"/>
      <c r="BL686" s="54"/>
      <c r="BM686" s="54"/>
      <c r="BN686" s="54"/>
      <c r="BO686" s="54"/>
      <c r="BP686" s="76"/>
      <c r="BQ686" s="54"/>
      <c r="BR686" s="54"/>
      <c r="BS686" s="54"/>
      <c r="BT686" s="54"/>
      <c r="BU686" s="76"/>
    </row>
    <row r="687" spans="1:73" ht="15" x14ac:dyDescent="0.15">
      <c r="A687" s="56"/>
      <c r="B687" s="56"/>
      <c r="C687" s="56"/>
      <c r="D687" s="56"/>
      <c r="E687" s="104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3"/>
      <c r="S687" s="74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3"/>
      <c r="AG687" s="74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3"/>
      <c r="AU687" s="74"/>
      <c r="AV687" s="54"/>
      <c r="AW687" s="54"/>
      <c r="AX687" s="54"/>
      <c r="AY687" s="54"/>
      <c r="AZ687" s="54"/>
      <c r="BA687" s="76"/>
      <c r="BB687" s="54"/>
      <c r="BC687" s="54"/>
      <c r="BD687" s="54"/>
      <c r="BE687" s="54"/>
      <c r="BF687" s="76"/>
      <c r="BG687" s="54"/>
      <c r="BH687" s="54"/>
      <c r="BI687" s="54"/>
      <c r="BJ687" s="54"/>
      <c r="BK687" s="76"/>
      <c r="BL687" s="54"/>
      <c r="BM687" s="54"/>
      <c r="BN687" s="54"/>
      <c r="BO687" s="54"/>
      <c r="BP687" s="76"/>
      <c r="BQ687" s="54"/>
      <c r="BR687" s="54"/>
      <c r="BS687" s="54"/>
      <c r="BT687" s="54"/>
      <c r="BU687" s="76"/>
    </row>
    <row r="688" spans="1:73" ht="15" x14ac:dyDescent="0.15">
      <c r="A688" s="56"/>
      <c r="B688" s="56"/>
      <c r="C688" s="56"/>
      <c r="D688" s="56"/>
      <c r="E688" s="104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3"/>
      <c r="S688" s="74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3"/>
      <c r="AG688" s="74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3"/>
      <c r="AU688" s="74"/>
      <c r="AV688" s="54"/>
      <c r="AW688" s="54"/>
      <c r="AX688" s="54"/>
      <c r="AY688" s="54"/>
      <c r="AZ688" s="54"/>
      <c r="BA688" s="76"/>
      <c r="BB688" s="54"/>
      <c r="BC688" s="54"/>
      <c r="BD688" s="54"/>
      <c r="BE688" s="54"/>
      <c r="BF688" s="76"/>
      <c r="BG688" s="54"/>
      <c r="BH688" s="54"/>
      <c r="BI688" s="54"/>
      <c r="BJ688" s="54"/>
      <c r="BK688" s="76"/>
      <c r="BL688" s="54"/>
      <c r="BM688" s="54"/>
      <c r="BN688" s="54"/>
      <c r="BO688" s="54"/>
      <c r="BP688" s="76"/>
      <c r="BQ688" s="54"/>
      <c r="BR688" s="54"/>
      <c r="BS688" s="54"/>
      <c r="BT688" s="54"/>
      <c r="BU688" s="76"/>
    </row>
    <row r="689" spans="1:73" ht="15" x14ac:dyDescent="0.15">
      <c r="A689" s="56"/>
      <c r="B689" s="56"/>
      <c r="C689" s="56"/>
      <c r="D689" s="56"/>
      <c r="E689" s="104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3"/>
      <c r="S689" s="74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3"/>
      <c r="AG689" s="74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3"/>
      <c r="AU689" s="74"/>
      <c r="AV689" s="54"/>
      <c r="AW689" s="54"/>
      <c r="AX689" s="54"/>
      <c r="AY689" s="54"/>
      <c r="AZ689" s="54"/>
      <c r="BA689" s="76"/>
      <c r="BB689" s="54"/>
      <c r="BC689" s="54"/>
      <c r="BD689" s="54"/>
      <c r="BE689" s="54"/>
      <c r="BF689" s="76"/>
      <c r="BG689" s="54"/>
      <c r="BH689" s="54"/>
      <c r="BI689" s="54"/>
      <c r="BJ689" s="54"/>
      <c r="BK689" s="76"/>
      <c r="BL689" s="54"/>
      <c r="BM689" s="54"/>
      <c r="BN689" s="54"/>
      <c r="BO689" s="54"/>
      <c r="BP689" s="76"/>
      <c r="BQ689" s="54"/>
      <c r="BR689" s="54"/>
      <c r="BS689" s="54"/>
      <c r="BT689" s="54"/>
      <c r="BU689" s="76"/>
    </row>
    <row r="690" spans="1:73" ht="15" x14ac:dyDescent="0.15">
      <c r="A690" s="56"/>
      <c r="B690" s="56"/>
      <c r="C690" s="56"/>
      <c r="D690" s="56"/>
      <c r="E690" s="104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3"/>
      <c r="S690" s="74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3"/>
      <c r="AG690" s="74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3"/>
      <c r="AU690" s="74"/>
      <c r="AV690" s="54"/>
      <c r="AW690" s="54"/>
      <c r="AX690" s="54"/>
      <c r="AY690" s="54"/>
      <c r="AZ690" s="54"/>
      <c r="BA690" s="76"/>
      <c r="BB690" s="54"/>
      <c r="BC690" s="54"/>
      <c r="BD690" s="54"/>
      <c r="BE690" s="54"/>
      <c r="BF690" s="76"/>
      <c r="BG690" s="54"/>
      <c r="BH690" s="54"/>
      <c r="BI690" s="54"/>
      <c r="BJ690" s="54"/>
      <c r="BK690" s="76"/>
      <c r="BL690" s="54"/>
      <c r="BM690" s="54"/>
      <c r="BN690" s="54"/>
      <c r="BO690" s="54"/>
      <c r="BP690" s="76"/>
      <c r="BQ690" s="54"/>
      <c r="BR690" s="54"/>
      <c r="BS690" s="54"/>
      <c r="BT690" s="54"/>
      <c r="BU690" s="76"/>
    </row>
    <row r="691" spans="1:73" ht="15" x14ac:dyDescent="0.15">
      <c r="A691" s="56"/>
      <c r="B691" s="56"/>
      <c r="C691" s="56"/>
      <c r="D691" s="56"/>
      <c r="E691" s="104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3"/>
      <c r="S691" s="74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3"/>
      <c r="AG691" s="74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3"/>
      <c r="AU691" s="74"/>
      <c r="AV691" s="54"/>
      <c r="AW691" s="54"/>
      <c r="AX691" s="54"/>
      <c r="AY691" s="54"/>
      <c r="AZ691" s="54"/>
      <c r="BA691" s="76"/>
      <c r="BB691" s="54"/>
      <c r="BC691" s="54"/>
      <c r="BD691" s="54"/>
      <c r="BE691" s="54"/>
      <c r="BF691" s="76"/>
      <c r="BG691" s="54"/>
      <c r="BH691" s="54"/>
      <c r="BI691" s="54"/>
      <c r="BJ691" s="54"/>
      <c r="BK691" s="76"/>
      <c r="BL691" s="54"/>
      <c r="BM691" s="54"/>
      <c r="BN691" s="54"/>
      <c r="BO691" s="54"/>
      <c r="BP691" s="76"/>
      <c r="BQ691" s="54"/>
      <c r="BR691" s="54"/>
      <c r="BS691" s="54"/>
      <c r="BT691" s="54"/>
      <c r="BU691" s="76"/>
    </row>
    <row r="692" spans="1:73" ht="15" x14ac:dyDescent="0.15">
      <c r="A692" s="56"/>
      <c r="B692" s="56"/>
      <c r="C692" s="56"/>
      <c r="D692" s="56"/>
      <c r="E692" s="104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3"/>
      <c r="S692" s="74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3"/>
      <c r="AG692" s="74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3"/>
      <c r="AU692" s="74"/>
      <c r="AV692" s="54"/>
      <c r="AW692" s="54"/>
      <c r="AX692" s="54"/>
      <c r="AY692" s="54"/>
      <c r="AZ692" s="54"/>
      <c r="BA692" s="76"/>
      <c r="BB692" s="54"/>
      <c r="BC692" s="54"/>
      <c r="BD692" s="54"/>
      <c r="BE692" s="54"/>
      <c r="BF692" s="76"/>
      <c r="BG692" s="54"/>
      <c r="BH692" s="54"/>
      <c r="BI692" s="54"/>
      <c r="BJ692" s="54"/>
      <c r="BK692" s="76"/>
      <c r="BL692" s="54"/>
      <c r="BM692" s="54"/>
      <c r="BN692" s="54"/>
      <c r="BO692" s="54"/>
      <c r="BP692" s="76"/>
      <c r="BQ692" s="54"/>
      <c r="BR692" s="54"/>
      <c r="BS692" s="54"/>
      <c r="BT692" s="54"/>
      <c r="BU692" s="76"/>
    </row>
    <row r="693" spans="1:73" ht="15" x14ac:dyDescent="0.15">
      <c r="A693" s="56"/>
      <c r="B693" s="56"/>
      <c r="C693" s="56"/>
      <c r="D693" s="56"/>
      <c r="E693" s="104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3"/>
      <c r="S693" s="74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3"/>
      <c r="AG693" s="74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3"/>
      <c r="AU693" s="74"/>
      <c r="AV693" s="54"/>
      <c r="AW693" s="54"/>
      <c r="AX693" s="54"/>
      <c r="AY693" s="54"/>
      <c r="AZ693" s="54"/>
      <c r="BA693" s="76"/>
      <c r="BB693" s="54"/>
      <c r="BC693" s="54"/>
      <c r="BD693" s="54"/>
      <c r="BE693" s="54"/>
      <c r="BF693" s="76"/>
      <c r="BG693" s="54"/>
      <c r="BH693" s="54"/>
      <c r="BI693" s="54"/>
      <c r="BJ693" s="54"/>
      <c r="BK693" s="76"/>
      <c r="BL693" s="54"/>
      <c r="BM693" s="54"/>
      <c r="BN693" s="54"/>
      <c r="BO693" s="54"/>
      <c r="BP693" s="76"/>
      <c r="BQ693" s="54"/>
      <c r="BR693" s="54"/>
      <c r="BS693" s="54"/>
      <c r="BT693" s="54"/>
      <c r="BU693" s="76"/>
    </row>
    <row r="694" spans="1:73" ht="15" x14ac:dyDescent="0.15">
      <c r="A694" s="56"/>
      <c r="B694" s="56"/>
      <c r="C694" s="56"/>
      <c r="D694" s="56"/>
      <c r="E694" s="104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3"/>
      <c r="S694" s="74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3"/>
      <c r="AG694" s="74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3"/>
      <c r="AU694" s="74"/>
      <c r="AV694" s="54"/>
      <c r="AW694" s="54"/>
      <c r="AX694" s="54"/>
      <c r="AY694" s="54"/>
      <c r="AZ694" s="54"/>
      <c r="BA694" s="76"/>
      <c r="BB694" s="54"/>
      <c r="BC694" s="54"/>
      <c r="BD694" s="54"/>
      <c r="BE694" s="54"/>
      <c r="BF694" s="76"/>
      <c r="BG694" s="54"/>
      <c r="BH694" s="54"/>
      <c r="BI694" s="54"/>
      <c r="BJ694" s="54"/>
      <c r="BK694" s="76"/>
      <c r="BL694" s="54"/>
      <c r="BM694" s="54"/>
      <c r="BN694" s="54"/>
      <c r="BO694" s="54"/>
      <c r="BP694" s="76"/>
      <c r="BQ694" s="54"/>
      <c r="BR694" s="54"/>
      <c r="BS694" s="54"/>
      <c r="BT694" s="54"/>
      <c r="BU694" s="76"/>
    </row>
    <row r="695" spans="1:73" ht="15" x14ac:dyDescent="0.15">
      <c r="A695" s="56"/>
      <c r="B695" s="56"/>
      <c r="C695" s="56"/>
      <c r="D695" s="56"/>
      <c r="E695" s="104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3"/>
      <c r="S695" s="74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3"/>
      <c r="AG695" s="74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3"/>
      <c r="AU695" s="74"/>
      <c r="AV695" s="54"/>
      <c r="AW695" s="54"/>
      <c r="AX695" s="54"/>
      <c r="AY695" s="54"/>
      <c r="AZ695" s="54"/>
      <c r="BA695" s="76"/>
      <c r="BB695" s="54"/>
      <c r="BC695" s="54"/>
      <c r="BD695" s="54"/>
      <c r="BE695" s="54"/>
      <c r="BF695" s="76"/>
      <c r="BG695" s="54"/>
      <c r="BH695" s="54"/>
      <c r="BI695" s="54"/>
      <c r="BJ695" s="54"/>
      <c r="BK695" s="76"/>
      <c r="BL695" s="54"/>
      <c r="BM695" s="54"/>
      <c r="BN695" s="54"/>
      <c r="BO695" s="54"/>
      <c r="BP695" s="76"/>
      <c r="BQ695" s="54"/>
      <c r="BR695" s="54"/>
      <c r="BS695" s="54"/>
      <c r="BT695" s="54"/>
      <c r="BU695" s="76"/>
    </row>
    <row r="696" spans="1:73" ht="15" x14ac:dyDescent="0.15">
      <c r="A696" s="56"/>
      <c r="B696" s="56"/>
      <c r="C696" s="56"/>
      <c r="D696" s="56"/>
      <c r="E696" s="104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3"/>
      <c r="S696" s="74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3"/>
      <c r="AG696" s="74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3"/>
      <c r="AU696" s="74"/>
      <c r="AV696" s="54"/>
      <c r="AW696" s="54"/>
      <c r="AX696" s="54"/>
      <c r="AY696" s="54"/>
      <c r="AZ696" s="54"/>
      <c r="BA696" s="76"/>
      <c r="BB696" s="54"/>
      <c r="BC696" s="54"/>
      <c r="BD696" s="54"/>
      <c r="BE696" s="54"/>
      <c r="BF696" s="76"/>
      <c r="BG696" s="54"/>
      <c r="BH696" s="54"/>
      <c r="BI696" s="54"/>
      <c r="BJ696" s="54"/>
      <c r="BK696" s="76"/>
      <c r="BL696" s="54"/>
      <c r="BM696" s="54"/>
      <c r="BN696" s="54"/>
      <c r="BO696" s="54"/>
      <c r="BP696" s="76"/>
      <c r="BQ696" s="54"/>
      <c r="BR696" s="54"/>
      <c r="BS696" s="54"/>
      <c r="BT696" s="54"/>
      <c r="BU696" s="76"/>
    </row>
    <row r="697" spans="1:73" ht="15" x14ac:dyDescent="0.15">
      <c r="A697" s="56"/>
      <c r="B697" s="56"/>
      <c r="C697" s="56"/>
      <c r="D697" s="56"/>
      <c r="E697" s="104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3"/>
      <c r="S697" s="74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3"/>
      <c r="AG697" s="74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3"/>
      <c r="AU697" s="74"/>
      <c r="AV697" s="54"/>
      <c r="AW697" s="54"/>
      <c r="AX697" s="54"/>
      <c r="AY697" s="54"/>
      <c r="AZ697" s="54"/>
      <c r="BA697" s="76"/>
      <c r="BB697" s="54"/>
      <c r="BC697" s="54"/>
      <c r="BD697" s="54"/>
      <c r="BE697" s="54"/>
      <c r="BF697" s="76"/>
      <c r="BG697" s="54"/>
      <c r="BH697" s="54"/>
      <c r="BI697" s="54"/>
      <c r="BJ697" s="54"/>
      <c r="BK697" s="76"/>
      <c r="BL697" s="54"/>
      <c r="BM697" s="54"/>
      <c r="BN697" s="54"/>
      <c r="BO697" s="54"/>
      <c r="BP697" s="76"/>
      <c r="BQ697" s="54"/>
      <c r="BR697" s="54"/>
      <c r="BS697" s="54"/>
      <c r="BT697" s="54"/>
      <c r="BU697" s="76"/>
    </row>
    <row r="698" spans="1:73" ht="15" x14ac:dyDescent="0.15">
      <c r="A698" s="56"/>
      <c r="B698" s="56"/>
      <c r="C698" s="56"/>
      <c r="D698" s="56"/>
      <c r="E698" s="104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3"/>
      <c r="S698" s="74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3"/>
      <c r="AG698" s="74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3"/>
      <c r="AU698" s="74"/>
      <c r="AV698" s="54"/>
      <c r="AW698" s="54"/>
      <c r="AX698" s="54"/>
      <c r="AY698" s="54"/>
      <c r="AZ698" s="54"/>
      <c r="BA698" s="76"/>
      <c r="BB698" s="54"/>
      <c r="BC698" s="54"/>
      <c r="BD698" s="54"/>
      <c r="BE698" s="54"/>
      <c r="BF698" s="76"/>
      <c r="BG698" s="54"/>
      <c r="BH698" s="54"/>
      <c r="BI698" s="54"/>
      <c r="BJ698" s="54"/>
      <c r="BK698" s="76"/>
      <c r="BL698" s="54"/>
      <c r="BM698" s="54"/>
      <c r="BN698" s="54"/>
      <c r="BO698" s="54"/>
      <c r="BP698" s="76"/>
      <c r="BQ698" s="54"/>
      <c r="BR698" s="54"/>
      <c r="BS698" s="54"/>
      <c r="BT698" s="54"/>
      <c r="BU698" s="76"/>
    </row>
    <row r="699" spans="1:73" ht="15" x14ac:dyDescent="0.15">
      <c r="A699" s="56"/>
      <c r="B699" s="56"/>
      <c r="C699" s="56"/>
      <c r="D699" s="56"/>
      <c r="E699" s="104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3"/>
      <c r="S699" s="74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3"/>
      <c r="AG699" s="74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3"/>
      <c r="AU699" s="74"/>
      <c r="AV699" s="54"/>
      <c r="AW699" s="54"/>
      <c r="AX699" s="54"/>
      <c r="AY699" s="54"/>
      <c r="AZ699" s="54"/>
      <c r="BA699" s="76"/>
      <c r="BB699" s="54"/>
      <c r="BC699" s="54"/>
      <c r="BD699" s="54"/>
      <c r="BE699" s="54"/>
      <c r="BF699" s="76"/>
      <c r="BG699" s="54"/>
      <c r="BH699" s="54"/>
      <c r="BI699" s="54"/>
      <c r="BJ699" s="54"/>
      <c r="BK699" s="76"/>
      <c r="BL699" s="54"/>
      <c r="BM699" s="54"/>
      <c r="BN699" s="54"/>
      <c r="BO699" s="54"/>
      <c r="BP699" s="76"/>
      <c r="BQ699" s="54"/>
      <c r="BR699" s="54"/>
      <c r="BS699" s="54"/>
      <c r="BT699" s="54"/>
      <c r="BU699" s="76"/>
    </row>
    <row r="700" spans="1:73" ht="15" x14ac:dyDescent="0.15">
      <c r="A700" s="56"/>
      <c r="B700" s="56"/>
      <c r="C700" s="56"/>
      <c r="D700" s="56"/>
      <c r="E700" s="104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3"/>
      <c r="S700" s="74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3"/>
      <c r="AG700" s="74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3"/>
      <c r="AU700" s="74"/>
      <c r="AV700" s="54"/>
      <c r="AW700" s="54"/>
      <c r="AX700" s="54"/>
      <c r="AY700" s="54"/>
      <c r="AZ700" s="54"/>
      <c r="BA700" s="76"/>
      <c r="BB700" s="54"/>
      <c r="BC700" s="54"/>
      <c r="BD700" s="54"/>
      <c r="BE700" s="54"/>
      <c r="BF700" s="76"/>
      <c r="BG700" s="54"/>
      <c r="BH700" s="54"/>
      <c r="BI700" s="54"/>
      <c r="BJ700" s="54"/>
      <c r="BK700" s="76"/>
      <c r="BL700" s="54"/>
      <c r="BM700" s="54"/>
      <c r="BN700" s="54"/>
      <c r="BO700" s="54"/>
      <c r="BP700" s="76"/>
      <c r="BQ700" s="54"/>
      <c r="BR700" s="54"/>
      <c r="BS700" s="54"/>
      <c r="BT700" s="54"/>
      <c r="BU700" s="76"/>
    </row>
    <row r="701" spans="1:73" ht="15" x14ac:dyDescent="0.15">
      <c r="A701" s="56"/>
      <c r="B701" s="56"/>
      <c r="C701" s="56"/>
      <c r="D701" s="56"/>
      <c r="E701" s="104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3"/>
      <c r="S701" s="74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3"/>
      <c r="AG701" s="74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3"/>
      <c r="AU701" s="74"/>
      <c r="AV701" s="54"/>
      <c r="AW701" s="54"/>
      <c r="AX701" s="54"/>
      <c r="AY701" s="54"/>
      <c r="AZ701" s="54"/>
      <c r="BA701" s="76"/>
      <c r="BB701" s="54"/>
      <c r="BC701" s="54"/>
      <c r="BD701" s="54"/>
      <c r="BE701" s="54"/>
      <c r="BF701" s="76"/>
      <c r="BG701" s="54"/>
      <c r="BH701" s="54"/>
      <c r="BI701" s="54"/>
      <c r="BJ701" s="54"/>
      <c r="BK701" s="76"/>
      <c r="BL701" s="54"/>
      <c r="BM701" s="54"/>
      <c r="BN701" s="54"/>
      <c r="BO701" s="54"/>
      <c r="BP701" s="76"/>
      <c r="BQ701" s="54"/>
      <c r="BR701" s="54"/>
      <c r="BS701" s="54"/>
      <c r="BT701" s="54"/>
      <c r="BU701" s="76"/>
    </row>
    <row r="702" spans="1:73" ht="15" x14ac:dyDescent="0.15">
      <c r="A702" s="56"/>
      <c r="B702" s="56"/>
      <c r="C702" s="56"/>
      <c r="D702" s="56"/>
      <c r="E702" s="104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3"/>
      <c r="S702" s="74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3"/>
      <c r="AG702" s="74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3"/>
      <c r="AU702" s="74"/>
      <c r="AV702" s="54"/>
      <c r="AW702" s="54"/>
      <c r="AX702" s="54"/>
      <c r="AY702" s="54"/>
      <c r="AZ702" s="54"/>
      <c r="BA702" s="76"/>
      <c r="BB702" s="54"/>
      <c r="BC702" s="54"/>
      <c r="BD702" s="54"/>
      <c r="BE702" s="54"/>
      <c r="BF702" s="76"/>
      <c r="BG702" s="54"/>
      <c r="BH702" s="54"/>
      <c r="BI702" s="54"/>
      <c r="BJ702" s="54"/>
      <c r="BK702" s="76"/>
      <c r="BL702" s="54"/>
      <c r="BM702" s="54"/>
      <c r="BN702" s="54"/>
      <c r="BO702" s="54"/>
      <c r="BP702" s="76"/>
      <c r="BQ702" s="54"/>
      <c r="BR702" s="54"/>
      <c r="BS702" s="54"/>
      <c r="BT702" s="54"/>
      <c r="BU702" s="76"/>
    </row>
    <row r="703" spans="1:73" ht="15" x14ac:dyDescent="0.15">
      <c r="A703" s="56"/>
      <c r="B703" s="56"/>
      <c r="C703" s="56"/>
      <c r="D703" s="56"/>
      <c r="E703" s="104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3"/>
      <c r="S703" s="74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3"/>
      <c r="AG703" s="74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3"/>
      <c r="AU703" s="74"/>
      <c r="AV703" s="54"/>
      <c r="AW703" s="54"/>
      <c r="AX703" s="54"/>
      <c r="AY703" s="54"/>
      <c r="AZ703" s="54"/>
      <c r="BA703" s="76"/>
      <c r="BB703" s="54"/>
      <c r="BC703" s="54"/>
      <c r="BD703" s="54"/>
      <c r="BE703" s="54"/>
      <c r="BF703" s="76"/>
      <c r="BG703" s="54"/>
      <c r="BH703" s="54"/>
      <c r="BI703" s="54"/>
      <c r="BJ703" s="54"/>
      <c r="BK703" s="76"/>
      <c r="BL703" s="54"/>
      <c r="BM703" s="54"/>
      <c r="BN703" s="54"/>
      <c r="BO703" s="54"/>
      <c r="BP703" s="76"/>
      <c r="BQ703" s="54"/>
      <c r="BR703" s="54"/>
      <c r="BS703" s="54"/>
      <c r="BT703" s="54"/>
      <c r="BU703" s="76"/>
    </row>
    <row r="704" spans="1:73" ht="15" x14ac:dyDescent="0.15">
      <c r="A704" s="56"/>
      <c r="B704" s="56"/>
      <c r="C704" s="56"/>
      <c r="D704" s="56"/>
      <c r="E704" s="104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3"/>
      <c r="S704" s="74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3"/>
      <c r="AG704" s="74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3"/>
      <c r="AU704" s="74"/>
      <c r="AV704" s="54"/>
      <c r="AW704" s="54"/>
      <c r="AX704" s="54"/>
      <c r="AY704" s="54"/>
      <c r="AZ704" s="54"/>
      <c r="BA704" s="76"/>
      <c r="BB704" s="54"/>
      <c r="BC704" s="54"/>
      <c r="BD704" s="54"/>
      <c r="BE704" s="54"/>
      <c r="BF704" s="76"/>
      <c r="BG704" s="54"/>
      <c r="BH704" s="54"/>
      <c r="BI704" s="54"/>
      <c r="BJ704" s="54"/>
      <c r="BK704" s="76"/>
      <c r="BL704" s="54"/>
      <c r="BM704" s="54"/>
      <c r="BN704" s="54"/>
      <c r="BO704" s="54"/>
      <c r="BP704" s="76"/>
      <c r="BQ704" s="54"/>
      <c r="BR704" s="54"/>
      <c r="BS704" s="54"/>
      <c r="BT704" s="54"/>
      <c r="BU704" s="76"/>
    </row>
    <row r="705" spans="1:73" ht="15" x14ac:dyDescent="0.15">
      <c r="A705" s="56"/>
      <c r="B705" s="56"/>
      <c r="C705" s="56"/>
      <c r="D705" s="56"/>
      <c r="E705" s="104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3"/>
      <c r="S705" s="74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3"/>
      <c r="AG705" s="74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3"/>
      <c r="AU705" s="74"/>
      <c r="AV705" s="54"/>
      <c r="AW705" s="54"/>
      <c r="AX705" s="54"/>
      <c r="AY705" s="54"/>
      <c r="AZ705" s="54"/>
      <c r="BA705" s="76"/>
      <c r="BB705" s="54"/>
      <c r="BC705" s="54"/>
      <c r="BD705" s="54"/>
      <c r="BE705" s="54"/>
      <c r="BF705" s="76"/>
      <c r="BG705" s="54"/>
      <c r="BH705" s="54"/>
      <c r="BI705" s="54"/>
      <c r="BJ705" s="54"/>
      <c r="BK705" s="76"/>
      <c r="BL705" s="54"/>
      <c r="BM705" s="54"/>
      <c r="BN705" s="54"/>
      <c r="BO705" s="54"/>
      <c r="BP705" s="76"/>
      <c r="BQ705" s="54"/>
      <c r="BR705" s="54"/>
      <c r="BS705" s="54"/>
      <c r="BT705" s="54"/>
      <c r="BU705" s="76"/>
    </row>
    <row r="706" spans="1:73" ht="15" x14ac:dyDescent="0.15">
      <c r="A706" s="56"/>
      <c r="B706" s="56"/>
      <c r="C706" s="56"/>
      <c r="D706" s="56"/>
      <c r="E706" s="104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3"/>
      <c r="S706" s="74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3"/>
      <c r="AG706" s="74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3"/>
      <c r="AU706" s="74"/>
      <c r="AV706" s="54"/>
      <c r="AW706" s="54"/>
      <c r="AX706" s="54"/>
      <c r="AY706" s="54"/>
      <c r="AZ706" s="54"/>
      <c r="BA706" s="76"/>
      <c r="BB706" s="54"/>
      <c r="BC706" s="54"/>
      <c r="BD706" s="54"/>
      <c r="BE706" s="54"/>
      <c r="BF706" s="76"/>
      <c r="BG706" s="54"/>
      <c r="BH706" s="54"/>
      <c r="BI706" s="54"/>
      <c r="BJ706" s="54"/>
      <c r="BK706" s="76"/>
      <c r="BL706" s="54"/>
      <c r="BM706" s="54"/>
      <c r="BN706" s="54"/>
      <c r="BO706" s="54"/>
      <c r="BP706" s="76"/>
      <c r="BQ706" s="54"/>
      <c r="BR706" s="54"/>
      <c r="BS706" s="54"/>
      <c r="BT706" s="54"/>
      <c r="BU706" s="76"/>
    </row>
    <row r="707" spans="1:73" ht="15" x14ac:dyDescent="0.15">
      <c r="A707" s="56"/>
      <c r="B707" s="56"/>
      <c r="C707" s="56"/>
      <c r="D707" s="56"/>
      <c r="E707" s="104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3"/>
      <c r="S707" s="74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3"/>
      <c r="AG707" s="74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3"/>
      <c r="AU707" s="74"/>
      <c r="AV707" s="54"/>
      <c r="AW707" s="54"/>
      <c r="AX707" s="54"/>
      <c r="AY707" s="54"/>
      <c r="AZ707" s="54"/>
      <c r="BA707" s="76"/>
      <c r="BB707" s="54"/>
      <c r="BC707" s="54"/>
      <c r="BD707" s="54"/>
      <c r="BE707" s="54"/>
      <c r="BF707" s="76"/>
      <c r="BG707" s="54"/>
      <c r="BH707" s="54"/>
      <c r="BI707" s="54"/>
      <c r="BJ707" s="54"/>
      <c r="BK707" s="76"/>
      <c r="BL707" s="54"/>
      <c r="BM707" s="54"/>
      <c r="BN707" s="54"/>
      <c r="BO707" s="54"/>
      <c r="BP707" s="76"/>
      <c r="BQ707" s="54"/>
      <c r="BR707" s="54"/>
      <c r="BS707" s="54"/>
      <c r="BT707" s="54"/>
      <c r="BU707" s="76"/>
    </row>
    <row r="708" spans="1:73" ht="15" x14ac:dyDescent="0.15">
      <c r="A708" s="56"/>
      <c r="B708" s="56"/>
      <c r="C708" s="56"/>
      <c r="D708" s="56"/>
      <c r="E708" s="104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3"/>
      <c r="S708" s="74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3"/>
      <c r="AG708" s="74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3"/>
      <c r="AU708" s="74"/>
      <c r="AV708" s="54"/>
      <c r="AW708" s="54"/>
      <c r="AX708" s="54"/>
      <c r="AY708" s="54"/>
      <c r="AZ708" s="54"/>
      <c r="BA708" s="76"/>
      <c r="BB708" s="54"/>
      <c r="BC708" s="54"/>
      <c r="BD708" s="54"/>
      <c r="BE708" s="54"/>
      <c r="BF708" s="76"/>
      <c r="BG708" s="54"/>
      <c r="BH708" s="54"/>
      <c r="BI708" s="54"/>
      <c r="BJ708" s="54"/>
      <c r="BK708" s="76"/>
      <c r="BL708" s="54"/>
      <c r="BM708" s="54"/>
      <c r="BN708" s="54"/>
      <c r="BO708" s="54"/>
      <c r="BP708" s="76"/>
      <c r="BQ708" s="54"/>
      <c r="BR708" s="54"/>
      <c r="BS708" s="54"/>
      <c r="BT708" s="54"/>
      <c r="BU708" s="76"/>
    </row>
    <row r="709" spans="1:73" ht="15" x14ac:dyDescent="0.15">
      <c r="A709" s="56"/>
      <c r="B709" s="56"/>
      <c r="C709" s="56"/>
      <c r="D709" s="56"/>
      <c r="E709" s="104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3"/>
      <c r="S709" s="74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3"/>
      <c r="AG709" s="74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3"/>
      <c r="AU709" s="74"/>
      <c r="AV709" s="54"/>
      <c r="AW709" s="54"/>
      <c r="AX709" s="54"/>
      <c r="AY709" s="54"/>
      <c r="AZ709" s="54"/>
      <c r="BA709" s="76"/>
      <c r="BB709" s="54"/>
      <c r="BC709" s="54"/>
      <c r="BD709" s="54"/>
      <c r="BE709" s="54"/>
      <c r="BF709" s="76"/>
      <c r="BG709" s="54"/>
      <c r="BH709" s="54"/>
      <c r="BI709" s="54"/>
      <c r="BJ709" s="54"/>
      <c r="BK709" s="76"/>
      <c r="BL709" s="54"/>
      <c r="BM709" s="54"/>
      <c r="BN709" s="54"/>
      <c r="BO709" s="54"/>
      <c r="BP709" s="76"/>
      <c r="BQ709" s="54"/>
      <c r="BR709" s="54"/>
      <c r="BS709" s="54"/>
      <c r="BT709" s="54"/>
      <c r="BU709" s="76"/>
    </row>
    <row r="710" spans="1:73" ht="15" x14ac:dyDescent="0.15">
      <c r="A710" s="56"/>
      <c r="B710" s="56"/>
      <c r="C710" s="56"/>
      <c r="D710" s="56"/>
      <c r="E710" s="104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3"/>
      <c r="S710" s="74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3"/>
      <c r="AG710" s="74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3"/>
      <c r="AU710" s="74"/>
      <c r="AV710" s="54"/>
      <c r="AW710" s="54"/>
      <c r="AX710" s="54"/>
      <c r="AY710" s="54"/>
      <c r="AZ710" s="54"/>
      <c r="BA710" s="76"/>
      <c r="BB710" s="54"/>
      <c r="BC710" s="54"/>
      <c r="BD710" s="54"/>
      <c r="BE710" s="54"/>
      <c r="BF710" s="76"/>
      <c r="BG710" s="54"/>
      <c r="BH710" s="54"/>
      <c r="BI710" s="54"/>
      <c r="BJ710" s="54"/>
      <c r="BK710" s="76"/>
      <c r="BL710" s="54"/>
      <c r="BM710" s="54"/>
      <c r="BN710" s="54"/>
      <c r="BO710" s="54"/>
      <c r="BP710" s="76"/>
      <c r="BQ710" s="54"/>
      <c r="BR710" s="54"/>
      <c r="BS710" s="54"/>
      <c r="BT710" s="54"/>
      <c r="BU710" s="76"/>
    </row>
    <row r="711" spans="1:73" ht="15" x14ac:dyDescent="0.15">
      <c r="A711" s="56"/>
      <c r="B711" s="56"/>
      <c r="C711" s="56"/>
      <c r="D711" s="56"/>
      <c r="E711" s="104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3"/>
      <c r="S711" s="74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3"/>
      <c r="AG711" s="74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3"/>
      <c r="AU711" s="74"/>
      <c r="AV711" s="54"/>
      <c r="AW711" s="54"/>
      <c r="AX711" s="54"/>
      <c r="AY711" s="54"/>
      <c r="AZ711" s="54"/>
      <c r="BA711" s="76"/>
      <c r="BB711" s="54"/>
      <c r="BC711" s="54"/>
      <c r="BD711" s="54"/>
      <c r="BE711" s="54"/>
      <c r="BF711" s="76"/>
      <c r="BG711" s="54"/>
      <c r="BH711" s="54"/>
      <c r="BI711" s="54"/>
      <c r="BJ711" s="54"/>
      <c r="BK711" s="76"/>
      <c r="BL711" s="54"/>
      <c r="BM711" s="54"/>
      <c r="BN711" s="54"/>
      <c r="BO711" s="54"/>
      <c r="BP711" s="76"/>
      <c r="BQ711" s="54"/>
      <c r="BR711" s="54"/>
      <c r="BS711" s="54"/>
      <c r="BT711" s="54"/>
      <c r="BU711" s="76"/>
    </row>
    <row r="712" spans="1:73" ht="15" x14ac:dyDescent="0.15">
      <c r="A712" s="56"/>
      <c r="B712" s="56"/>
      <c r="C712" s="56"/>
      <c r="D712" s="56"/>
      <c r="E712" s="104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3"/>
      <c r="S712" s="74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3"/>
      <c r="AG712" s="74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3"/>
      <c r="AU712" s="74"/>
      <c r="AV712" s="54"/>
      <c r="AW712" s="54"/>
      <c r="AX712" s="54"/>
      <c r="AY712" s="54"/>
      <c r="AZ712" s="54"/>
      <c r="BA712" s="76"/>
      <c r="BB712" s="54"/>
      <c r="BC712" s="54"/>
      <c r="BD712" s="54"/>
      <c r="BE712" s="54"/>
      <c r="BF712" s="76"/>
      <c r="BG712" s="54"/>
      <c r="BH712" s="54"/>
      <c r="BI712" s="54"/>
      <c r="BJ712" s="54"/>
      <c r="BK712" s="76"/>
      <c r="BL712" s="54"/>
      <c r="BM712" s="54"/>
      <c r="BN712" s="54"/>
      <c r="BO712" s="54"/>
      <c r="BP712" s="76"/>
      <c r="BQ712" s="54"/>
      <c r="BR712" s="54"/>
      <c r="BS712" s="54"/>
      <c r="BT712" s="54"/>
      <c r="BU712" s="76"/>
    </row>
    <row r="713" spans="1:73" ht="15" x14ac:dyDescent="0.15">
      <c r="A713" s="56"/>
      <c r="B713" s="56"/>
      <c r="C713" s="56"/>
      <c r="D713" s="56"/>
      <c r="E713" s="104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3"/>
      <c r="S713" s="74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3"/>
      <c r="AG713" s="74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3"/>
      <c r="AU713" s="74"/>
      <c r="AV713" s="54"/>
      <c r="AW713" s="54"/>
      <c r="AX713" s="54"/>
      <c r="AY713" s="54"/>
      <c r="AZ713" s="54"/>
      <c r="BA713" s="76"/>
      <c r="BB713" s="54"/>
      <c r="BC713" s="54"/>
      <c r="BD713" s="54"/>
      <c r="BE713" s="54"/>
      <c r="BF713" s="76"/>
      <c r="BG713" s="54"/>
      <c r="BH713" s="54"/>
      <c r="BI713" s="54"/>
      <c r="BJ713" s="54"/>
      <c r="BK713" s="76"/>
      <c r="BL713" s="54"/>
      <c r="BM713" s="54"/>
      <c r="BN713" s="54"/>
      <c r="BO713" s="54"/>
      <c r="BP713" s="76"/>
      <c r="BQ713" s="54"/>
      <c r="BR713" s="54"/>
      <c r="BS713" s="54"/>
      <c r="BT713" s="54"/>
      <c r="BU713" s="76"/>
    </row>
    <row r="714" spans="1:73" ht="15" x14ac:dyDescent="0.15">
      <c r="A714" s="56"/>
      <c r="B714" s="56"/>
      <c r="C714" s="56"/>
      <c r="D714" s="56"/>
      <c r="E714" s="104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3"/>
      <c r="S714" s="74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3"/>
      <c r="AG714" s="74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3"/>
      <c r="AU714" s="74"/>
      <c r="AV714" s="54"/>
      <c r="AW714" s="54"/>
      <c r="AX714" s="54"/>
      <c r="AY714" s="54"/>
      <c r="AZ714" s="54"/>
      <c r="BA714" s="76"/>
      <c r="BB714" s="54"/>
      <c r="BC714" s="54"/>
      <c r="BD714" s="54"/>
      <c r="BE714" s="54"/>
      <c r="BF714" s="76"/>
      <c r="BG714" s="54"/>
      <c r="BH714" s="54"/>
      <c r="BI714" s="54"/>
      <c r="BJ714" s="54"/>
      <c r="BK714" s="76"/>
      <c r="BL714" s="54"/>
      <c r="BM714" s="54"/>
      <c r="BN714" s="54"/>
      <c r="BO714" s="54"/>
      <c r="BP714" s="76"/>
      <c r="BQ714" s="54"/>
      <c r="BR714" s="54"/>
      <c r="BS714" s="54"/>
      <c r="BT714" s="54"/>
      <c r="BU714" s="76"/>
    </row>
    <row r="715" spans="1:73" ht="15" x14ac:dyDescent="0.15">
      <c r="A715" s="56"/>
      <c r="B715" s="56"/>
      <c r="C715" s="56"/>
      <c r="D715" s="56"/>
      <c r="E715" s="104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3"/>
      <c r="S715" s="74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3"/>
      <c r="AG715" s="74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3"/>
      <c r="AU715" s="74"/>
      <c r="AV715" s="54"/>
      <c r="AW715" s="54"/>
      <c r="AX715" s="54"/>
      <c r="AY715" s="54"/>
      <c r="AZ715" s="54"/>
      <c r="BA715" s="76"/>
      <c r="BB715" s="54"/>
      <c r="BC715" s="54"/>
      <c r="BD715" s="54"/>
      <c r="BE715" s="54"/>
      <c r="BF715" s="76"/>
      <c r="BG715" s="54"/>
      <c r="BH715" s="54"/>
      <c r="BI715" s="54"/>
      <c r="BJ715" s="54"/>
      <c r="BK715" s="76"/>
      <c r="BL715" s="54"/>
      <c r="BM715" s="54"/>
      <c r="BN715" s="54"/>
      <c r="BO715" s="54"/>
      <c r="BP715" s="76"/>
      <c r="BQ715" s="54"/>
      <c r="BR715" s="54"/>
      <c r="BS715" s="54"/>
      <c r="BT715" s="54"/>
      <c r="BU715" s="76"/>
    </row>
    <row r="716" spans="1:73" ht="15" x14ac:dyDescent="0.15">
      <c r="A716" s="56"/>
      <c r="B716" s="56"/>
      <c r="C716" s="56"/>
      <c r="D716" s="56"/>
      <c r="E716" s="104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3"/>
      <c r="S716" s="74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3"/>
      <c r="AG716" s="74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3"/>
      <c r="AU716" s="74"/>
      <c r="AV716" s="54"/>
      <c r="AW716" s="54"/>
      <c r="AX716" s="54"/>
      <c r="AY716" s="54"/>
      <c r="AZ716" s="54"/>
      <c r="BA716" s="76"/>
      <c r="BB716" s="54"/>
      <c r="BC716" s="54"/>
      <c r="BD716" s="54"/>
      <c r="BE716" s="54"/>
      <c r="BF716" s="76"/>
      <c r="BG716" s="54"/>
      <c r="BH716" s="54"/>
      <c r="BI716" s="54"/>
      <c r="BJ716" s="54"/>
      <c r="BK716" s="76"/>
      <c r="BL716" s="54"/>
      <c r="BM716" s="54"/>
      <c r="BN716" s="54"/>
      <c r="BO716" s="54"/>
      <c r="BP716" s="76"/>
      <c r="BQ716" s="54"/>
      <c r="BR716" s="54"/>
      <c r="BS716" s="54"/>
      <c r="BT716" s="54"/>
      <c r="BU716" s="76"/>
    </row>
    <row r="717" spans="1:73" ht="15" x14ac:dyDescent="0.15">
      <c r="A717" s="56"/>
      <c r="B717" s="56"/>
      <c r="C717" s="56"/>
      <c r="D717" s="56"/>
      <c r="E717" s="104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3"/>
      <c r="S717" s="74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3"/>
      <c r="AG717" s="74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3"/>
      <c r="AU717" s="74"/>
      <c r="AV717" s="54"/>
      <c r="AW717" s="54"/>
      <c r="AX717" s="54"/>
      <c r="AY717" s="54"/>
      <c r="AZ717" s="54"/>
      <c r="BA717" s="76"/>
      <c r="BB717" s="54"/>
      <c r="BC717" s="54"/>
      <c r="BD717" s="54"/>
      <c r="BE717" s="54"/>
      <c r="BF717" s="76"/>
      <c r="BG717" s="54"/>
      <c r="BH717" s="54"/>
      <c r="BI717" s="54"/>
      <c r="BJ717" s="54"/>
      <c r="BK717" s="76"/>
      <c r="BL717" s="54"/>
      <c r="BM717" s="54"/>
      <c r="BN717" s="54"/>
      <c r="BO717" s="54"/>
      <c r="BP717" s="76"/>
      <c r="BQ717" s="54"/>
      <c r="BR717" s="54"/>
      <c r="BS717" s="54"/>
      <c r="BT717" s="54"/>
      <c r="BU717" s="76"/>
    </row>
    <row r="718" spans="1:73" ht="15" x14ac:dyDescent="0.15">
      <c r="A718" s="56"/>
      <c r="B718" s="56"/>
      <c r="C718" s="56"/>
      <c r="D718" s="56"/>
      <c r="E718" s="104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3"/>
      <c r="S718" s="74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3"/>
      <c r="AG718" s="74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3"/>
      <c r="AU718" s="74"/>
      <c r="AV718" s="54"/>
      <c r="AW718" s="54"/>
      <c r="AX718" s="54"/>
      <c r="AY718" s="54"/>
      <c r="AZ718" s="54"/>
      <c r="BA718" s="76"/>
      <c r="BB718" s="54"/>
      <c r="BC718" s="54"/>
      <c r="BD718" s="54"/>
      <c r="BE718" s="54"/>
      <c r="BF718" s="76"/>
      <c r="BG718" s="54"/>
      <c r="BH718" s="54"/>
      <c r="BI718" s="54"/>
      <c r="BJ718" s="54"/>
      <c r="BK718" s="76"/>
      <c r="BL718" s="54"/>
      <c r="BM718" s="54"/>
      <c r="BN718" s="54"/>
      <c r="BO718" s="54"/>
      <c r="BP718" s="76"/>
      <c r="BQ718" s="54"/>
      <c r="BR718" s="54"/>
      <c r="BS718" s="54"/>
      <c r="BT718" s="54"/>
      <c r="BU718" s="76"/>
    </row>
    <row r="719" spans="1:73" ht="15" x14ac:dyDescent="0.15">
      <c r="A719" s="56"/>
      <c r="B719" s="56"/>
      <c r="C719" s="56"/>
      <c r="D719" s="56"/>
      <c r="E719" s="104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3"/>
      <c r="S719" s="74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3"/>
      <c r="AG719" s="74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3"/>
      <c r="AU719" s="74"/>
      <c r="AV719" s="54"/>
      <c r="AW719" s="54"/>
      <c r="AX719" s="54"/>
      <c r="AY719" s="54"/>
      <c r="AZ719" s="54"/>
      <c r="BA719" s="76"/>
      <c r="BB719" s="54"/>
      <c r="BC719" s="54"/>
      <c r="BD719" s="54"/>
      <c r="BE719" s="54"/>
      <c r="BF719" s="76"/>
      <c r="BG719" s="54"/>
      <c r="BH719" s="54"/>
      <c r="BI719" s="54"/>
      <c r="BJ719" s="54"/>
      <c r="BK719" s="76"/>
      <c r="BL719" s="54"/>
      <c r="BM719" s="54"/>
      <c r="BN719" s="54"/>
      <c r="BO719" s="54"/>
      <c r="BP719" s="76"/>
      <c r="BQ719" s="54"/>
      <c r="BR719" s="54"/>
      <c r="BS719" s="54"/>
      <c r="BT719" s="54"/>
      <c r="BU719" s="76"/>
    </row>
    <row r="720" spans="1:73" ht="15" x14ac:dyDescent="0.15">
      <c r="A720" s="56"/>
      <c r="B720" s="56"/>
      <c r="C720" s="56"/>
      <c r="D720" s="56"/>
      <c r="E720" s="104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3"/>
      <c r="S720" s="74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3"/>
      <c r="AG720" s="74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3"/>
      <c r="AU720" s="74"/>
      <c r="AV720" s="54"/>
      <c r="AW720" s="54"/>
      <c r="AX720" s="54"/>
      <c r="AY720" s="54"/>
      <c r="AZ720" s="54"/>
      <c r="BA720" s="76"/>
      <c r="BB720" s="54"/>
      <c r="BC720" s="54"/>
      <c r="BD720" s="54"/>
      <c r="BE720" s="54"/>
      <c r="BF720" s="76"/>
      <c r="BG720" s="54"/>
      <c r="BH720" s="54"/>
      <c r="BI720" s="54"/>
      <c r="BJ720" s="54"/>
      <c r="BK720" s="76"/>
      <c r="BL720" s="54"/>
      <c r="BM720" s="54"/>
      <c r="BN720" s="54"/>
      <c r="BO720" s="54"/>
      <c r="BP720" s="76"/>
      <c r="BQ720" s="54"/>
      <c r="BR720" s="54"/>
      <c r="BS720" s="54"/>
      <c r="BT720" s="54"/>
      <c r="BU720" s="76"/>
    </row>
    <row r="721" spans="1:73" ht="15" x14ac:dyDescent="0.15">
      <c r="A721" s="56"/>
      <c r="B721" s="56"/>
      <c r="C721" s="56"/>
      <c r="D721" s="56"/>
      <c r="E721" s="104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3"/>
      <c r="S721" s="74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3"/>
      <c r="AG721" s="74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3"/>
      <c r="AU721" s="74"/>
      <c r="AV721" s="54"/>
      <c r="AW721" s="54"/>
      <c r="AX721" s="54"/>
      <c r="AY721" s="54"/>
      <c r="AZ721" s="54"/>
      <c r="BA721" s="76"/>
      <c r="BB721" s="54"/>
      <c r="BC721" s="54"/>
      <c r="BD721" s="54"/>
      <c r="BE721" s="54"/>
      <c r="BF721" s="76"/>
      <c r="BG721" s="54"/>
      <c r="BH721" s="54"/>
      <c r="BI721" s="54"/>
      <c r="BJ721" s="54"/>
      <c r="BK721" s="76"/>
      <c r="BL721" s="54"/>
      <c r="BM721" s="54"/>
      <c r="BN721" s="54"/>
      <c r="BO721" s="54"/>
      <c r="BP721" s="76"/>
      <c r="BQ721" s="54"/>
      <c r="BR721" s="54"/>
      <c r="BS721" s="54"/>
      <c r="BT721" s="54"/>
      <c r="BU721" s="76"/>
    </row>
    <row r="722" spans="1:73" ht="15" x14ac:dyDescent="0.15">
      <c r="A722" s="56"/>
      <c r="B722" s="56"/>
      <c r="C722" s="56"/>
      <c r="D722" s="56"/>
      <c r="E722" s="104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3"/>
      <c r="S722" s="74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3"/>
      <c r="AG722" s="74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3"/>
      <c r="AU722" s="74"/>
      <c r="AV722" s="54"/>
      <c r="AW722" s="54"/>
      <c r="AX722" s="54"/>
      <c r="AY722" s="54"/>
      <c r="AZ722" s="54"/>
      <c r="BA722" s="76"/>
      <c r="BB722" s="54"/>
      <c r="BC722" s="54"/>
      <c r="BD722" s="54"/>
      <c r="BE722" s="54"/>
      <c r="BF722" s="76"/>
      <c r="BG722" s="54"/>
      <c r="BH722" s="54"/>
      <c r="BI722" s="54"/>
      <c r="BJ722" s="54"/>
      <c r="BK722" s="76"/>
      <c r="BL722" s="54"/>
      <c r="BM722" s="54"/>
      <c r="BN722" s="54"/>
      <c r="BO722" s="54"/>
      <c r="BP722" s="76"/>
      <c r="BQ722" s="54"/>
      <c r="BR722" s="54"/>
      <c r="BS722" s="54"/>
      <c r="BT722" s="54"/>
      <c r="BU722" s="76"/>
    </row>
    <row r="723" spans="1:73" ht="15" x14ac:dyDescent="0.15">
      <c r="A723" s="56"/>
      <c r="B723" s="56"/>
      <c r="C723" s="56"/>
      <c r="D723" s="56"/>
      <c r="E723" s="104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3"/>
      <c r="S723" s="74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3"/>
      <c r="AG723" s="74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3"/>
      <c r="AU723" s="74"/>
      <c r="AV723" s="54"/>
      <c r="AW723" s="54"/>
      <c r="AX723" s="54"/>
      <c r="AY723" s="54"/>
      <c r="AZ723" s="54"/>
      <c r="BA723" s="76"/>
      <c r="BB723" s="54"/>
      <c r="BC723" s="54"/>
      <c r="BD723" s="54"/>
      <c r="BE723" s="54"/>
      <c r="BF723" s="76"/>
      <c r="BG723" s="54"/>
      <c r="BH723" s="54"/>
      <c r="BI723" s="54"/>
      <c r="BJ723" s="54"/>
      <c r="BK723" s="76"/>
      <c r="BL723" s="54"/>
      <c r="BM723" s="54"/>
      <c r="BN723" s="54"/>
      <c r="BO723" s="54"/>
      <c r="BP723" s="76"/>
      <c r="BQ723" s="54"/>
      <c r="BR723" s="54"/>
      <c r="BS723" s="54"/>
      <c r="BT723" s="54"/>
      <c r="BU723" s="76"/>
    </row>
    <row r="724" spans="1:73" ht="15" x14ac:dyDescent="0.15">
      <c r="A724" s="56"/>
      <c r="B724" s="56"/>
      <c r="C724" s="56"/>
      <c r="D724" s="56"/>
      <c r="E724" s="104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3"/>
      <c r="S724" s="74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3"/>
      <c r="AG724" s="74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3"/>
      <c r="AU724" s="74"/>
      <c r="AV724" s="54"/>
      <c r="AW724" s="54"/>
      <c r="AX724" s="54"/>
      <c r="AY724" s="54"/>
      <c r="AZ724" s="54"/>
      <c r="BA724" s="76"/>
      <c r="BB724" s="54"/>
      <c r="BC724" s="54"/>
      <c r="BD724" s="54"/>
      <c r="BE724" s="54"/>
      <c r="BF724" s="76"/>
      <c r="BG724" s="54"/>
      <c r="BH724" s="54"/>
      <c r="BI724" s="54"/>
      <c r="BJ724" s="54"/>
      <c r="BK724" s="76"/>
      <c r="BL724" s="54"/>
      <c r="BM724" s="54"/>
      <c r="BN724" s="54"/>
      <c r="BO724" s="54"/>
      <c r="BP724" s="76"/>
      <c r="BQ724" s="54"/>
      <c r="BR724" s="54"/>
      <c r="BS724" s="54"/>
      <c r="BT724" s="54"/>
      <c r="BU724" s="76"/>
    </row>
    <row r="725" spans="1:73" ht="15" x14ac:dyDescent="0.15">
      <c r="A725" s="56"/>
      <c r="B725" s="56"/>
      <c r="C725" s="56"/>
      <c r="D725" s="56"/>
      <c r="E725" s="104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3"/>
      <c r="S725" s="74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3"/>
      <c r="AG725" s="74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3"/>
      <c r="AU725" s="74"/>
      <c r="AV725" s="54"/>
      <c r="AW725" s="54"/>
      <c r="AX725" s="54"/>
      <c r="AY725" s="54"/>
      <c r="AZ725" s="54"/>
      <c r="BA725" s="76"/>
      <c r="BB725" s="54"/>
      <c r="BC725" s="54"/>
      <c r="BD725" s="54"/>
      <c r="BE725" s="54"/>
      <c r="BF725" s="76"/>
      <c r="BG725" s="54"/>
      <c r="BH725" s="54"/>
      <c r="BI725" s="54"/>
      <c r="BJ725" s="54"/>
      <c r="BK725" s="76"/>
      <c r="BL725" s="54"/>
      <c r="BM725" s="54"/>
      <c r="BN725" s="54"/>
      <c r="BO725" s="54"/>
      <c r="BP725" s="76"/>
      <c r="BQ725" s="54"/>
      <c r="BR725" s="54"/>
      <c r="BS725" s="54"/>
      <c r="BT725" s="54"/>
      <c r="BU725" s="76"/>
    </row>
    <row r="726" spans="1:73" ht="15" x14ac:dyDescent="0.15">
      <c r="A726" s="56"/>
      <c r="B726" s="56"/>
      <c r="C726" s="56"/>
      <c r="D726" s="56"/>
      <c r="E726" s="104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3"/>
      <c r="S726" s="74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3"/>
      <c r="AG726" s="74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3"/>
      <c r="AU726" s="74"/>
      <c r="AV726" s="54"/>
      <c r="AW726" s="54"/>
      <c r="AX726" s="54"/>
      <c r="AY726" s="54"/>
      <c r="AZ726" s="54"/>
      <c r="BA726" s="76"/>
      <c r="BB726" s="54"/>
      <c r="BC726" s="54"/>
      <c r="BD726" s="54"/>
      <c r="BE726" s="54"/>
      <c r="BF726" s="76"/>
      <c r="BG726" s="54"/>
      <c r="BH726" s="54"/>
      <c r="BI726" s="54"/>
      <c r="BJ726" s="54"/>
      <c r="BK726" s="76"/>
      <c r="BL726" s="54"/>
      <c r="BM726" s="54"/>
      <c r="BN726" s="54"/>
      <c r="BO726" s="54"/>
      <c r="BP726" s="76"/>
      <c r="BQ726" s="54"/>
      <c r="BR726" s="54"/>
      <c r="BS726" s="54"/>
      <c r="BT726" s="54"/>
      <c r="BU726" s="76"/>
    </row>
    <row r="727" spans="1:73" ht="15" x14ac:dyDescent="0.15">
      <c r="A727" s="56"/>
      <c r="B727" s="56"/>
      <c r="C727" s="56"/>
      <c r="D727" s="56"/>
      <c r="E727" s="104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3"/>
      <c r="S727" s="74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3"/>
      <c r="AG727" s="74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3"/>
      <c r="AU727" s="74"/>
      <c r="AV727" s="54"/>
      <c r="AW727" s="54"/>
      <c r="AX727" s="54"/>
      <c r="AY727" s="54"/>
      <c r="AZ727" s="54"/>
      <c r="BA727" s="76"/>
      <c r="BB727" s="54"/>
      <c r="BC727" s="54"/>
      <c r="BD727" s="54"/>
      <c r="BE727" s="54"/>
      <c r="BF727" s="76"/>
      <c r="BG727" s="54"/>
      <c r="BH727" s="54"/>
      <c r="BI727" s="54"/>
      <c r="BJ727" s="54"/>
      <c r="BK727" s="76"/>
      <c r="BL727" s="54"/>
      <c r="BM727" s="54"/>
      <c r="BN727" s="54"/>
      <c r="BO727" s="54"/>
      <c r="BP727" s="76"/>
      <c r="BQ727" s="54"/>
      <c r="BR727" s="54"/>
      <c r="BS727" s="54"/>
      <c r="BT727" s="54"/>
      <c r="BU727" s="76"/>
    </row>
    <row r="728" spans="1:73" ht="15" x14ac:dyDescent="0.15">
      <c r="A728" s="56"/>
      <c r="B728" s="56"/>
      <c r="C728" s="56"/>
      <c r="D728" s="56"/>
      <c r="E728" s="104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3"/>
      <c r="S728" s="74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3"/>
      <c r="AG728" s="74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3"/>
      <c r="AU728" s="74"/>
      <c r="AV728" s="54"/>
      <c r="AW728" s="54"/>
      <c r="AX728" s="54"/>
      <c r="AY728" s="54"/>
      <c r="AZ728" s="54"/>
      <c r="BA728" s="76"/>
      <c r="BB728" s="54"/>
      <c r="BC728" s="54"/>
      <c r="BD728" s="54"/>
      <c r="BE728" s="54"/>
      <c r="BF728" s="76"/>
      <c r="BG728" s="54"/>
      <c r="BH728" s="54"/>
      <c r="BI728" s="54"/>
      <c r="BJ728" s="54"/>
      <c r="BK728" s="76"/>
      <c r="BL728" s="54"/>
      <c r="BM728" s="54"/>
      <c r="BN728" s="54"/>
      <c r="BO728" s="54"/>
      <c r="BP728" s="76"/>
      <c r="BQ728" s="54"/>
      <c r="BR728" s="54"/>
      <c r="BS728" s="54"/>
      <c r="BT728" s="54"/>
      <c r="BU728" s="76"/>
    </row>
    <row r="729" spans="1:73" ht="15" x14ac:dyDescent="0.15">
      <c r="A729" s="56"/>
      <c r="B729" s="56"/>
      <c r="C729" s="56"/>
      <c r="D729" s="56"/>
      <c r="E729" s="104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3"/>
      <c r="S729" s="74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3"/>
      <c r="AG729" s="74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3"/>
      <c r="AU729" s="74"/>
      <c r="AV729" s="54"/>
      <c r="AW729" s="54"/>
      <c r="AX729" s="54"/>
      <c r="AY729" s="54"/>
      <c r="AZ729" s="54"/>
      <c r="BA729" s="76"/>
      <c r="BB729" s="54"/>
      <c r="BC729" s="54"/>
      <c r="BD729" s="54"/>
      <c r="BE729" s="54"/>
      <c r="BF729" s="76"/>
      <c r="BG729" s="54"/>
      <c r="BH729" s="54"/>
      <c r="BI729" s="54"/>
      <c r="BJ729" s="54"/>
      <c r="BK729" s="76"/>
      <c r="BL729" s="54"/>
      <c r="BM729" s="54"/>
      <c r="BN729" s="54"/>
      <c r="BO729" s="54"/>
      <c r="BP729" s="76"/>
      <c r="BQ729" s="54"/>
      <c r="BR729" s="54"/>
      <c r="BS729" s="54"/>
      <c r="BT729" s="54"/>
      <c r="BU729" s="76"/>
    </row>
    <row r="730" spans="1:73" ht="15" x14ac:dyDescent="0.15">
      <c r="A730" s="56"/>
      <c r="B730" s="56"/>
      <c r="C730" s="56"/>
      <c r="D730" s="56"/>
      <c r="E730" s="104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3"/>
      <c r="S730" s="74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3"/>
      <c r="AG730" s="74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3"/>
      <c r="AU730" s="74"/>
      <c r="AV730" s="54"/>
      <c r="AW730" s="54"/>
      <c r="AX730" s="54"/>
      <c r="AY730" s="54"/>
      <c r="AZ730" s="54"/>
      <c r="BA730" s="76"/>
      <c r="BB730" s="54"/>
      <c r="BC730" s="54"/>
      <c r="BD730" s="54"/>
      <c r="BE730" s="54"/>
      <c r="BF730" s="76"/>
      <c r="BG730" s="54"/>
      <c r="BH730" s="54"/>
      <c r="BI730" s="54"/>
      <c r="BJ730" s="54"/>
      <c r="BK730" s="76"/>
      <c r="BL730" s="54"/>
      <c r="BM730" s="54"/>
      <c r="BN730" s="54"/>
      <c r="BO730" s="54"/>
      <c r="BP730" s="76"/>
      <c r="BQ730" s="54"/>
      <c r="BR730" s="54"/>
      <c r="BS730" s="54"/>
      <c r="BT730" s="54"/>
      <c r="BU730" s="76"/>
    </row>
    <row r="731" spans="1:73" ht="15" x14ac:dyDescent="0.15">
      <c r="A731" s="56"/>
      <c r="B731" s="56"/>
      <c r="C731" s="56"/>
      <c r="D731" s="56"/>
      <c r="E731" s="104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3"/>
      <c r="S731" s="74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3"/>
      <c r="AG731" s="74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3"/>
      <c r="AU731" s="74"/>
      <c r="AV731" s="54"/>
      <c r="AW731" s="54"/>
      <c r="AX731" s="54"/>
      <c r="AY731" s="54"/>
      <c r="AZ731" s="54"/>
      <c r="BA731" s="76"/>
      <c r="BB731" s="54"/>
      <c r="BC731" s="54"/>
      <c r="BD731" s="54"/>
      <c r="BE731" s="54"/>
      <c r="BF731" s="76"/>
      <c r="BG731" s="54"/>
      <c r="BH731" s="54"/>
      <c r="BI731" s="54"/>
      <c r="BJ731" s="54"/>
      <c r="BK731" s="76"/>
      <c r="BL731" s="54"/>
      <c r="BM731" s="54"/>
      <c r="BN731" s="54"/>
      <c r="BO731" s="54"/>
      <c r="BP731" s="76"/>
      <c r="BQ731" s="54"/>
      <c r="BR731" s="54"/>
      <c r="BS731" s="54"/>
      <c r="BT731" s="54"/>
      <c r="BU731" s="76"/>
    </row>
    <row r="732" spans="1:73" ht="15" x14ac:dyDescent="0.15">
      <c r="A732" s="56"/>
      <c r="B732" s="56"/>
      <c r="C732" s="56"/>
      <c r="D732" s="56"/>
      <c r="E732" s="104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3"/>
      <c r="S732" s="74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3"/>
      <c r="AG732" s="74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3"/>
      <c r="AU732" s="74"/>
      <c r="AV732" s="54"/>
      <c r="AW732" s="54"/>
      <c r="AX732" s="54"/>
      <c r="AY732" s="54"/>
      <c r="AZ732" s="54"/>
      <c r="BA732" s="76"/>
      <c r="BB732" s="54"/>
      <c r="BC732" s="54"/>
      <c r="BD732" s="54"/>
      <c r="BE732" s="54"/>
      <c r="BF732" s="76"/>
      <c r="BG732" s="54"/>
      <c r="BH732" s="54"/>
      <c r="BI732" s="54"/>
      <c r="BJ732" s="54"/>
      <c r="BK732" s="76"/>
      <c r="BL732" s="54"/>
      <c r="BM732" s="54"/>
      <c r="BN732" s="54"/>
      <c r="BO732" s="54"/>
      <c r="BP732" s="76"/>
      <c r="BQ732" s="54"/>
      <c r="BR732" s="54"/>
      <c r="BS732" s="54"/>
      <c r="BT732" s="54"/>
      <c r="BU732" s="76"/>
    </row>
    <row r="733" spans="1:73" ht="15" x14ac:dyDescent="0.15">
      <c r="A733" s="56"/>
      <c r="B733" s="56"/>
      <c r="C733" s="56"/>
      <c r="D733" s="56"/>
      <c r="E733" s="104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3"/>
      <c r="S733" s="74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3"/>
      <c r="AG733" s="74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3"/>
      <c r="AU733" s="74"/>
      <c r="AV733" s="54"/>
      <c r="AW733" s="54"/>
      <c r="AX733" s="54"/>
      <c r="AY733" s="54"/>
      <c r="AZ733" s="54"/>
      <c r="BA733" s="76"/>
      <c r="BB733" s="54"/>
      <c r="BC733" s="54"/>
      <c r="BD733" s="54"/>
      <c r="BE733" s="54"/>
      <c r="BF733" s="76"/>
      <c r="BG733" s="54"/>
      <c r="BH733" s="54"/>
      <c r="BI733" s="54"/>
      <c r="BJ733" s="54"/>
      <c r="BK733" s="76"/>
      <c r="BL733" s="54"/>
      <c r="BM733" s="54"/>
      <c r="BN733" s="54"/>
      <c r="BO733" s="54"/>
      <c r="BP733" s="76"/>
      <c r="BQ733" s="54"/>
      <c r="BR733" s="54"/>
      <c r="BS733" s="54"/>
      <c r="BT733" s="54"/>
      <c r="BU733" s="76"/>
    </row>
    <row r="734" spans="1:73" ht="15" x14ac:dyDescent="0.15">
      <c r="A734" s="56"/>
      <c r="B734" s="56"/>
      <c r="C734" s="56"/>
      <c r="D734" s="56"/>
      <c r="E734" s="104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3"/>
      <c r="S734" s="74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3"/>
      <c r="AG734" s="74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3"/>
      <c r="AU734" s="74"/>
      <c r="AV734" s="54"/>
      <c r="AW734" s="54"/>
      <c r="AX734" s="54"/>
      <c r="AY734" s="54"/>
      <c r="AZ734" s="54"/>
      <c r="BA734" s="76"/>
      <c r="BB734" s="54"/>
      <c r="BC734" s="54"/>
      <c r="BD734" s="54"/>
      <c r="BE734" s="54"/>
      <c r="BF734" s="76"/>
      <c r="BG734" s="54"/>
      <c r="BH734" s="54"/>
      <c r="BI734" s="54"/>
      <c r="BJ734" s="54"/>
      <c r="BK734" s="76"/>
      <c r="BL734" s="54"/>
      <c r="BM734" s="54"/>
      <c r="BN734" s="54"/>
      <c r="BO734" s="54"/>
      <c r="BP734" s="76"/>
      <c r="BQ734" s="54"/>
      <c r="BR734" s="54"/>
      <c r="BS734" s="54"/>
      <c r="BT734" s="54"/>
      <c r="BU734" s="76"/>
    </row>
    <row r="735" spans="1:73" ht="15" x14ac:dyDescent="0.15">
      <c r="A735" s="56"/>
      <c r="B735" s="56"/>
      <c r="C735" s="56"/>
      <c r="D735" s="56"/>
      <c r="E735" s="104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3"/>
      <c r="S735" s="74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3"/>
      <c r="AG735" s="74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3"/>
      <c r="AU735" s="74"/>
      <c r="AV735" s="54"/>
      <c r="AW735" s="54"/>
      <c r="AX735" s="54"/>
      <c r="AY735" s="54"/>
      <c r="AZ735" s="54"/>
      <c r="BA735" s="76"/>
      <c r="BB735" s="54"/>
      <c r="BC735" s="54"/>
      <c r="BD735" s="54"/>
      <c r="BE735" s="54"/>
      <c r="BF735" s="76"/>
      <c r="BG735" s="54"/>
      <c r="BH735" s="54"/>
      <c r="BI735" s="54"/>
      <c r="BJ735" s="54"/>
      <c r="BK735" s="76"/>
      <c r="BL735" s="54"/>
      <c r="BM735" s="54"/>
      <c r="BN735" s="54"/>
      <c r="BO735" s="54"/>
      <c r="BP735" s="76"/>
      <c r="BQ735" s="54"/>
      <c r="BR735" s="54"/>
      <c r="BS735" s="54"/>
      <c r="BT735" s="54"/>
      <c r="BU735" s="76"/>
    </row>
    <row r="736" spans="1:73" ht="15" x14ac:dyDescent="0.15">
      <c r="A736" s="56"/>
      <c r="B736" s="56"/>
      <c r="C736" s="56"/>
      <c r="D736" s="56"/>
      <c r="E736" s="104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3"/>
      <c r="S736" s="74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3"/>
      <c r="AG736" s="74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3"/>
      <c r="AU736" s="74"/>
      <c r="AV736" s="54"/>
      <c r="AW736" s="54"/>
      <c r="AX736" s="54"/>
      <c r="AY736" s="54"/>
      <c r="AZ736" s="54"/>
      <c r="BA736" s="76"/>
      <c r="BB736" s="54"/>
      <c r="BC736" s="54"/>
      <c r="BD736" s="54"/>
      <c r="BE736" s="54"/>
      <c r="BF736" s="76"/>
      <c r="BG736" s="54"/>
      <c r="BH736" s="54"/>
      <c r="BI736" s="54"/>
      <c r="BJ736" s="54"/>
      <c r="BK736" s="76"/>
      <c r="BL736" s="54"/>
      <c r="BM736" s="54"/>
      <c r="BN736" s="54"/>
      <c r="BO736" s="54"/>
      <c r="BP736" s="76"/>
      <c r="BQ736" s="54"/>
      <c r="BR736" s="54"/>
      <c r="BS736" s="54"/>
      <c r="BT736" s="54"/>
      <c r="BU736" s="76"/>
    </row>
    <row r="737" spans="1:73" ht="15" x14ac:dyDescent="0.15">
      <c r="A737" s="56"/>
      <c r="B737" s="56"/>
      <c r="C737" s="56"/>
      <c r="D737" s="56"/>
      <c r="E737" s="104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3"/>
      <c r="S737" s="74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3"/>
      <c r="AG737" s="74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3"/>
      <c r="AU737" s="74"/>
      <c r="AV737" s="54"/>
      <c r="AW737" s="54"/>
      <c r="AX737" s="54"/>
      <c r="AY737" s="54"/>
      <c r="AZ737" s="54"/>
      <c r="BA737" s="76"/>
      <c r="BB737" s="54"/>
      <c r="BC737" s="54"/>
      <c r="BD737" s="54"/>
      <c r="BE737" s="54"/>
      <c r="BF737" s="76"/>
      <c r="BG737" s="54"/>
      <c r="BH737" s="54"/>
      <c r="BI737" s="54"/>
      <c r="BJ737" s="54"/>
      <c r="BK737" s="76"/>
      <c r="BL737" s="54"/>
      <c r="BM737" s="54"/>
      <c r="BN737" s="54"/>
      <c r="BO737" s="54"/>
      <c r="BP737" s="76"/>
      <c r="BQ737" s="54"/>
      <c r="BR737" s="54"/>
      <c r="BS737" s="54"/>
      <c r="BT737" s="54"/>
      <c r="BU737" s="76"/>
    </row>
    <row r="738" spans="1:73" ht="15" x14ac:dyDescent="0.15">
      <c r="A738" s="56"/>
      <c r="B738" s="56"/>
      <c r="C738" s="56"/>
      <c r="D738" s="56"/>
      <c r="E738" s="104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3"/>
      <c r="S738" s="74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3"/>
      <c r="AG738" s="74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3"/>
      <c r="AU738" s="74"/>
      <c r="AV738" s="54"/>
      <c r="AW738" s="54"/>
      <c r="AX738" s="54"/>
      <c r="AY738" s="54"/>
      <c r="AZ738" s="54"/>
      <c r="BA738" s="76"/>
      <c r="BB738" s="54"/>
      <c r="BC738" s="54"/>
      <c r="BD738" s="54"/>
      <c r="BE738" s="54"/>
      <c r="BF738" s="76"/>
      <c r="BG738" s="54"/>
      <c r="BH738" s="54"/>
      <c r="BI738" s="54"/>
      <c r="BJ738" s="54"/>
      <c r="BK738" s="76"/>
      <c r="BL738" s="54"/>
      <c r="BM738" s="54"/>
      <c r="BN738" s="54"/>
      <c r="BO738" s="54"/>
      <c r="BP738" s="76"/>
      <c r="BQ738" s="54"/>
      <c r="BR738" s="54"/>
      <c r="BS738" s="54"/>
      <c r="BT738" s="54"/>
      <c r="BU738" s="76"/>
    </row>
    <row r="739" spans="1:73" ht="15" x14ac:dyDescent="0.15">
      <c r="A739" s="56"/>
      <c r="B739" s="56"/>
      <c r="C739" s="56"/>
      <c r="D739" s="56"/>
      <c r="E739" s="104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3"/>
      <c r="S739" s="74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3"/>
      <c r="AG739" s="74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3"/>
      <c r="AU739" s="74"/>
      <c r="AV739" s="54"/>
      <c r="AW739" s="54"/>
      <c r="AX739" s="54"/>
      <c r="AY739" s="54"/>
      <c r="AZ739" s="54"/>
      <c r="BA739" s="76"/>
      <c r="BB739" s="54"/>
      <c r="BC739" s="54"/>
      <c r="BD739" s="54"/>
      <c r="BE739" s="54"/>
      <c r="BF739" s="76"/>
      <c r="BG739" s="54"/>
      <c r="BH739" s="54"/>
      <c r="BI739" s="54"/>
      <c r="BJ739" s="54"/>
      <c r="BK739" s="76"/>
      <c r="BL739" s="54"/>
      <c r="BM739" s="54"/>
      <c r="BN739" s="54"/>
      <c r="BO739" s="54"/>
      <c r="BP739" s="76"/>
      <c r="BQ739" s="54"/>
      <c r="BR739" s="54"/>
      <c r="BS739" s="54"/>
      <c r="BT739" s="54"/>
      <c r="BU739" s="76"/>
    </row>
    <row r="740" spans="1:73" ht="15" x14ac:dyDescent="0.15">
      <c r="A740" s="56"/>
      <c r="B740" s="56"/>
      <c r="C740" s="56"/>
      <c r="D740" s="56"/>
      <c r="E740" s="104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3"/>
      <c r="S740" s="74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3"/>
      <c r="AG740" s="74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3"/>
      <c r="AU740" s="74"/>
      <c r="AV740" s="54"/>
      <c r="AW740" s="54"/>
      <c r="AX740" s="54"/>
      <c r="AY740" s="54"/>
      <c r="AZ740" s="54"/>
      <c r="BA740" s="76"/>
      <c r="BB740" s="54"/>
      <c r="BC740" s="54"/>
      <c r="BD740" s="54"/>
      <c r="BE740" s="54"/>
      <c r="BF740" s="76"/>
      <c r="BG740" s="54"/>
      <c r="BH740" s="54"/>
      <c r="BI740" s="54"/>
      <c r="BJ740" s="54"/>
      <c r="BK740" s="76"/>
      <c r="BL740" s="54"/>
      <c r="BM740" s="54"/>
      <c r="BN740" s="54"/>
      <c r="BO740" s="54"/>
      <c r="BP740" s="76"/>
      <c r="BQ740" s="54"/>
      <c r="BR740" s="54"/>
      <c r="BS740" s="54"/>
      <c r="BT740" s="54"/>
      <c r="BU740" s="76"/>
    </row>
    <row r="741" spans="1:73" ht="15" x14ac:dyDescent="0.15">
      <c r="A741" s="56"/>
      <c r="B741" s="56"/>
      <c r="C741" s="56"/>
      <c r="D741" s="56"/>
      <c r="E741" s="104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3"/>
      <c r="S741" s="74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3"/>
      <c r="AG741" s="74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3"/>
      <c r="AU741" s="74"/>
      <c r="AV741" s="54"/>
      <c r="AW741" s="54"/>
      <c r="AX741" s="54"/>
      <c r="AY741" s="54"/>
      <c r="AZ741" s="54"/>
      <c r="BA741" s="76"/>
      <c r="BB741" s="54"/>
      <c r="BC741" s="54"/>
      <c r="BD741" s="54"/>
      <c r="BE741" s="54"/>
      <c r="BF741" s="76"/>
      <c r="BG741" s="54"/>
      <c r="BH741" s="54"/>
      <c r="BI741" s="54"/>
      <c r="BJ741" s="54"/>
      <c r="BK741" s="76"/>
      <c r="BL741" s="54"/>
      <c r="BM741" s="54"/>
      <c r="BN741" s="54"/>
      <c r="BO741" s="54"/>
      <c r="BP741" s="76"/>
      <c r="BQ741" s="54"/>
      <c r="BR741" s="54"/>
      <c r="BS741" s="54"/>
      <c r="BT741" s="54"/>
      <c r="BU741" s="76"/>
    </row>
    <row r="742" spans="1:73" ht="15" x14ac:dyDescent="0.15">
      <c r="A742" s="56"/>
      <c r="B742" s="56"/>
      <c r="C742" s="56"/>
      <c r="D742" s="56"/>
      <c r="E742" s="104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3"/>
      <c r="S742" s="74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3"/>
      <c r="AG742" s="74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3"/>
      <c r="AU742" s="74"/>
      <c r="AV742" s="54"/>
      <c r="AW742" s="54"/>
      <c r="AX742" s="54"/>
      <c r="AY742" s="54"/>
      <c r="AZ742" s="54"/>
      <c r="BA742" s="76"/>
      <c r="BB742" s="54"/>
      <c r="BC742" s="54"/>
      <c r="BD742" s="54"/>
      <c r="BE742" s="54"/>
      <c r="BF742" s="76"/>
      <c r="BG742" s="54"/>
      <c r="BH742" s="54"/>
      <c r="BI742" s="54"/>
      <c r="BJ742" s="54"/>
      <c r="BK742" s="76"/>
      <c r="BL742" s="54"/>
      <c r="BM742" s="54"/>
      <c r="BN742" s="54"/>
      <c r="BO742" s="54"/>
      <c r="BP742" s="76"/>
      <c r="BQ742" s="54"/>
      <c r="BR742" s="54"/>
      <c r="BS742" s="54"/>
      <c r="BT742" s="54"/>
      <c r="BU742" s="76"/>
    </row>
    <row r="743" spans="1:73" ht="15" x14ac:dyDescent="0.15">
      <c r="A743" s="56"/>
      <c r="B743" s="56"/>
      <c r="C743" s="56"/>
      <c r="D743" s="56"/>
      <c r="E743" s="104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3"/>
      <c r="S743" s="74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3"/>
      <c r="AG743" s="74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3"/>
      <c r="AU743" s="74"/>
      <c r="AV743" s="54"/>
      <c r="AW743" s="54"/>
      <c r="AX743" s="54"/>
      <c r="AY743" s="54"/>
      <c r="AZ743" s="54"/>
      <c r="BA743" s="76"/>
      <c r="BB743" s="54"/>
      <c r="BC743" s="54"/>
      <c r="BD743" s="54"/>
      <c r="BE743" s="54"/>
      <c r="BF743" s="76"/>
      <c r="BG743" s="54"/>
      <c r="BH743" s="54"/>
      <c r="BI743" s="54"/>
      <c r="BJ743" s="54"/>
      <c r="BK743" s="76"/>
      <c r="BL743" s="54"/>
      <c r="BM743" s="54"/>
      <c r="BN743" s="54"/>
      <c r="BO743" s="54"/>
      <c r="BP743" s="76"/>
      <c r="BQ743" s="54"/>
      <c r="BR743" s="54"/>
      <c r="BS743" s="54"/>
      <c r="BT743" s="54"/>
      <c r="BU743" s="76"/>
    </row>
    <row r="744" spans="1:73" ht="15" x14ac:dyDescent="0.15">
      <c r="A744" s="56"/>
      <c r="B744" s="56"/>
      <c r="C744" s="56"/>
      <c r="D744" s="56"/>
      <c r="E744" s="104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3"/>
      <c r="S744" s="74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3"/>
      <c r="AG744" s="74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3"/>
      <c r="AU744" s="74"/>
      <c r="AV744" s="54"/>
      <c r="AW744" s="54"/>
      <c r="AX744" s="54"/>
      <c r="AY744" s="54"/>
      <c r="AZ744" s="54"/>
      <c r="BA744" s="76"/>
      <c r="BB744" s="54"/>
      <c r="BC744" s="54"/>
      <c r="BD744" s="54"/>
      <c r="BE744" s="54"/>
      <c r="BF744" s="76"/>
      <c r="BG744" s="54"/>
      <c r="BH744" s="54"/>
      <c r="BI744" s="54"/>
      <c r="BJ744" s="54"/>
      <c r="BK744" s="76"/>
      <c r="BL744" s="54"/>
      <c r="BM744" s="54"/>
      <c r="BN744" s="54"/>
      <c r="BO744" s="54"/>
      <c r="BP744" s="76"/>
      <c r="BQ744" s="54"/>
      <c r="BR744" s="54"/>
      <c r="BS744" s="54"/>
      <c r="BT744" s="54"/>
      <c r="BU744" s="76"/>
    </row>
    <row r="745" spans="1:73" ht="15" x14ac:dyDescent="0.15">
      <c r="A745" s="56"/>
      <c r="B745" s="56"/>
      <c r="C745" s="56"/>
      <c r="D745" s="56"/>
      <c r="E745" s="104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3"/>
      <c r="S745" s="74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3"/>
      <c r="AG745" s="74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3"/>
      <c r="AU745" s="74"/>
      <c r="AV745" s="54"/>
      <c r="AW745" s="54"/>
      <c r="AX745" s="54"/>
      <c r="AY745" s="54"/>
      <c r="AZ745" s="54"/>
      <c r="BA745" s="76"/>
      <c r="BB745" s="54"/>
      <c r="BC745" s="54"/>
      <c r="BD745" s="54"/>
      <c r="BE745" s="54"/>
      <c r="BF745" s="76"/>
      <c r="BG745" s="54"/>
      <c r="BH745" s="54"/>
      <c r="BI745" s="54"/>
      <c r="BJ745" s="54"/>
      <c r="BK745" s="76"/>
      <c r="BL745" s="54"/>
      <c r="BM745" s="54"/>
      <c r="BN745" s="54"/>
      <c r="BO745" s="54"/>
      <c r="BP745" s="76"/>
      <c r="BQ745" s="54"/>
      <c r="BR745" s="54"/>
      <c r="BS745" s="54"/>
      <c r="BT745" s="54"/>
      <c r="BU745" s="76"/>
    </row>
    <row r="746" spans="1:73" ht="15" x14ac:dyDescent="0.15">
      <c r="A746" s="56"/>
      <c r="B746" s="56"/>
      <c r="C746" s="56"/>
      <c r="D746" s="56"/>
      <c r="E746" s="104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3"/>
      <c r="S746" s="74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3"/>
      <c r="AG746" s="74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3"/>
      <c r="AU746" s="74"/>
      <c r="AV746" s="54"/>
      <c r="AW746" s="54"/>
      <c r="AX746" s="54"/>
      <c r="AY746" s="54"/>
      <c r="AZ746" s="54"/>
      <c r="BA746" s="76"/>
      <c r="BB746" s="54"/>
      <c r="BC746" s="54"/>
      <c r="BD746" s="54"/>
      <c r="BE746" s="54"/>
      <c r="BF746" s="76"/>
      <c r="BG746" s="54"/>
      <c r="BH746" s="54"/>
      <c r="BI746" s="54"/>
      <c r="BJ746" s="54"/>
      <c r="BK746" s="76"/>
      <c r="BL746" s="54"/>
      <c r="BM746" s="54"/>
      <c r="BN746" s="54"/>
      <c r="BO746" s="54"/>
      <c r="BP746" s="76"/>
      <c r="BQ746" s="54"/>
      <c r="BR746" s="54"/>
      <c r="BS746" s="54"/>
      <c r="BT746" s="54"/>
      <c r="BU746" s="76"/>
    </row>
    <row r="747" spans="1:73" ht="15" x14ac:dyDescent="0.15">
      <c r="A747" s="56"/>
      <c r="B747" s="56"/>
      <c r="C747" s="56"/>
      <c r="D747" s="56"/>
      <c r="E747" s="104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3"/>
      <c r="S747" s="74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3"/>
      <c r="AG747" s="74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3"/>
      <c r="AU747" s="74"/>
      <c r="AV747" s="54"/>
      <c r="AW747" s="54"/>
      <c r="AX747" s="54"/>
      <c r="AY747" s="54"/>
      <c r="AZ747" s="54"/>
      <c r="BA747" s="76"/>
      <c r="BB747" s="54"/>
      <c r="BC747" s="54"/>
      <c r="BD747" s="54"/>
      <c r="BE747" s="54"/>
      <c r="BF747" s="76"/>
      <c r="BG747" s="54"/>
      <c r="BH747" s="54"/>
      <c r="BI747" s="54"/>
      <c r="BJ747" s="54"/>
      <c r="BK747" s="76"/>
      <c r="BL747" s="54"/>
      <c r="BM747" s="54"/>
      <c r="BN747" s="54"/>
      <c r="BO747" s="54"/>
      <c r="BP747" s="76"/>
      <c r="BQ747" s="54"/>
      <c r="BR747" s="54"/>
      <c r="BS747" s="54"/>
      <c r="BT747" s="54"/>
      <c r="BU747" s="76"/>
    </row>
    <row r="748" spans="1:73" ht="15" x14ac:dyDescent="0.15">
      <c r="A748" s="56"/>
      <c r="B748" s="56"/>
      <c r="C748" s="56"/>
      <c r="D748" s="56"/>
      <c r="E748" s="104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3"/>
      <c r="S748" s="74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3"/>
      <c r="AG748" s="74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3"/>
      <c r="AU748" s="74"/>
      <c r="AV748" s="54"/>
      <c r="AW748" s="54"/>
      <c r="AX748" s="54"/>
      <c r="AY748" s="54"/>
      <c r="AZ748" s="54"/>
      <c r="BA748" s="76"/>
      <c r="BB748" s="54"/>
      <c r="BC748" s="54"/>
      <c r="BD748" s="54"/>
      <c r="BE748" s="54"/>
      <c r="BF748" s="76"/>
      <c r="BG748" s="54"/>
      <c r="BH748" s="54"/>
      <c r="BI748" s="54"/>
      <c r="BJ748" s="54"/>
      <c r="BK748" s="76"/>
      <c r="BL748" s="54"/>
      <c r="BM748" s="54"/>
      <c r="BN748" s="54"/>
      <c r="BO748" s="54"/>
      <c r="BP748" s="76"/>
      <c r="BQ748" s="54"/>
      <c r="BR748" s="54"/>
      <c r="BS748" s="54"/>
      <c r="BT748" s="54"/>
      <c r="BU748" s="76"/>
    </row>
    <row r="749" spans="1:73" ht="15" x14ac:dyDescent="0.15">
      <c r="A749" s="56"/>
      <c r="B749" s="56"/>
      <c r="C749" s="56"/>
      <c r="D749" s="56"/>
      <c r="E749" s="104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3"/>
      <c r="S749" s="74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3"/>
      <c r="AG749" s="74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3"/>
      <c r="AU749" s="74"/>
      <c r="AV749" s="54"/>
      <c r="AW749" s="54"/>
      <c r="AX749" s="54"/>
      <c r="AY749" s="54"/>
      <c r="AZ749" s="54"/>
      <c r="BA749" s="76"/>
      <c r="BB749" s="54"/>
      <c r="BC749" s="54"/>
      <c r="BD749" s="54"/>
      <c r="BE749" s="54"/>
      <c r="BF749" s="76"/>
      <c r="BG749" s="54"/>
      <c r="BH749" s="54"/>
      <c r="BI749" s="54"/>
      <c r="BJ749" s="54"/>
      <c r="BK749" s="76"/>
      <c r="BL749" s="54"/>
      <c r="BM749" s="54"/>
      <c r="BN749" s="54"/>
      <c r="BO749" s="54"/>
      <c r="BP749" s="76"/>
      <c r="BQ749" s="54"/>
      <c r="BR749" s="54"/>
      <c r="BS749" s="54"/>
      <c r="BT749" s="54"/>
      <c r="BU749" s="76"/>
    </row>
    <row r="750" spans="1:73" ht="15" x14ac:dyDescent="0.15">
      <c r="A750" s="56"/>
      <c r="B750" s="56"/>
      <c r="C750" s="56"/>
      <c r="D750" s="56"/>
      <c r="E750" s="104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3"/>
      <c r="S750" s="74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3"/>
      <c r="AG750" s="74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3"/>
      <c r="AU750" s="74"/>
      <c r="AV750" s="54"/>
      <c r="AW750" s="54"/>
      <c r="AX750" s="54"/>
      <c r="AY750" s="54"/>
      <c r="AZ750" s="54"/>
      <c r="BA750" s="76"/>
      <c r="BB750" s="54"/>
      <c r="BC750" s="54"/>
      <c r="BD750" s="54"/>
      <c r="BE750" s="54"/>
      <c r="BF750" s="76"/>
      <c r="BG750" s="54"/>
      <c r="BH750" s="54"/>
      <c r="BI750" s="54"/>
      <c r="BJ750" s="54"/>
      <c r="BK750" s="76"/>
      <c r="BL750" s="54"/>
      <c r="BM750" s="54"/>
      <c r="BN750" s="54"/>
      <c r="BO750" s="54"/>
      <c r="BP750" s="76"/>
      <c r="BQ750" s="54"/>
      <c r="BR750" s="54"/>
      <c r="BS750" s="54"/>
      <c r="BT750" s="54"/>
      <c r="BU750" s="76"/>
    </row>
    <row r="751" spans="1:73" ht="15" x14ac:dyDescent="0.15">
      <c r="A751" s="56"/>
      <c r="B751" s="56"/>
      <c r="C751" s="56"/>
      <c r="D751" s="56"/>
      <c r="E751" s="104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3"/>
      <c r="S751" s="74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3"/>
      <c r="AG751" s="74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3"/>
      <c r="AU751" s="74"/>
      <c r="AV751" s="54"/>
      <c r="AW751" s="54"/>
      <c r="AX751" s="54"/>
      <c r="AY751" s="54"/>
      <c r="AZ751" s="54"/>
      <c r="BA751" s="76"/>
      <c r="BB751" s="54"/>
      <c r="BC751" s="54"/>
      <c r="BD751" s="54"/>
      <c r="BE751" s="54"/>
      <c r="BF751" s="76"/>
      <c r="BG751" s="54"/>
      <c r="BH751" s="54"/>
      <c r="BI751" s="54"/>
      <c r="BJ751" s="54"/>
      <c r="BK751" s="76"/>
      <c r="BL751" s="54"/>
      <c r="BM751" s="54"/>
      <c r="BN751" s="54"/>
      <c r="BO751" s="54"/>
      <c r="BP751" s="76"/>
      <c r="BQ751" s="54"/>
      <c r="BR751" s="54"/>
      <c r="BS751" s="54"/>
      <c r="BT751" s="54"/>
      <c r="BU751" s="76"/>
    </row>
    <row r="752" spans="1:73" ht="15" x14ac:dyDescent="0.15">
      <c r="A752" s="56"/>
      <c r="B752" s="56"/>
      <c r="C752" s="56"/>
      <c r="D752" s="56"/>
      <c r="E752" s="104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3"/>
      <c r="S752" s="74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3"/>
      <c r="AG752" s="74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3"/>
      <c r="AU752" s="74"/>
      <c r="AV752" s="54"/>
      <c r="AW752" s="54"/>
      <c r="AX752" s="54"/>
      <c r="AY752" s="54"/>
      <c r="AZ752" s="54"/>
      <c r="BA752" s="76"/>
      <c r="BB752" s="54"/>
      <c r="BC752" s="54"/>
      <c r="BD752" s="54"/>
      <c r="BE752" s="54"/>
      <c r="BF752" s="76"/>
      <c r="BG752" s="54"/>
      <c r="BH752" s="54"/>
      <c r="BI752" s="54"/>
      <c r="BJ752" s="54"/>
      <c r="BK752" s="76"/>
      <c r="BL752" s="54"/>
      <c r="BM752" s="54"/>
      <c r="BN752" s="54"/>
      <c r="BO752" s="54"/>
      <c r="BP752" s="76"/>
      <c r="BQ752" s="54"/>
      <c r="BR752" s="54"/>
      <c r="BS752" s="54"/>
      <c r="BT752" s="54"/>
      <c r="BU752" s="76"/>
    </row>
    <row r="753" spans="1:73" ht="15" x14ac:dyDescent="0.15">
      <c r="A753" s="56"/>
      <c r="B753" s="56"/>
      <c r="C753" s="56"/>
      <c r="D753" s="56"/>
      <c r="E753" s="104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3"/>
      <c r="S753" s="74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3"/>
      <c r="AG753" s="74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3"/>
      <c r="AU753" s="74"/>
      <c r="AV753" s="54"/>
      <c r="AW753" s="54"/>
      <c r="AX753" s="54"/>
      <c r="AY753" s="54"/>
      <c r="AZ753" s="54"/>
      <c r="BA753" s="76"/>
      <c r="BB753" s="54"/>
      <c r="BC753" s="54"/>
      <c r="BD753" s="54"/>
      <c r="BE753" s="54"/>
      <c r="BF753" s="76"/>
      <c r="BG753" s="54"/>
      <c r="BH753" s="54"/>
      <c r="BI753" s="54"/>
      <c r="BJ753" s="54"/>
      <c r="BK753" s="76"/>
      <c r="BL753" s="54"/>
      <c r="BM753" s="54"/>
      <c r="BN753" s="54"/>
      <c r="BO753" s="54"/>
      <c r="BP753" s="76"/>
      <c r="BQ753" s="54"/>
      <c r="BR753" s="54"/>
      <c r="BS753" s="54"/>
      <c r="BT753" s="54"/>
      <c r="BU753" s="76"/>
    </row>
    <row r="754" spans="1:73" ht="15" x14ac:dyDescent="0.15">
      <c r="A754" s="56"/>
      <c r="B754" s="56"/>
      <c r="C754" s="56"/>
      <c r="D754" s="56"/>
      <c r="E754" s="104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3"/>
      <c r="S754" s="74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3"/>
      <c r="AG754" s="74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3"/>
      <c r="AU754" s="74"/>
      <c r="AV754" s="54"/>
      <c r="AW754" s="54"/>
      <c r="AX754" s="54"/>
      <c r="AY754" s="54"/>
      <c r="AZ754" s="54"/>
      <c r="BA754" s="76"/>
      <c r="BB754" s="54"/>
      <c r="BC754" s="54"/>
      <c r="BD754" s="54"/>
      <c r="BE754" s="54"/>
      <c r="BF754" s="76"/>
      <c r="BG754" s="54"/>
      <c r="BH754" s="54"/>
      <c r="BI754" s="54"/>
      <c r="BJ754" s="54"/>
      <c r="BK754" s="76"/>
      <c r="BL754" s="54"/>
      <c r="BM754" s="54"/>
      <c r="BN754" s="54"/>
      <c r="BO754" s="54"/>
      <c r="BP754" s="76"/>
      <c r="BQ754" s="54"/>
      <c r="BR754" s="54"/>
      <c r="BS754" s="54"/>
      <c r="BT754" s="54"/>
      <c r="BU754" s="76"/>
    </row>
    <row r="755" spans="1:73" ht="15" x14ac:dyDescent="0.15">
      <c r="A755" s="56"/>
      <c r="B755" s="56"/>
      <c r="C755" s="56"/>
      <c r="D755" s="56"/>
      <c r="E755" s="104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3"/>
      <c r="S755" s="74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3"/>
      <c r="AG755" s="74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3"/>
      <c r="AU755" s="74"/>
      <c r="AV755" s="54"/>
      <c r="AW755" s="54"/>
      <c r="AX755" s="54"/>
      <c r="AY755" s="54"/>
      <c r="AZ755" s="54"/>
      <c r="BA755" s="76"/>
      <c r="BB755" s="54"/>
      <c r="BC755" s="54"/>
      <c r="BD755" s="54"/>
      <c r="BE755" s="54"/>
      <c r="BF755" s="76"/>
      <c r="BG755" s="54"/>
      <c r="BH755" s="54"/>
      <c r="BI755" s="54"/>
      <c r="BJ755" s="54"/>
      <c r="BK755" s="76"/>
      <c r="BL755" s="54"/>
      <c r="BM755" s="54"/>
      <c r="BN755" s="54"/>
      <c r="BO755" s="54"/>
      <c r="BP755" s="76"/>
      <c r="BQ755" s="54"/>
      <c r="BR755" s="54"/>
      <c r="BS755" s="54"/>
      <c r="BT755" s="54"/>
      <c r="BU755" s="76"/>
    </row>
    <row r="756" spans="1:73" ht="15" x14ac:dyDescent="0.15">
      <c r="A756" s="56"/>
      <c r="B756" s="56"/>
      <c r="C756" s="56"/>
      <c r="D756" s="56"/>
      <c r="E756" s="104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3"/>
      <c r="S756" s="74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3"/>
      <c r="AG756" s="74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3"/>
      <c r="AU756" s="74"/>
      <c r="AV756" s="54"/>
      <c r="AW756" s="54"/>
      <c r="AX756" s="54"/>
      <c r="AY756" s="54"/>
      <c r="AZ756" s="54"/>
      <c r="BA756" s="76"/>
      <c r="BB756" s="54"/>
      <c r="BC756" s="54"/>
      <c r="BD756" s="54"/>
      <c r="BE756" s="54"/>
      <c r="BF756" s="76"/>
      <c r="BG756" s="54"/>
      <c r="BH756" s="54"/>
      <c r="BI756" s="54"/>
      <c r="BJ756" s="54"/>
      <c r="BK756" s="76"/>
      <c r="BL756" s="54"/>
      <c r="BM756" s="54"/>
      <c r="BN756" s="54"/>
      <c r="BO756" s="54"/>
      <c r="BP756" s="76"/>
      <c r="BQ756" s="54"/>
      <c r="BR756" s="54"/>
      <c r="BS756" s="54"/>
      <c r="BT756" s="54"/>
      <c r="BU756" s="76"/>
    </row>
    <row r="757" spans="1:73" ht="15" x14ac:dyDescent="0.15">
      <c r="A757" s="56"/>
      <c r="B757" s="56"/>
      <c r="C757" s="56"/>
      <c r="D757" s="56"/>
      <c r="E757" s="104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3"/>
      <c r="S757" s="74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3"/>
      <c r="AG757" s="74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3"/>
      <c r="AU757" s="74"/>
      <c r="AV757" s="54"/>
      <c r="AW757" s="54"/>
      <c r="AX757" s="54"/>
      <c r="AY757" s="54"/>
      <c r="AZ757" s="54"/>
      <c r="BA757" s="76"/>
      <c r="BB757" s="54"/>
      <c r="BC757" s="54"/>
      <c r="BD757" s="54"/>
      <c r="BE757" s="54"/>
      <c r="BF757" s="76"/>
      <c r="BG757" s="54"/>
      <c r="BH757" s="54"/>
      <c r="BI757" s="54"/>
      <c r="BJ757" s="54"/>
      <c r="BK757" s="76"/>
      <c r="BL757" s="54"/>
      <c r="BM757" s="54"/>
      <c r="BN757" s="54"/>
      <c r="BO757" s="54"/>
      <c r="BP757" s="76"/>
      <c r="BQ757" s="54"/>
      <c r="BR757" s="54"/>
      <c r="BS757" s="54"/>
      <c r="BT757" s="54"/>
      <c r="BU757" s="76"/>
    </row>
    <row r="758" spans="1:73" ht="15" x14ac:dyDescent="0.15">
      <c r="A758" s="56"/>
      <c r="B758" s="56"/>
      <c r="C758" s="56"/>
      <c r="D758" s="56"/>
      <c r="E758" s="104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3"/>
      <c r="S758" s="74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3"/>
      <c r="AG758" s="74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3"/>
      <c r="AU758" s="74"/>
      <c r="AV758" s="54"/>
      <c r="AW758" s="54"/>
      <c r="AX758" s="54"/>
      <c r="AY758" s="54"/>
      <c r="AZ758" s="54"/>
      <c r="BA758" s="76"/>
      <c r="BB758" s="54"/>
      <c r="BC758" s="54"/>
      <c r="BD758" s="54"/>
      <c r="BE758" s="54"/>
      <c r="BF758" s="76"/>
      <c r="BG758" s="54"/>
      <c r="BH758" s="54"/>
      <c r="BI758" s="54"/>
      <c r="BJ758" s="54"/>
      <c r="BK758" s="76"/>
      <c r="BL758" s="54"/>
      <c r="BM758" s="54"/>
      <c r="BN758" s="54"/>
      <c r="BO758" s="54"/>
      <c r="BP758" s="76"/>
      <c r="BQ758" s="54"/>
      <c r="BR758" s="54"/>
      <c r="BS758" s="54"/>
      <c r="BT758" s="54"/>
      <c r="BU758" s="76"/>
    </row>
    <row r="759" spans="1:73" ht="15" x14ac:dyDescent="0.15">
      <c r="A759" s="56"/>
      <c r="B759" s="56"/>
      <c r="C759" s="56"/>
      <c r="D759" s="56"/>
      <c r="E759" s="104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3"/>
      <c r="S759" s="74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3"/>
      <c r="AG759" s="74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3"/>
      <c r="AU759" s="74"/>
      <c r="AV759" s="54"/>
      <c r="AW759" s="54"/>
      <c r="AX759" s="54"/>
      <c r="AY759" s="54"/>
      <c r="AZ759" s="54"/>
      <c r="BA759" s="76"/>
      <c r="BB759" s="54"/>
      <c r="BC759" s="54"/>
      <c r="BD759" s="54"/>
      <c r="BE759" s="54"/>
      <c r="BF759" s="76"/>
      <c r="BG759" s="54"/>
      <c r="BH759" s="54"/>
      <c r="BI759" s="54"/>
      <c r="BJ759" s="54"/>
      <c r="BK759" s="76"/>
      <c r="BL759" s="54"/>
      <c r="BM759" s="54"/>
      <c r="BN759" s="54"/>
      <c r="BO759" s="54"/>
      <c r="BP759" s="76"/>
      <c r="BQ759" s="54"/>
      <c r="BR759" s="54"/>
      <c r="BS759" s="54"/>
      <c r="BT759" s="54"/>
      <c r="BU759" s="76"/>
    </row>
    <row r="760" spans="1:73" ht="15" x14ac:dyDescent="0.15">
      <c r="A760" s="56"/>
      <c r="B760" s="56"/>
      <c r="C760" s="56"/>
      <c r="D760" s="56"/>
      <c r="E760" s="104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3"/>
      <c r="S760" s="74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3"/>
      <c r="AG760" s="74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3"/>
      <c r="AU760" s="74"/>
      <c r="AV760" s="54"/>
      <c r="AW760" s="54"/>
      <c r="AX760" s="54"/>
      <c r="AY760" s="54"/>
      <c r="AZ760" s="54"/>
      <c r="BA760" s="76"/>
      <c r="BB760" s="54"/>
      <c r="BC760" s="54"/>
      <c r="BD760" s="54"/>
      <c r="BE760" s="54"/>
      <c r="BF760" s="76"/>
      <c r="BG760" s="54"/>
      <c r="BH760" s="54"/>
      <c r="BI760" s="54"/>
      <c r="BJ760" s="54"/>
      <c r="BK760" s="76"/>
      <c r="BL760" s="54"/>
      <c r="BM760" s="54"/>
      <c r="BN760" s="54"/>
      <c r="BO760" s="54"/>
      <c r="BP760" s="76"/>
      <c r="BQ760" s="54"/>
      <c r="BR760" s="54"/>
      <c r="BS760" s="54"/>
      <c r="BT760" s="54"/>
      <c r="BU760" s="76"/>
    </row>
    <row r="761" spans="1:73" ht="15" x14ac:dyDescent="0.15">
      <c r="A761" s="56"/>
      <c r="B761" s="56"/>
      <c r="C761" s="56"/>
      <c r="D761" s="56"/>
      <c r="E761" s="104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3"/>
      <c r="S761" s="74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3"/>
      <c r="AG761" s="74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3"/>
      <c r="AU761" s="74"/>
      <c r="AV761" s="54"/>
      <c r="AW761" s="54"/>
      <c r="AX761" s="54"/>
      <c r="AY761" s="54"/>
      <c r="AZ761" s="54"/>
      <c r="BA761" s="76"/>
      <c r="BB761" s="54"/>
      <c r="BC761" s="54"/>
      <c r="BD761" s="54"/>
      <c r="BE761" s="54"/>
      <c r="BF761" s="76"/>
      <c r="BG761" s="54"/>
      <c r="BH761" s="54"/>
      <c r="BI761" s="54"/>
      <c r="BJ761" s="54"/>
      <c r="BK761" s="76"/>
      <c r="BL761" s="54"/>
      <c r="BM761" s="54"/>
      <c r="BN761" s="54"/>
      <c r="BO761" s="54"/>
      <c r="BP761" s="76"/>
      <c r="BQ761" s="54"/>
      <c r="BR761" s="54"/>
      <c r="BS761" s="54"/>
      <c r="BT761" s="54"/>
      <c r="BU761" s="76"/>
    </row>
    <row r="762" spans="1:73" ht="15" x14ac:dyDescent="0.15">
      <c r="A762" s="56"/>
      <c r="B762" s="56"/>
      <c r="C762" s="56"/>
      <c r="D762" s="56"/>
      <c r="E762" s="104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3"/>
      <c r="S762" s="74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3"/>
      <c r="AG762" s="74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3"/>
      <c r="AU762" s="74"/>
      <c r="AV762" s="54"/>
      <c r="AW762" s="54"/>
      <c r="AX762" s="54"/>
      <c r="AY762" s="54"/>
      <c r="AZ762" s="54"/>
      <c r="BA762" s="76"/>
      <c r="BB762" s="54"/>
      <c r="BC762" s="54"/>
      <c r="BD762" s="54"/>
      <c r="BE762" s="54"/>
      <c r="BF762" s="76"/>
      <c r="BG762" s="54"/>
      <c r="BH762" s="54"/>
      <c r="BI762" s="54"/>
      <c r="BJ762" s="54"/>
      <c r="BK762" s="76"/>
      <c r="BL762" s="54"/>
      <c r="BM762" s="54"/>
      <c r="BN762" s="54"/>
      <c r="BO762" s="54"/>
      <c r="BP762" s="76"/>
      <c r="BQ762" s="54"/>
      <c r="BR762" s="54"/>
      <c r="BS762" s="54"/>
      <c r="BT762" s="54"/>
      <c r="BU762" s="76"/>
    </row>
    <row r="763" spans="1:73" ht="15" x14ac:dyDescent="0.15">
      <c r="A763" s="56"/>
      <c r="B763" s="56"/>
      <c r="C763" s="56"/>
      <c r="D763" s="56"/>
      <c r="E763" s="104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3"/>
      <c r="S763" s="74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3"/>
      <c r="AG763" s="74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3"/>
      <c r="AU763" s="74"/>
      <c r="AV763" s="54"/>
      <c r="AW763" s="54"/>
      <c r="AX763" s="54"/>
      <c r="AY763" s="54"/>
      <c r="AZ763" s="54"/>
      <c r="BA763" s="76"/>
      <c r="BB763" s="54"/>
      <c r="BC763" s="54"/>
      <c r="BD763" s="54"/>
      <c r="BE763" s="54"/>
      <c r="BF763" s="76"/>
      <c r="BG763" s="54"/>
      <c r="BH763" s="54"/>
      <c r="BI763" s="54"/>
      <c r="BJ763" s="54"/>
      <c r="BK763" s="76"/>
      <c r="BL763" s="54"/>
      <c r="BM763" s="54"/>
      <c r="BN763" s="54"/>
      <c r="BO763" s="54"/>
      <c r="BP763" s="76"/>
      <c r="BQ763" s="54"/>
      <c r="BR763" s="54"/>
      <c r="BS763" s="54"/>
      <c r="BT763" s="54"/>
      <c r="BU763" s="76"/>
    </row>
    <row r="764" spans="1:73" ht="15" x14ac:dyDescent="0.15">
      <c r="A764" s="56"/>
      <c r="B764" s="56"/>
      <c r="C764" s="56"/>
      <c r="D764" s="56"/>
      <c r="E764" s="104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3"/>
      <c r="S764" s="74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3"/>
      <c r="AG764" s="74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3"/>
      <c r="AU764" s="74"/>
      <c r="AV764" s="54"/>
      <c r="AW764" s="54"/>
      <c r="AX764" s="54"/>
      <c r="AY764" s="54"/>
      <c r="AZ764" s="54"/>
      <c r="BA764" s="76"/>
      <c r="BB764" s="54"/>
      <c r="BC764" s="54"/>
      <c r="BD764" s="54"/>
      <c r="BE764" s="54"/>
      <c r="BF764" s="76"/>
      <c r="BG764" s="54"/>
      <c r="BH764" s="54"/>
      <c r="BI764" s="54"/>
      <c r="BJ764" s="54"/>
      <c r="BK764" s="76"/>
      <c r="BL764" s="54"/>
      <c r="BM764" s="54"/>
      <c r="BN764" s="54"/>
      <c r="BO764" s="54"/>
      <c r="BP764" s="76"/>
      <c r="BQ764" s="54"/>
      <c r="BR764" s="54"/>
      <c r="BS764" s="54"/>
      <c r="BT764" s="54"/>
      <c r="BU764" s="76"/>
    </row>
    <row r="765" spans="1:73" ht="15" x14ac:dyDescent="0.15">
      <c r="A765" s="56"/>
      <c r="B765" s="56"/>
      <c r="C765" s="56"/>
      <c r="D765" s="56"/>
      <c r="E765" s="104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3"/>
      <c r="S765" s="74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3"/>
      <c r="AG765" s="74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3"/>
      <c r="AU765" s="74"/>
      <c r="AV765" s="54"/>
      <c r="AW765" s="54"/>
      <c r="AX765" s="54"/>
      <c r="AY765" s="54"/>
      <c r="AZ765" s="54"/>
      <c r="BA765" s="76"/>
      <c r="BB765" s="54"/>
      <c r="BC765" s="54"/>
      <c r="BD765" s="54"/>
      <c r="BE765" s="54"/>
      <c r="BF765" s="76"/>
      <c r="BG765" s="54"/>
      <c r="BH765" s="54"/>
      <c r="BI765" s="54"/>
      <c r="BJ765" s="54"/>
      <c r="BK765" s="76"/>
      <c r="BL765" s="54"/>
      <c r="BM765" s="54"/>
      <c r="BN765" s="54"/>
      <c r="BO765" s="54"/>
      <c r="BP765" s="76"/>
      <c r="BQ765" s="54"/>
      <c r="BR765" s="54"/>
      <c r="BS765" s="54"/>
      <c r="BT765" s="54"/>
      <c r="BU765" s="76"/>
    </row>
    <row r="766" spans="1:73" ht="15" x14ac:dyDescent="0.15">
      <c r="A766" s="56"/>
      <c r="B766" s="56"/>
      <c r="C766" s="56"/>
      <c r="D766" s="56"/>
      <c r="E766" s="104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3"/>
      <c r="S766" s="74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3"/>
      <c r="AG766" s="74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3"/>
      <c r="AU766" s="74"/>
      <c r="AV766" s="54"/>
      <c r="AW766" s="54"/>
      <c r="AX766" s="54"/>
      <c r="AY766" s="54"/>
      <c r="AZ766" s="54"/>
      <c r="BA766" s="76"/>
      <c r="BB766" s="54"/>
      <c r="BC766" s="54"/>
      <c r="BD766" s="54"/>
      <c r="BE766" s="54"/>
      <c r="BF766" s="76"/>
      <c r="BG766" s="54"/>
      <c r="BH766" s="54"/>
      <c r="BI766" s="54"/>
      <c r="BJ766" s="54"/>
      <c r="BK766" s="76"/>
      <c r="BL766" s="54"/>
      <c r="BM766" s="54"/>
      <c r="BN766" s="54"/>
      <c r="BO766" s="54"/>
      <c r="BP766" s="76"/>
      <c r="BQ766" s="54"/>
      <c r="BR766" s="54"/>
      <c r="BS766" s="54"/>
      <c r="BT766" s="54"/>
      <c r="BU766" s="76"/>
    </row>
    <row r="767" spans="1:73" ht="15" x14ac:dyDescent="0.15">
      <c r="A767" s="56"/>
      <c r="B767" s="56"/>
      <c r="C767" s="56"/>
      <c r="D767" s="56"/>
      <c r="E767" s="104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3"/>
      <c r="S767" s="74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3"/>
      <c r="AG767" s="74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3"/>
      <c r="AU767" s="74"/>
      <c r="AV767" s="54"/>
      <c r="AW767" s="54"/>
      <c r="AX767" s="54"/>
      <c r="AY767" s="54"/>
      <c r="AZ767" s="54"/>
      <c r="BA767" s="76"/>
      <c r="BB767" s="54"/>
      <c r="BC767" s="54"/>
      <c r="BD767" s="54"/>
      <c r="BE767" s="54"/>
      <c r="BF767" s="76"/>
      <c r="BG767" s="54"/>
      <c r="BH767" s="54"/>
      <c r="BI767" s="54"/>
      <c r="BJ767" s="54"/>
      <c r="BK767" s="76"/>
      <c r="BL767" s="54"/>
      <c r="BM767" s="54"/>
      <c r="BN767" s="54"/>
      <c r="BO767" s="54"/>
      <c r="BP767" s="76"/>
      <c r="BQ767" s="54"/>
      <c r="BR767" s="54"/>
      <c r="BS767" s="54"/>
      <c r="BT767" s="54"/>
      <c r="BU767" s="76"/>
    </row>
    <row r="768" spans="1:73" ht="15" x14ac:dyDescent="0.15">
      <c r="A768" s="56"/>
      <c r="B768" s="56"/>
      <c r="C768" s="56"/>
      <c r="D768" s="56"/>
      <c r="E768" s="104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3"/>
      <c r="S768" s="74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3"/>
      <c r="AG768" s="74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3"/>
      <c r="AU768" s="74"/>
      <c r="AV768" s="54"/>
      <c r="AW768" s="54"/>
      <c r="AX768" s="54"/>
      <c r="AY768" s="54"/>
      <c r="AZ768" s="54"/>
      <c r="BA768" s="76"/>
      <c r="BB768" s="54"/>
      <c r="BC768" s="54"/>
      <c r="BD768" s="54"/>
      <c r="BE768" s="54"/>
      <c r="BF768" s="76"/>
      <c r="BG768" s="54"/>
      <c r="BH768" s="54"/>
      <c r="BI768" s="54"/>
      <c r="BJ768" s="54"/>
      <c r="BK768" s="76"/>
      <c r="BL768" s="54"/>
      <c r="BM768" s="54"/>
      <c r="BN768" s="54"/>
      <c r="BO768" s="54"/>
      <c r="BP768" s="76"/>
      <c r="BQ768" s="54"/>
      <c r="BR768" s="54"/>
      <c r="BS768" s="54"/>
      <c r="BT768" s="54"/>
      <c r="BU768" s="76"/>
    </row>
    <row r="769" spans="1:73" ht="15" x14ac:dyDescent="0.15">
      <c r="A769" s="56"/>
      <c r="B769" s="56"/>
      <c r="C769" s="56"/>
      <c r="D769" s="56"/>
      <c r="E769" s="104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3"/>
      <c r="S769" s="74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3"/>
      <c r="AG769" s="74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3"/>
      <c r="AU769" s="74"/>
      <c r="AV769" s="54"/>
      <c r="AW769" s="54"/>
      <c r="AX769" s="54"/>
      <c r="AY769" s="54"/>
      <c r="AZ769" s="54"/>
      <c r="BA769" s="76"/>
      <c r="BB769" s="54"/>
      <c r="BC769" s="54"/>
      <c r="BD769" s="54"/>
      <c r="BE769" s="54"/>
      <c r="BF769" s="76"/>
      <c r="BG769" s="54"/>
      <c r="BH769" s="54"/>
      <c r="BI769" s="54"/>
      <c r="BJ769" s="54"/>
      <c r="BK769" s="76"/>
      <c r="BL769" s="54"/>
      <c r="BM769" s="54"/>
      <c r="BN769" s="54"/>
      <c r="BO769" s="54"/>
      <c r="BP769" s="76"/>
      <c r="BQ769" s="54"/>
      <c r="BR769" s="54"/>
      <c r="BS769" s="54"/>
      <c r="BT769" s="54"/>
      <c r="BU769" s="76"/>
    </row>
    <row r="770" spans="1:73" ht="15" x14ac:dyDescent="0.15">
      <c r="A770" s="56"/>
      <c r="B770" s="56"/>
      <c r="C770" s="56"/>
      <c r="D770" s="56"/>
      <c r="E770" s="104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3"/>
      <c r="S770" s="74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3"/>
      <c r="AG770" s="74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3"/>
      <c r="AU770" s="74"/>
      <c r="AV770" s="54"/>
      <c r="AW770" s="54"/>
      <c r="AX770" s="54"/>
      <c r="AY770" s="54"/>
      <c r="AZ770" s="54"/>
      <c r="BA770" s="76"/>
      <c r="BB770" s="54"/>
      <c r="BC770" s="54"/>
      <c r="BD770" s="54"/>
      <c r="BE770" s="54"/>
      <c r="BF770" s="76"/>
      <c r="BG770" s="54"/>
      <c r="BH770" s="54"/>
      <c r="BI770" s="54"/>
      <c r="BJ770" s="54"/>
      <c r="BK770" s="76"/>
      <c r="BL770" s="54"/>
      <c r="BM770" s="54"/>
      <c r="BN770" s="54"/>
      <c r="BO770" s="54"/>
      <c r="BP770" s="76"/>
      <c r="BQ770" s="54"/>
      <c r="BR770" s="54"/>
      <c r="BS770" s="54"/>
      <c r="BT770" s="54"/>
      <c r="BU770" s="76"/>
    </row>
    <row r="771" spans="1:73" ht="15" x14ac:dyDescent="0.15">
      <c r="A771" s="56"/>
      <c r="B771" s="56"/>
      <c r="C771" s="56"/>
      <c r="D771" s="56"/>
      <c r="E771" s="104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3"/>
      <c r="S771" s="74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3"/>
      <c r="AG771" s="74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3"/>
      <c r="AU771" s="74"/>
      <c r="AV771" s="54"/>
      <c r="AW771" s="54"/>
      <c r="AX771" s="54"/>
      <c r="AY771" s="54"/>
      <c r="AZ771" s="54"/>
      <c r="BA771" s="76"/>
      <c r="BB771" s="54"/>
      <c r="BC771" s="54"/>
      <c r="BD771" s="54"/>
      <c r="BE771" s="54"/>
      <c r="BF771" s="76"/>
      <c r="BG771" s="54"/>
      <c r="BH771" s="54"/>
      <c r="BI771" s="54"/>
      <c r="BJ771" s="54"/>
      <c r="BK771" s="76"/>
      <c r="BL771" s="54"/>
      <c r="BM771" s="54"/>
      <c r="BN771" s="54"/>
      <c r="BO771" s="54"/>
      <c r="BP771" s="76"/>
      <c r="BQ771" s="54"/>
      <c r="BR771" s="54"/>
      <c r="BS771" s="54"/>
      <c r="BT771" s="54"/>
      <c r="BU771" s="76"/>
    </row>
    <row r="772" spans="1:73" ht="15" x14ac:dyDescent="0.15">
      <c r="A772" s="56"/>
      <c r="B772" s="56"/>
      <c r="C772" s="56"/>
      <c r="D772" s="56"/>
      <c r="E772" s="104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3"/>
      <c r="S772" s="74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3"/>
      <c r="AG772" s="74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3"/>
      <c r="AU772" s="74"/>
      <c r="AV772" s="54"/>
      <c r="AW772" s="54"/>
      <c r="AX772" s="54"/>
      <c r="AY772" s="54"/>
      <c r="AZ772" s="54"/>
      <c r="BA772" s="76"/>
      <c r="BB772" s="54"/>
      <c r="BC772" s="54"/>
      <c r="BD772" s="54"/>
      <c r="BE772" s="54"/>
      <c r="BF772" s="76"/>
      <c r="BG772" s="54"/>
      <c r="BH772" s="54"/>
      <c r="BI772" s="54"/>
      <c r="BJ772" s="54"/>
      <c r="BK772" s="76"/>
      <c r="BL772" s="54"/>
      <c r="BM772" s="54"/>
      <c r="BN772" s="54"/>
      <c r="BO772" s="54"/>
      <c r="BP772" s="76"/>
      <c r="BQ772" s="54"/>
      <c r="BR772" s="54"/>
      <c r="BS772" s="54"/>
      <c r="BT772" s="54"/>
      <c r="BU772" s="76"/>
    </row>
    <row r="773" spans="1:73" ht="15" x14ac:dyDescent="0.15">
      <c r="A773" s="56"/>
      <c r="B773" s="56"/>
      <c r="C773" s="56"/>
      <c r="D773" s="56"/>
      <c r="E773" s="104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3"/>
      <c r="S773" s="74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3"/>
      <c r="AG773" s="74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3"/>
      <c r="AU773" s="74"/>
      <c r="AV773" s="54"/>
      <c r="AW773" s="54"/>
      <c r="AX773" s="54"/>
      <c r="AY773" s="54"/>
      <c r="AZ773" s="54"/>
      <c r="BA773" s="76"/>
      <c r="BB773" s="54"/>
      <c r="BC773" s="54"/>
      <c r="BD773" s="54"/>
      <c r="BE773" s="54"/>
      <c r="BF773" s="76"/>
      <c r="BG773" s="54"/>
      <c r="BH773" s="54"/>
      <c r="BI773" s="54"/>
      <c r="BJ773" s="54"/>
      <c r="BK773" s="76"/>
      <c r="BL773" s="54"/>
      <c r="BM773" s="54"/>
      <c r="BN773" s="54"/>
      <c r="BO773" s="54"/>
      <c r="BP773" s="76"/>
      <c r="BQ773" s="54"/>
      <c r="BR773" s="54"/>
      <c r="BS773" s="54"/>
      <c r="BT773" s="54"/>
      <c r="BU773" s="76"/>
    </row>
    <row r="774" spans="1:73" ht="15" x14ac:dyDescent="0.15">
      <c r="A774" s="56"/>
      <c r="B774" s="56"/>
      <c r="C774" s="56"/>
      <c r="D774" s="56"/>
      <c r="E774" s="104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3"/>
      <c r="S774" s="74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3"/>
      <c r="AG774" s="74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3"/>
      <c r="AU774" s="74"/>
      <c r="AV774" s="54"/>
      <c r="AW774" s="54"/>
      <c r="AX774" s="54"/>
      <c r="AY774" s="54"/>
      <c r="AZ774" s="54"/>
      <c r="BA774" s="76"/>
      <c r="BB774" s="54"/>
      <c r="BC774" s="54"/>
      <c r="BD774" s="54"/>
      <c r="BE774" s="54"/>
      <c r="BF774" s="76"/>
      <c r="BG774" s="54"/>
      <c r="BH774" s="54"/>
      <c r="BI774" s="54"/>
      <c r="BJ774" s="54"/>
      <c r="BK774" s="76"/>
      <c r="BL774" s="54"/>
      <c r="BM774" s="54"/>
      <c r="BN774" s="54"/>
      <c r="BO774" s="54"/>
      <c r="BP774" s="76"/>
      <c r="BQ774" s="54"/>
      <c r="BR774" s="54"/>
      <c r="BS774" s="54"/>
      <c r="BT774" s="54"/>
      <c r="BU774" s="76"/>
    </row>
    <row r="775" spans="1:73" ht="15" x14ac:dyDescent="0.15">
      <c r="A775" s="56"/>
      <c r="B775" s="56"/>
      <c r="C775" s="56"/>
      <c r="D775" s="56"/>
      <c r="E775" s="104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3"/>
      <c r="S775" s="74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3"/>
      <c r="AG775" s="74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3"/>
      <c r="AU775" s="74"/>
      <c r="AV775" s="54"/>
      <c r="AW775" s="54"/>
      <c r="AX775" s="54"/>
      <c r="AY775" s="54"/>
      <c r="AZ775" s="54"/>
      <c r="BA775" s="76"/>
      <c r="BB775" s="54"/>
      <c r="BC775" s="54"/>
      <c r="BD775" s="54"/>
      <c r="BE775" s="54"/>
      <c r="BF775" s="76"/>
      <c r="BG775" s="54"/>
      <c r="BH775" s="54"/>
      <c r="BI775" s="54"/>
      <c r="BJ775" s="54"/>
      <c r="BK775" s="76"/>
      <c r="BL775" s="54"/>
      <c r="BM775" s="54"/>
      <c r="BN775" s="54"/>
      <c r="BO775" s="54"/>
      <c r="BP775" s="76"/>
      <c r="BQ775" s="54"/>
      <c r="BR775" s="54"/>
      <c r="BS775" s="54"/>
      <c r="BT775" s="54"/>
      <c r="BU775" s="76"/>
    </row>
    <row r="776" spans="1:73" ht="15" x14ac:dyDescent="0.15">
      <c r="A776" s="56"/>
      <c r="B776" s="56"/>
      <c r="C776" s="56"/>
      <c r="D776" s="56"/>
      <c r="E776" s="104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3"/>
      <c r="S776" s="74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3"/>
      <c r="AG776" s="74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3"/>
      <c r="AU776" s="74"/>
      <c r="AV776" s="54"/>
      <c r="AW776" s="54"/>
      <c r="AX776" s="54"/>
      <c r="AY776" s="54"/>
      <c r="AZ776" s="54"/>
      <c r="BA776" s="76"/>
      <c r="BB776" s="54"/>
      <c r="BC776" s="54"/>
      <c r="BD776" s="54"/>
      <c r="BE776" s="54"/>
      <c r="BF776" s="76"/>
      <c r="BG776" s="54"/>
      <c r="BH776" s="54"/>
      <c r="BI776" s="54"/>
      <c r="BJ776" s="54"/>
      <c r="BK776" s="76"/>
      <c r="BL776" s="54"/>
      <c r="BM776" s="54"/>
      <c r="BN776" s="54"/>
      <c r="BO776" s="54"/>
      <c r="BP776" s="76"/>
      <c r="BQ776" s="54"/>
      <c r="BR776" s="54"/>
      <c r="BS776" s="54"/>
      <c r="BT776" s="54"/>
      <c r="BU776" s="76"/>
    </row>
    <row r="777" spans="1:73" ht="15" x14ac:dyDescent="0.15">
      <c r="A777" s="56"/>
      <c r="B777" s="56"/>
      <c r="C777" s="56"/>
      <c r="D777" s="56"/>
      <c r="E777" s="104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3"/>
      <c r="S777" s="74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3"/>
      <c r="AG777" s="74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3"/>
      <c r="AU777" s="74"/>
      <c r="AV777" s="54"/>
      <c r="AW777" s="54"/>
      <c r="AX777" s="54"/>
      <c r="AY777" s="54"/>
      <c r="AZ777" s="54"/>
      <c r="BA777" s="76"/>
      <c r="BB777" s="54"/>
      <c r="BC777" s="54"/>
      <c r="BD777" s="54"/>
      <c r="BE777" s="54"/>
      <c r="BF777" s="76"/>
      <c r="BG777" s="54"/>
      <c r="BH777" s="54"/>
      <c r="BI777" s="54"/>
      <c r="BJ777" s="54"/>
      <c r="BK777" s="76"/>
      <c r="BL777" s="54"/>
      <c r="BM777" s="54"/>
      <c r="BN777" s="54"/>
      <c r="BO777" s="54"/>
      <c r="BP777" s="76"/>
      <c r="BQ777" s="54"/>
      <c r="BR777" s="54"/>
      <c r="BS777" s="54"/>
      <c r="BT777" s="54"/>
      <c r="BU777" s="76"/>
    </row>
    <row r="778" spans="1:73" ht="15" x14ac:dyDescent="0.15">
      <c r="A778" s="56"/>
      <c r="B778" s="56"/>
      <c r="C778" s="56"/>
      <c r="D778" s="56"/>
      <c r="E778" s="104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3"/>
      <c r="S778" s="74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3"/>
      <c r="AG778" s="74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3"/>
      <c r="AU778" s="74"/>
      <c r="AV778" s="54"/>
      <c r="AW778" s="54"/>
      <c r="AX778" s="54"/>
      <c r="AY778" s="54"/>
      <c r="AZ778" s="54"/>
      <c r="BA778" s="76"/>
      <c r="BB778" s="54"/>
      <c r="BC778" s="54"/>
      <c r="BD778" s="54"/>
      <c r="BE778" s="54"/>
      <c r="BF778" s="76"/>
      <c r="BG778" s="54"/>
      <c r="BH778" s="54"/>
      <c r="BI778" s="54"/>
      <c r="BJ778" s="54"/>
      <c r="BK778" s="76"/>
      <c r="BL778" s="54"/>
      <c r="BM778" s="54"/>
      <c r="BN778" s="54"/>
      <c r="BO778" s="54"/>
      <c r="BP778" s="76"/>
      <c r="BQ778" s="54"/>
      <c r="BR778" s="54"/>
      <c r="BS778" s="54"/>
      <c r="BT778" s="54"/>
      <c r="BU778" s="76"/>
    </row>
    <row r="779" spans="1:73" ht="15" x14ac:dyDescent="0.15">
      <c r="A779" s="56"/>
      <c r="B779" s="56"/>
      <c r="C779" s="56"/>
      <c r="D779" s="56"/>
      <c r="E779" s="104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3"/>
      <c r="S779" s="74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3"/>
      <c r="AG779" s="74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3"/>
      <c r="AU779" s="74"/>
      <c r="AV779" s="54"/>
      <c r="AW779" s="54"/>
      <c r="AX779" s="54"/>
      <c r="AY779" s="54"/>
      <c r="AZ779" s="54"/>
      <c r="BA779" s="76"/>
      <c r="BB779" s="54"/>
      <c r="BC779" s="54"/>
      <c r="BD779" s="54"/>
      <c r="BE779" s="54"/>
      <c r="BF779" s="76"/>
      <c r="BG779" s="54"/>
      <c r="BH779" s="54"/>
      <c r="BI779" s="54"/>
      <c r="BJ779" s="54"/>
      <c r="BK779" s="76"/>
      <c r="BL779" s="54"/>
      <c r="BM779" s="54"/>
      <c r="BN779" s="54"/>
      <c r="BO779" s="54"/>
      <c r="BP779" s="76"/>
      <c r="BQ779" s="54"/>
      <c r="BR779" s="54"/>
      <c r="BS779" s="54"/>
      <c r="BT779" s="54"/>
      <c r="BU779" s="76"/>
    </row>
    <row r="780" spans="1:73" ht="15" x14ac:dyDescent="0.15">
      <c r="A780" s="56"/>
      <c r="B780" s="56"/>
      <c r="C780" s="56"/>
      <c r="D780" s="56"/>
      <c r="E780" s="104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3"/>
      <c r="S780" s="74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3"/>
      <c r="AG780" s="74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3"/>
      <c r="AU780" s="74"/>
      <c r="AV780" s="54"/>
      <c r="AW780" s="54"/>
      <c r="AX780" s="54"/>
      <c r="AY780" s="54"/>
      <c r="AZ780" s="54"/>
      <c r="BA780" s="76"/>
      <c r="BB780" s="54"/>
      <c r="BC780" s="54"/>
      <c r="BD780" s="54"/>
      <c r="BE780" s="54"/>
      <c r="BF780" s="76"/>
      <c r="BG780" s="54"/>
      <c r="BH780" s="54"/>
      <c r="BI780" s="54"/>
      <c r="BJ780" s="54"/>
      <c r="BK780" s="76"/>
      <c r="BL780" s="54"/>
      <c r="BM780" s="54"/>
      <c r="BN780" s="54"/>
      <c r="BO780" s="54"/>
      <c r="BP780" s="76"/>
      <c r="BQ780" s="54"/>
      <c r="BR780" s="54"/>
      <c r="BS780" s="54"/>
      <c r="BT780" s="54"/>
      <c r="BU780" s="76"/>
    </row>
    <row r="781" spans="1:73" ht="15" x14ac:dyDescent="0.15">
      <c r="A781" s="56"/>
      <c r="B781" s="56"/>
      <c r="C781" s="56"/>
      <c r="D781" s="56"/>
      <c r="E781" s="104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3"/>
      <c r="S781" s="74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3"/>
      <c r="AG781" s="74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3"/>
      <c r="AU781" s="74"/>
      <c r="AV781" s="54"/>
      <c r="AW781" s="54"/>
      <c r="AX781" s="54"/>
      <c r="AY781" s="54"/>
      <c r="AZ781" s="54"/>
      <c r="BA781" s="76"/>
      <c r="BB781" s="54"/>
      <c r="BC781" s="54"/>
      <c r="BD781" s="54"/>
      <c r="BE781" s="54"/>
      <c r="BF781" s="76"/>
      <c r="BG781" s="54"/>
      <c r="BH781" s="54"/>
      <c r="BI781" s="54"/>
      <c r="BJ781" s="54"/>
      <c r="BK781" s="76"/>
      <c r="BL781" s="54"/>
      <c r="BM781" s="54"/>
      <c r="BN781" s="54"/>
      <c r="BO781" s="54"/>
      <c r="BP781" s="76"/>
      <c r="BQ781" s="54"/>
      <c r="BR781" s="54"/>
      <c r="BS781" s="54"/>
      <c r="BT781" s="54"/>
      <c r="BU781" s="76"/>
    </row>
    <row r="782" spans="1:73" ht="15" x14ac:dyDescent="0.15">
      <c r="A782" s="56"/>
      <c r="B782" s="56"/>
      <c r="C782" s="56"/>
      <c r="D782" s="56"/>
      <c r="E782" s="104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3"/>
      <c r="S782" s="74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3"/>
      <c r="AG782" s="74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3"/>
      <c r="AU782" s="74"/>
      <c r="AV782" s="54"/>
      <c r="AW782" s="54"/>
      <c r="AX782" s="54"/>
      <c r="AY782" s="54"/>
      <c r="AZ782" s="54"/>
      <c r="BA782" s="76"/>
      <c r="BB782" s="54"/>
      <c r="BC782" s="54"/>
      <c r="BD782" s="54"/>
      <c r="BE782" s="54"/>
      <c r="BF782" s="76"/>
      <c r="BG782" s="54"/>
      <c r="BH782" s="54"/>
      <c r="BI782" s="54"/>
      <c r="BJ782" s="54"/>
      <c r="BK782" s="76"/>
      <c r="BL782" s="54"/>
      <c r="BM782" s="54"/>
      <c r="BN782" s="54"/>
      <c r="BO782" s="54"/>
      <c r="BP782" s="76"/>
      <c r="BQ782" s="54"/>
      <c r="BR782" s="54"/>
      <c r="BS782" s="54"/>
      <c r="BT782" s="54"/>
      <c r="BU782" s="76"/>
    </row>
    <row r="783" spans="1:73" ht="15" x14ac:dyDescent="0.15">
      <c r="A783" s="56"/>
      <c r="B783" s="56"/>
      <c r="C783" s="56"/>
      <c r="D783" s="56"/>
      <c r="E783" s="104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3"/>
      <c r="S783" s="74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3"/>
      <c r="AG783" s="74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3"/>
      <c r="AU783" s="74"/>
      <c r="AV783" s="54"/>
      <c r="AW783" s="54"/>
      <c r="AX783" s="54"/>
      <c r="AY783" s="54"/>
      <c r="AZ783" s="54"/>
      <c r="BA783" s="76"/>
      <c r="BB783" s="54"/>
      <c r="BC783" s="54"/>
      <c r="BD783" s="54"/>
      <c r="BE783" s="54"/>
      <c r="BF783" s="76"/>
      <c r="BG783" s="54"/>
      <c r="BH783" s="54"/>
      <c r="BI783" s="54"/>
      <c r="BJ783" s="54"/>
      <c r="BK783" s="76"/>
      <c r="BL783" s="54"/>
      <c r="BM783" s="54"/>
      <c r="BN783" s="54"/>
      <c r="BO783" s="54"/>
      <c r="BP783" s="76"/>
      <c r="BQ783" s="54"/>
      <c r="BR783" s="54"/>
      <c r="BS783" s="54"/>
      <c r="BT783" s="54"/>
      <c r="BU783" s="76"/>
    </row>
    <row r="784" spans="1:73" ht="15" x14ac:dyDescent="0.15">
      <c r="A784" s="56"/>
      <c r="B784" s="56"/>
      <c r="C784" s="56"/>
      <c r="D784" s="56"/>
      <c r="E784" s="104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3"/>
      <c r="S784" s="74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3"/>
      <c r="AG784" s="74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3"/>
      <c r="AU784" s="74"/>
      <c r="AV784" s="54"/>
      <c r="AW784" s="54"/>
      <c r="AX784" s="54"/>
      <c r="AY784" s="54"/>
      <c r="AZ784" s="54"/>
      <c r="BA784" s="76"/>
      <c r="BB784" s="54"/>
      <c r="BC784" s="54"/>
      <c r="BD784" s="54"/>
      <c r="BE784" s="54"/>
      <c r="BF784" s="76"/>
      <c r="BG784" s="54"/>
      <c r="BH784" s="54"/>
      <c r="BI784" s="54"/>
      <c r="BJ784" s="54"/>
      <c r="BK784" s="76"/>
      <c r="BL784" s="54"/>
      <c r="BM784" s="54"/>
      <c r="BN784" s="54"/>
      <c r="BO784" s="54"/>
      <c r="BP784" s="76"/>
      <c r="BQ784" s="54"/>
      <c r="BR784" s="54"/>
      <c r="BS784" s="54"/>
      <c r="BT784" s="54"/>
      <c r="BU784" s="76"/>
    </row>
    <row r="785" spans="1:73" ht="15" x14ac:dyDescent="0.15">
      <c r="A785" s="56"/>
      <c r="B785" s="56"/>
      <c r="C785" s="56"/>
      <c r="D785" s="56"/>
      <c r="E785" s="104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3"/>
      <c r="S785" s="74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3"/>
      <c r="AG785" s="74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3"/>
      <c r="AU785" s="74"/>
      <c r="AV785" s="54"/>
      <c r="AW785" s="54"/>
      <c r="AX785" s="54"/>
      <c r="AY785" s="54"/>
      <c r="AZ785" s="54"/>
      <c r="BA785" s="76"/>
      <c r="BB785" s="54"/>
      <c r="BC785" s="54"/>
      <c r="BD785" s="54"/>
      <c r="BE785" s="54"/>
      <c r="BF785" s="76"/>
      <c r="BG785" s="54"/>
      <c r="BH785" s="54"/>
      <c r="BI785" s="54"/>
      <c r="BJ785" s="54"/>
      <c r="BK785" s="76"/>
      <c r="BL785" s="54"/>
      <c r="BM785" s="54"/>
      <c r="BN785" s="54"/>
      <c r="BO785" s="54"/>
      <c r="BP785" s="76"/>
      <c r="BQ785" s="54"/>
      <c r="BR785" s="54"/>
      <c r="BS785" s="54"/>
      <c r="BT785" s="54"/>
      <c r="BU785" s="76"/>
    </row>
    <row r="786" spans="1:73" ht="15" x14ac:dyDescent="0.15">
      <c r="A786" s="56"/>
      <c r="B786" s="56"/>
      <c r="C786" s="56"/>
      <c r="D786" s="56"/>
      <c r="E786" s="104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3"/>
      <c r="S786" s="74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3"/>
      <c r="AG786" s="74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3"/>
      <c r="AU786" s="74"/>
      <c r="AV786" s="54"/>
      <c r="AW786" s="54"/>
      <c r="AX786" s="54"/>
      <c r="AY786" s="54"/>
      <c r="AZ786" s="54"/>
      <c r="BA786" s="76"/>
      <c r="BB786" s="54"/>
      <c r="BC786" s="54"/>
      <c r="BD786" s="54"/>
      <c r="BE786" s="54"/>
      <c r="BF786" s="76"/>
      <c r="BG786" s="54"/>
      <c r="BH786" s="54"/>
      <c r="BI786" s="54"/>
      <c r="BJ786" s="54"/>
      <c r="BK786" s="76"/>
      <c r="BL786" s="54"/>
      <c r="BM786" s="54"/>
      <c r="BN786" s="54"/>
      <c r="BO786" s="54"/>
      <c r="BP786" s="76"/>
      <c r="BQ786" s="54"/>
      <c r="BR786" s="54"/>
      <c r="BS786" s="54"/>
      <c r="BT786" s="54"/>
      <c r="BU786" s="76"/>
    </row>
    <row r="787" spans="1:73" ht="15" x14ac:dyDescent="0.15">
      <c r="A787" s="56"/>
      <c r="B787" s="56"/>
      <c r="C787" s="56"/>
      <c r="D787" s="56"/>
      <c r="E787" s="104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3"/>
      <c r="S787" s="74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3"/>
      <c r="AG787" s="74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3"/>
      <c r="AU787" s="74"/>
      <c r="AV787" s="54"/>
      <c r="AW787" s="54"/>
      <c r="AX787" s="54"/>
      <c r="AY787" s="54"/>
      <c r="AZ787" s="54"/>
      <c r="BA787" s="76"/>
      <c r="BB787" s="54"/>
      <c r="BC787" s="54"/>
      <c r="BD787" s="54"/>
      <c r="BE787" s="54"/>
      <c r="BF787" s="76"/>
      <c r="BG787" s="54"/>
      <c r="BH787" s="54"/>
      <c r="BI787" s="54"/>
      <c r="BJ787" s="54"/>
      <c r="BK787" s="76"/>
      <c r="BL787" s="54"/>
      <c r="BM787" s="54"/>
      <c r="BN787" s="54"/>
      <c r="BO787" s="54"/>
      <c r="BP787" s="76"/>
      <c r="BQ787" s="54"/>
      <c r="BR787" s="54"/>
      <c r="BS787" s="54"/>
      <c r="BT787" s="54"/>
      <c r="BU787" s="76"/>
    </row>
    <row r="788" spans="1:73" ht="15" x14ac:dyDescent="0.15">
      <c r="A788" s="56"/>
      <c r="B788" s="56"/>
      <c r="C788" s="56"/>
      <c r="D788" s="56"/>
      <c r="E788" s="104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3"/>
      <c r="S788" s="74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3"/>
      <c r="AG788" s="74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3"/>
      <c r="AU788" s="74"/>
      <c r="AV788" s="54"/>
      <c r="AW788" s="54"/>
      <c r="AX788" s="54"/>
      <c r="AY788" s="54"/>
      <c r="AZ788" s="54"/>
      <c r="BA788" s="76"/>
      <c r="BB788" s="54"/>
      <c r="BC788" s="54"/>
      <c r="BD788" s="54"/>
      <c r="BE788" s="54"/>
      <c r="BF788" s="76"/>
      <c r="BG788" s="54"/>
      <c r="BH788" s="54"/>
      <c r="BI788" s="54"/>
      <c r="BJ788" s="54"/>
      <c r="BK788" s="76"/>
      <c r="BL788" s="54"/>
      <c r="BM788" s="54"/>
      <c r="BN788" s="54"/>
      <c r="BO788" s="54"/>
      <c r="BP788" s="76"/>
      <c r="BQ788" s="54"/>
      <c r="BR788" s="54"/>
      <c r="BS788" s="54"/>
      <c r="BT788" s="54"/>
      <c r="BU788" s="76"/>
    </row>
    <row r="789" spans="1:73" ht="15" x14ac:dyDescent="0.15">
      <c r="A789" s="56"/>
      <c r="B789" s="56"/>
      <c r="C789" s="56"/>
      <c r="D789" s="56"/>
      <c r="E789" s="104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3"/>
      <c r="S789" s="74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3"/>
      <c r="AG789" s="74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3"/>
      <c r="AU789" s="74"/>
      <c r="AV789" s="54"/>
      <c r="AW789" s="54"/>
      <c r="AX789" s="54"/>
      <c r="AY789" s="54"/>
      <c r="AZ789" s="54"/>
      <c r="BA789" s="76"/>
      <c r="BB789" s="54"/>
      <c r="BC789" s="54"/>
      <c r="BD789" s="54"/>
      <c r="BE789" s="54"/>
      <c r="BF789" s="76"/>
      <c r="BG789" s="54"/>
      <c r="BH789" s="54"/>
      <c r="BI789" s="54"/>
      <c r="BJ789" s="54"/>
      <c r="BK789" s="76"/>
      <c r="BL789" s="54"/>
      <c r="BM789" s="54"/>
      <c r="BN789" s="54"/>
      <c r="BO789" s="54"/>
      <c r="BP789" s="76"/>
      <c r="BQ789" s="54"/>
      <c r="BR789" s="54"/>
      <c r="BS789" s="54"/>
      <c r="BT789" s="54"/>
      <c r="BU789" s="76"/>
    </row>
    <row r="790" spans="1:73" ht="15" x14ac:dyDescent="0.15">
      <c r="A790" s="56"/>
      <c r="B790" s="56"/>
      <c r="C790" s="56"/>
      <c r="D790" s="56"/>
      <c r="E790" s="104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3"/>
      <c r="S790" s="74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3"/>
      <c r="AG790" s="74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3"/>
      <c r="AU790" s="74"/>
      <c r="AV790" s="54"/>
      <c r="AW790" s="54"/>
      <c r="AX790" s="54"/>
      <c r="AY790" s="54"/>
      <c r="AZ790" s="54"/>
      <c r="BA790" s="76"/>
      <c r="BB790" s="54"/>
      <c r="BC790" s="54"/>
      <c r="BD790" s="54"/>
      <c r="BE790" s="54"/>
      <c r="BF790" s="76"/>
      <c r="BG790" s="54"/>
      <c r="BH790" s="54"/>
      <c r="BI790" s="54"/>
      <c r="BJ790" s="54"/>
      <c r="BK790" s="76"/>
      <c r="BL790" s="54"/>
      <c r="BM790" s="54"/>
      <c r="BN790" s="54"/>
      <c r="BO790" s="54"/>
      <c r="BP790" s="76"/>
      <c r="BQ790" s="54"/>
      <c r="BR790" s="54"/>
      <c r="BS790" s="54"/>
      <c r="BT790" s="54"/>
      <c r="BU790" s="76"/>
    </row>
    <row r="791" spans="1:73" ht="15" x14ac:dyDescent="0.15">
      <c r="A791" s="56"/>
      <c r="B791" s="56"/>
      <c r="C791" s="56"/>
      <c r="D791" s="56"/>
      <c r="E791" s="104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3"/>
      <c r="S791" s="74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3"/>
      <c r="AG791" s="74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3"/>
      <c r="AU791" s="74"/>
      <c r="AV791" s="54"/>
      <c r="AW791" s="54"/>
      <c r="AX791" s="54"/>
      <c r="AY791" s="54"/>
      <c r="AZ791" s="54"/>
      <c r="BA791" s="76"/>
      <c r="BB791" s="54"/>
      <c r="BC791" s="54"/>
      <c r="BD791" s="54"/>
      <c r="BE791" s="54"/>
      <c r="BF791" s="76"/>
      <c r="BG791" s="54"/>
      <c r="BH791" s="54"/>
      <c r="BI791" s="54"/>
      <c r="BJ791" s="54"/>
      <c r="BK791" s="76"/>
      <c r="BL791" s="54"/>
      <c r="BM791" s="54"/>
      <c r="BN791" s="54"/>
      <c r="BO791" s="54"/>
      <c r="BP791" s="76"/>
      <c r="BQ791" s="54"/>
      <c r="BR791" s="54"/>
      <c r="BS791" s="54"/>
      <c r="BT791" s="54"/>
      <c r="BU791" s="76"/>
    </row>
    <row r="792" spans="1:73" ht="15" x14ac:dyDescent="0.15">
      <c r="A792" s="56"/>
      <c r="B792" s="56"/>
      <c r="C792" s="56"/>
      <c r="D792" s="56"/>
      <c r="E792" s="104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3"/>
      <c r="S792" s="74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3"/>
      <c r="AG792" s="74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3"/>
      <c r="AU792" s="74"/>
      <c r="AV792" s="54"/>
      <c r="AW792" s="54"/>
      <c r="AX792" s="54"/>
      <c r="AY792" s="54"/>
      <c r="AZ792" s="54"/>
      <c r="BA792" s="76"/>
      <c r="BB792" s="54"/>
      <c r="BC792" s="54"/>
      <c r="BD792" s="54"/>
      <c r="BE792" s="54"/>
      <c r="BF792" s="76"/>
      <c r="BG792" s="54"/>
      <c r="BH792" s="54"/>
      <c r="BI792" s="54"/>
      <c r="BJ792" s="54"/>
      <c r="BK792" s="76"/>
      <c r="BL792" s="54"/>
      <c r="BM792" s="54"/>
      <c r="BN792" s="54"/>
      <c r="BO792" s="54"/>
      <c r="BP792" s="76"/>
      <c r="BQ792" s="54"/>
      <c r="BR792" s="54"/>
      <c r="BS792" s="54"/>
      <c r="BT792" s="54"/>
      <c r="BU792" s="76"/>
    </row>
    <row r="793" spans="1:73" ht="15" x14ac:dyDescent="0.15">
      <c r="A793" s="56"/>
      <c r="B793" s="56"/>
      <c r="C793" s="56"/>
      <c r="D793" s="56"/>
      <c r="E793" s="104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3"/>
      <c r="S793" s="74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3"/>
      <c r="AG793" s="74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3"/>
      <c r="AU793" s="74"/>
      <c r="AV793" s="54"/>
      <c r="AW793" s="54"/>
      <c r="AX793" s="54"/>
      <c r="AY793" s="54"/>
      <c r="AZ793" s="54"/>
      <c r="BA793" s="76"/>
      <c r="BB793" s="54"/>
      <c r="BC793" s="54"/>
      <c r="BD793" s="54"/>
      <c r="BE793" s="54"/>
      <c r="BF793" s="76"/>
      <c r="BG793" s="54"/>
      <c r="BH793" s="54"/>
      <c r="BI793" s="54"/>
      <c r="BJ793" s="54"/>
      <c r="BK793" s="76"/>
      <c r="BL793" s="54"/>
      <c r="BM793" s="54"/>
      <c r="BN793" s="54"/>
      <c r="BO793" s="54"/>
      <c r="BP793" s="76"/>
      <c r="BQ793" s="54"/>
      <c r="BR793" s="54"/>
      <c r="BS793" s="54"/>
      <c r="BT793" s="54"/>
      <c r="BU793" s="76"/>
    </row>
    <row r="794" spans="1:73" ht="15" x14ac:dyDescent="0.15">
      <c r="A794" s="56"/>
      <c r="B794" s="56"/>
      <c r="C794" s="56"/>
      <c r="D794" s="56"/>
      <c r="E794" s="104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3"/>
      <c r="S794" s="74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3"/>
      <c r="AG794" s="74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3"/>
      <c r="AU794" s="74"/>
      <c r="AV794" s="54"/>
      <c r="AW794" s="54"/>
      <c r="AX794" s="54"/>
      <c r="AY794" s="54"/>
      <c r="AZ794" s="54"/>
      <c r="BA794" s="76"/>
      <c r="BB794" s="54"/>
      <c r="BC794" s="54"/>
      <c r="BD794" s="54"/>
      <c r="BE794" s="54"/>
      <c r="BF794" s="76"/>
      <c r="BG794" s="54"/>
      <c r="BH794" s="54"/>
      <c r="BI794" s="54"/>
      <c r="BJ794" s="54"/>
      <c r="BK794" s="76"/>
      <c r="BL794" s="54"/>
      <c r="BM794" s="54"/>
      <c r="BN794" s="54"/>
      <c r="BO794" s="54"/>
      <c r="BP794" s="76"/>
      <c r="BQ794" s="54"/>
      <c r="BR794" s="54"/>
      <c r="BS794" s="54"/>
      <c r="BT794" s="54"/>
      <c r="BU794" s="76"/>
    </row>
    <row r="795" spans="1:73" ht="15" x14ac:dyDescent="0.15">
      <c r="A795" s="56"/>
      <c r="B795" s="56"/>
      <c r="C795" s="56"/>
      <c r="D795" s="56"/>
      <c r="E795" s="104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3"/>
      <c r="S795" s="74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3"/>
      <c r="AG795" s="74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3"/>
      <c r="AU795" s="74"/>
      <c r="AV795" s="54"/>
      <c r="AW795" s="54"/>
      <c r="AX795" s="54"/>
      <c r="AY795" s="54"/>
      <c r="AZ795" s="54"/>
      <c r="BA795" s="76"/>
      <c r="BB795" s="54"/>
      <c r="BC795" s="54"/>
      <c r="BD795" s="54"/>
      <c r="BE795" s="54"/>
      <c r="BF795" s="76"/>
      <c r="BG795" s="54"/>
      <c r="BH795" s="54"/>
      <c r="BI795" s="54"/>
      <c r="BJ795" s="54"/>
      <c r="BK795" s="76"/>
      <c r="BL795" s="54"/>
      <c r="BM795" s="54"/>
      <c r="BN795" s="54"/>
      <c r="BO795" s="54"/>
      <c r="BP795" s="76"/>
      <c r="BQ795" s="54"/>
      <c r="BR795" s="54"/>
      <c r="BS795" s="54"/>
      <c r="BT795" s="54"/>
      <c r="BU795" s="76"/>
    </row>
    <row r="796" spans="1:73" ht="15" x14ac:dyDescent="0.15">
      <c r="A796" s="56"/>
      <c r="B796" s="56"/>
      <c r="C796" s="56"/>
      <c r="D796" s="56"/>
      <c r="E796" s="104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3"/>
      <c r="S796" s="74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3"/>
      <c r="AG796" s="74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3"/>
      <c r="AU796" s="74"/>
      <c r="AV796" s="54"/>
      <c r="AW796" s="54"/>
      <c r="AX796" s="54"/>
      <c r="AY796" s="54"/>
      <c r="AZ796" s="54"/>
      <c r="BA796" s="76"/>
      <c r="BB796" s="54"/>
      <c r="BC796" s="54"/>
      <c r="BD796" s="54"/>
      <c r="BE796" s="54"/>
      <c r="BF796" s="76"/>
      <c r="BG796" s="54"/>
      <c r="BH796" s="54"/>
      <c r="BI796" s="54"/>
      <c r="BJ796" s="54"/>
      <c r="BK796" s="76"/>
      <c r="BL796" s="54"/>
      <c r="BM796" s="54"/>
      <c r="BN796" s="54"/>
      <c r="BO796" s="54"/>
      <c r="BP796" s="76"/>
      <c r="BQ796" s="54"/>
      <c r="BR796" s="54"/>
      <c r="BS796" s="54"/>
      <c r="BT796" s="54"/>
      <c r="BU796" s="76"/>
    </row>
    <row r="797" spans="1:73" ht="15" x14ac:dyDescent="0.15">
      <c r="A797" s="56"/>
      <c r="B797" s="56"/>
      <c r="C797" s="56"/>
      <c r="D797" s="56"/>
      <c r="E797" s="104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3"/>
      <c r="S797" s="74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3"/>
      <c r="AG797" s="74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3"/>
      <c r="AU797" s="74"/>
      <c r="AV797" s="54"/>
      <c r="AW797" s="54"/>
      <c r="AX797" s="54"/>
      <c r="AY797" s="54"/>
      <c r="AZ797" s="54"/>
      <c r="BA797" s="76"/>
      <c r="BB797" s="54"/>
      <c r="BC797" s="54"/>
      <c r="BD797" s="54"/>
      <c r="BE797" s="54"/>
      <c r="BF797" s="76"/>
      <c r="BG797" s="54"/>
      <c r="BH797" s="54"/>
      <c r="BI797" s="54"/>
      <c r="BJ797" s="54"/>
      <c r="BK797" s="76"/>
      <c r="BL797" s="54"/>
      <c r="BM797" s="54"/>
      <c r="BN797" s="54"/>
      <c r="BO797" s="54"/>
      <c r="BP797" s="76"/>
      <c r="BQ797" s="54"/>
      <c r="BR797" s="54"/>
      <c r="BS797" s="54"/>
      <c r="BT797" s="54"/>
      <c r="BU797" s="76"/>
    </row>
    <row r="798" spans="1:73" ht="15" x14ac:dyDescent="0.15">
      <c r="A798" s="56"/>
      <c r="B798" s="56"/>
      <c r="C798" s="56"/>
      <c r="D798" s="56"/>
      <c r="E798" s="104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3"/>
      <c r="S798" s="74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3"/>
      <c r="AG798" s="74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3"/>
      <c r="AU798" s="74"/>
      <c r="AV798" s="54"/>
      <c r="AW798" s="54"/>
      <c r="AX798" s="54"/>
      <c r="AY798" s="54"/>
      <c r="AZ798" s="54"/>
      <c r="BA798" s="76"/>
      <c r="BB798" s="54"/>
      <c r="BC798" s="54"/>
      <c r="BD798" s="54"/>
      <c r="BE798" s="54"/>
      <c r="BF798" s="76"/>
      <c r="BG798" s="54"/>
      <c r="BH798" s="54"/>
      <c r="BI798" s="54"/>
      <c r="BJ798" s="54"/>
      <c r="BK798" s="76"/>
      <c r="BL798" s="54"/>
      <c r="BM798" s="54"/>
      <c r="BN798" s="54"/>
      <c r="BO798" s="54"/>
      <c r="BP798" s="76"/>
      <c r="BQ798" s="54"/>
      <c r="BR798" s="54"/>
      <c r="BS798" s="54"/>
      <c r="BT798" s="54"/>
      <c r="BU798" s="76"/>
    </row>
    <row r="799" spans="1:73" ht="15" x14ac:dyDescent="0.15">
      <c r="A799" s="56"/>
      <c r="B799" s="56"/>
      <c r="C799" s="56"/>
      <c r="D799" s="56"/>
      <c r="E799" s="104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3"/>
      <c r="S799" s="74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3"/>
      <c r="AG799" s="74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3"/>
      <c r="AU799" s="74"/>
      <c r="AV799" s="54"/>
      <c r="AW799" s="54"/>
      <c r="AX799" s="54"/>
      <c r="AY799" s="54"/>
      <c r="AZ799" s="54"/>
      <c r="BA799" s="76"/>
      <c r="BB799" s="54"/>
      <c r="BC799" s="54"/>
      <c r="BD799" s="54"/>
      <c r="BE799" s="54"/>
      <c r="BF799" s="76"/>
      <c r="BG799" s="54"/>
      <c r="BH799" s="54"/>
      <c r="BI799" s="54"/>
      <c r="BJ799" s="54"/>
      <c r="BK799" s="76"/>
      <c r="BL799" s="54"/>
      <c r="BM799" s="54"/>
      <c r="BN799" s="54"/>
      <c r="BO799" s="54"/>
      <c r="BP799" s="76"/>
      <c r="BQ799" s="54"/>
      <c r="BR799" s="54"/>
      <c r="BS799" s="54"/>
      <c r="BT799" s="54"/>
      <c r="BU799" s="76"/>
    </row>
    <row r="800" spans="1:73" ht="15" x14ac:dyDescent="0.15">
      <c r="A800" s="56"/>
      <c r="B800" s="56"/>
      <c r="C800" s="56"/>
      <c r="D800" s="56"/>
      <c r="E800" s="104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3"/>
      <c r="S800" s="74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3"/>
      <c r="AG800" s="74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3"/>
      <c r="AU800" s="74"/>
      <c r="AV800" s="54"/>
      <c r="AW800" s="54"/>
      <c r="AX800" s="54"/>
      <c r="AY800" s="54"/>
      <c r="AZ800" s="54"/>
      <c r="BA800" s="76"/>
      <c r="BB800" s="54"/>
      <c r="BC800" s="54"/>
      <c r="BD800" s="54"/>
      <c r="BE800" s="54"/>
      <c r="BF800" s="76"/>
      <c r="BG800" s="54"/>
      <c r="BH800" s="54"/>
      <c r="BI800" s="54"/>
      <c r="BJ800" s="54"/>
      <c r="BK800" s="76"/>
      <c r="BL800" s="54"/>
      <c r="BM800" s="54"/>
      <c r="BN800" s="54"/>
      <c r="BO800" s="54"/>
      <c r="BP800" s="76"/>
      <c r="BQ800" s="54"/>
      <c r="BR800" s="54"/>
      <c r="BS800" s="54"/>
      <c r="BT800" s="54"/>
      <c r="BU800" s="76"/>
    </row>
    <row r="801" spans="1:73" ht="15" x14ac:dyDescent="0.15">
      <c r="A801" s="56"/>
      <c r="B801" s="56"/>
      <c r="C801" s="56"/>
      <c r="D801" s="56"/>
      <c r="E801" s="104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3"/>
      <c r="S801" s="74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3"/>
      <c r="AG801" s="74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3"/>
      <c r="AU801" s="74"/>
      <c r="AV801" s="54"/>
      <c r="AW801" s="54"/>
      <c r="AX801" s="54"/>
      <c r="AY801" s="54"/>
      <c r="AZ801" s="54"/>
      <c r="BA801" s="76"/>
      <c r="BB801" s="54"/>
      <c r="BC801" s="54"/>
      <c r="BD801" s="54"/>
      <c r="BE801" s="54"/>
      <c r="BF801" s="76"/>
      <c r="BG801" s="54"/>
      <c r="BH801" s="54"/>
      <c r="BI801" s="54"/>
      <c r="BJ801" s="54"/>
      <c r="BK801" s="76"/>
      <c r="BL801" s="54"/>
      <c r="BM801" s="54"/>
      <c r="BN801" s="54"/>
      <c r="BO801" s="54"/>
      <c r="BP801" s="76"/>
      <c r="BQ801" s="54"/>
      <c r="BR801" s="54"/>
      <c r="BS801" s="54"/>
      <c r="BT801" s="54"/>
      <c r="BU801" s="76"/>
    </row>
    <row r="802" spans="1:73" ht="15" x14ac:dyDescent="0.15">
      <c r="A802" s="56"/>
      <c r="B802" s="56"/>
      <c r="C802" s="56"/>
      <c r="D802" s="56"/>
      <c r="E802" s="104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3"/>
      <c r="S802" s="74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3"/>
      <c r="AG802" s="74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3"/>
      <c r="AU802" s="74"/>
      <c r="AV802" s="54"/>
      <c r="AW802" s="54"/>
      <c r="AX802" s="54"/>
      <c r="AY802" s="54"/>
      <c r="AZ802" s="54"/>
      <c r="BA802" s="76"/>
      <c r="BB802" s="54"/>
      <c r="BC802" s="54"/>
      <c r="BD802" s="54"/>
      <c r="BE802" s="54"/>
      <c r="BF802" s="76"/>
      <c r="BG802" s="54"/>
      <c r="BH802" s="54"/>
      <c r="BI802" s="54"/>
      <c r="BJ802" s="54"/>
      <c r="BK802" s="76"/>
      <c r="BL802" s="54"/>
      <c r="BM802" s="54"/>
      <c r="BN802" s="54"/>
      <c r="BO802" s="54"/>
      <c r="BP802" s="76"/>
      <c r="BQ802" s="54"/>
      <c r="BR802" s="54"/>
      <c r="BS802" s="54"/>
      <c r="BT802" s="54"/>
      <c r="BU802" s="76"/>
    </row>
    <row r="803" spans="1:73" ht="15" x14ac:dyDescent="0.15">
      <c r="A803" s="56"/>
      <c r="B803" s="56"/>
      <c r="C803" s="56"/>
      <c r="D803" s="56"/>
      <c r="E803" s="104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3"/>
      <c r="S803" s="74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3"/>
      <c r="AG803" s="74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3"/>
      <c r="AU803" s="74"/>
      <c r="AV803" s="54"/>
      <c r="AW803" s="54"/>
      <c r="AX803" s="54"/>
      <c r="AY803" s="54"/>
      <c r="AZ803" s="54"/>
      <c r="BA803" s="76"/>
      <c r="BB803" s="54"/>
      <c r="BC803" s="54"/>
      <c r="BD803" s="54"/>
      <c r="BE803" s="54"/>
      <c r="BF803" s="76"/>
      <c r="BG803" s="54"/>
      <c r="BH803" s="54"/>
      <c r="BI803" s="54"/>
      <c r="BJ803" s="54"/>
      <c r="BK803" s="76"/>
      <c r="BL803" s="54"/>
      <c r="BM803" s="54"/>
      <c r="BN803" s="54"/>
      <c r="BO803" s="54"/>
      <c r="BP803" s="76"/>
      <c r="BQ803" s="54"/>
      <c r="BR803" s="54"/>
      <c r="BS803" s="54"/>
      <c r="BT803" s="54"/>
      <c r="BU803" s="76"/>
    </row>
    <row r="804" spans="1:73" ht="15" x14ac:dyDescent="0.15">
      <c r="A804" s="56"/>
      <c r="B804" s="56"/>
      <c r="C804" s="56"/>
      <c r="D804" s="56"/>
      <c r="E804" s="104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3"/>
      <c r="S804" s="74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3"/>
      <c r="AG804" s="74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3"/>
      <c r="AU804" s="74"/>
      <c r="AV804" s="54"/>
      <c r="AW804" s="54"/>
      <c r="AX804" s="54"/>
      <c r="AY804" s="54"/>
      <c r="AZ804" s="54"/>
      <c r="BA804" s="76"/>
      <c r="BB804" s="54"/>
      <c r="BC804" s="54"/>
      <c r="BD804" s="54"/>
      <c r="BE804" s="54"/>
      <c r="BF804" s="76"/>
      <c r="BG804" s="54"/>
      <c r="BH804" s="54"/>
      <c r="BI804" s="54"/>
      <c r="BJ804" s="54"/>
      <c r="BK804" s="76"/>
      <c r="BL804" s="54"/>
      <c r="BM804" s="54"/>
      <c r="BN804" s="54"/>
      <c r="BO804" s="54"/>
      <c r="BP804" s="76"/>
      <c r="BQ804" s="54"/>
      <c r="BR804" s="54"/>
      <c r="BS804" s="54"/>
      <c r="BT804" s="54"/>
      <c r="BU804" s="76"/>
    </row>
    <row r="805" spans="1:73" ht="15" x14ac:dyDescent="0.15">
      <c r="A805" s="56"/>
      <c r="B805" s="56"/>
      <c r="C805" s="56"/>
      <c r="D805" s="56"/>
      <c r="E805" s="104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3"/>
      <c r="S805" s="74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3"/>
      <c r="AG805" s="74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3"/>
      <c r="AU805" s="74"/>
      <c r="AV805" s="54"/>
      <c r="AW805" s="54"/>
      <c r="AX805" s="54"/>
      <c r="AY805" s="54"/>
      <c r="AZ805" s="54"/>
      <c r="BA805" s="76"/>
      <c r="BB805" s="54"/>
      <c r="BC805" s="54"/>
      <c r="BD805" s="54"/>
      <c r="BE805" s="54"/>
      <c r="BF805" s="76"/>
      <c r="BG805" s="54"/>
      <c r="BH805" s="54"/>
      <c r="BI805" s="54"/>
      <c r="BJ805" s="54"/>
      <c r="BK805" s="76"/>
      <c r="BL805" s="54"/>
      <c r="BM805" s="54"/>
      <c r="BN805" s="54"/>
      <c r="BO805" s="54"/>
      <c r="BP805" s="76"/>
      <c r="BQ805" s="54"/>
      <c r="BR805" s="54"/>
      <c r="BS805" s="54"/>
      <c r="BT805" s="54"/>
      <c r="BU805" s="76"/>
    </row>
    <row r="806" spans="1:73" ht="15" x14ac:dyDescent="0.15">
      <c r="A806" s="56"/>
      <c r="B806" s="56"/>
      <c r="C806" s="56"/>
      <c r="D806" s="56"/>
      <c r="E806" s="104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3"/>
      <c r="S806" s="74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3"/>
      <c r="AG806" s="74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3"/>
      <c r="AU806" s="74"/>
      <c r="AV806" s="54"/>
      <c r="AW806" s="54"/>
      <c r="AX806" s="54"/>
      <c r="AY806" s="54"/>
      <c r="AZ806" s="54"/>
      <c r="BA806" s="76"/>
      <c r="BB806" s="54"/>
      <c r="BC806" s="54"/>
      <c r="BD806" s="54"/>
      <c r="BE806" s="54"/>
      <c r="BF806" s="76"/>
      <c r="BG806" s="54"/>
      <c r="BH806" s="54"/>
      <c r="BI806" s="54"/>
      <c r="BJ806" s="54"/>
      <c r="BK806" s="76"/>
      <c r="BL806" s="54"/>
      <c r="BM806" s="54"/>
      <c r="BN806" s="54"/>
      <c r="BO806" s="54"/>
      <c r="BP806" s="76"/>
      <c r="BQ806" s="54"/>
      <c r="BR806" s="54"/>
      <c r="BS806" s="54"/>
      <c r="BT806" s="54"/>
      <c r="BU806" s="76"/>
    </row>
    <row r="807" spans="1:73" ht="15" x14ac:dyDescent="0.15">
      <c r="A807" s="56"/>
      <c r="B807" s="56"/>
      <c r="C807" s="56"/>
      <c r="D807" s="56"/>
      <c r="E807" s="104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3"/>
      <c r="S807" s="74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3"/>
      <c r="AG807" s="74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3"/>
      <c r="AU807" s="74"/>
      <c r="AV807" s="54"/>
      <c r="AW807" s="54"/>
      <c r="AX807" s="54"/>
      <c r="AY807" s="54"/>
      <c r="AZ807" s="54"/>
      <c r="BA807" s="76"/>
      <c r="BB807" s="54"/>
      <c r="BC807" s="54"/>
      <c r="BD807" s="54"/>
      <c r="BE807" s="54"/>
      <c r="BF807" s="76"/>
      <c r="BG807" s="54"/>
      <c r="BH807" s="54"/>
      <c r="BI807" s="54"/>
      <c r="BJ807" s="54"/>
      <c r="BK807" s="76"/>
      <c r="BL807" s="54"/>
      <c r="BM807" s="54"/>
      <c r="BN807" s="54"/>
      <c r="BO807" s="54"/>
      <c r="BP807" s="76"/>
      <c r="BQ807" s="54"/>
      <c r="BR807" s="54"/>
      <c r="BS807" s="54"/>
      <c r="BT807" s="54"/>
      <c r="BU807" s="76"/>
    </row>
    <row r="808" spans="1:73" ht="15" x14ac:dyDescent="0.15">
      <c r="A808" s="56"/>
      <c r="B808" s="56"/>
      <c r="C808" s="56"/>
      <c r="D808" s="56"/>
      <c r="E808" s="104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3"/>
      <c r="S808" s="74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3"/>
      <c r="AG808" s="74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3"/>
      <c r="AU808" s="74"/>
      <c r="AV808" s="54"/>
      <c r="AW808" s="54"/>
      <c r="AX808" s="54"/>
      <c r="AY808" s="54"/>
      <c r="AZ808" s="54"/>
      <c r="BA808" s="76"/>
      <c r="BB808" s="54"/>
      <c r="BC808" s="54"/>
      <c r="BD808" s="54"/>
      <c r="BE808" s="54"/>
      <c r="BF808" s="76"/>
      <c r="BG808" s="54"/>
      <c r="BH808" s="54"/>
      <c r="BI808" s="54"/>
      <c r="BJ808" s="54"/>
      <c r="BK808" s="76"/>
      <c r="BL808" s="54"/>
      <c r="BM808" s="54"/>
      <c r="BN808" s="54"/>
      <c r="BO808" s="54"/>
      <c r="BP808" s="76"/>
      <c r="BQ808" s="54"/>
      <c r="BR808" s="54"/>
      <c r="BS808" s="54"/>
      <c r="BT808" s="54"/>
      <c r="BU808" s="76"/>
    </row>
    <row r="809" spans="1:73" ht="15" x14ac:dyDescent="0.15">
      <c r="A809" s="56"/>
      <c r="B809" s="56"/>
      <c r="C809" s="56"/>
      <c r="D809" s="56"/>
      <c r="E809" s="104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3"/>
      <c r="S809" s="74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3"/>
      <c r="AG809" s="74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3"/>
      <c r="AU809" s="74"/>
      <c r="AV809" s="54"/>
      <c r="AW809" s="54"/>
      <c r="AX809" s="54"/>
      <c r="AY809" s="54"/>
      <c r="AZ809" s="54"/>
      <c r="BA809" s="76"/>
      <c r="BB809" s="54"/>
      <c r="BC809" s="54"/>
      <c r="BD809" s="54"/>
      <c r="BE809" s="54"/>
      <c r="BF809" s="76"/>
      <c r="BG809" s="54"/>
      <c r="BH809" s="54"/>
      <c r="BI809" s="54"/>
      <c r="BJ809" s="54"/>
      <c r="BK809" s="76"/>
      <c r="BL809" s="54"/>
      <c r="BM809" s="54"/>
      <c r="BN809" s="54"/>
      <c r="BO809" s="54"/>
      <c r="BP809" s="76"/>
      <c r="BQ809" s="54"/>
      <c r="BR809" s="54"/>
      <c r="BS809" s="54"/>
      <c r="BT809" s="54"/>
      <c r="BU809" s="76"/>
    </row>
    <row r="810" spans="1:73" ht="15" x14ac:dyDescent="0.15">
      <c r="A810" s="56"/>
      <c r="B810" s="56"/>
      <c r="C810" s="56"/>
      <c r="D810" s="56"/>
      <c r="E810" s="104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3"/>
      <c r="S810" s="74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3"/>
      <c r="AG810" s="74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3"/>
      <c r="AU810" s="74"/>
      <c r="AV810" s="54"/>
      <c r="AW810" s="54"/>
      <c r="AX810" s="54"/>
      <c r="AY810" s="54"/>
      <c r="AZ810" s="54"/>
      <c r="BA810" s="76"/>
      <c r="BB810" s="54"/>
      <c r="BC810" s="54"/>
      <c r="BD810" s="54"/>
      <c r="BE810" s="54"/>
      <c r="BF810" s="76"/>
      <c r="BG810" s="54"/>
      <c r="BH810" s="54"/>
      <c r="BI810" s="54"/>
      <c r="BJ810" s="54"/>
      <c r="BK810" s="76"/>
      <c r="BL810" s="54"/>
      <c r="BM810" s="54"/>
      <c r="BN810" s="54"/>
      <c r="BO810" s="54"/>
      <c r="BP810" s="76"/>
      <c r="BQ810" s="54"/>
      <c r="BR810" s="54"/>
      <c r="BS810" s="54"/>
      <c r="BT810" s="54"/>
      <c r="BU810" s="76"/>
    </row>
    <row r="811" spans="1:73" ht="15" x14ac:dyDescent="0.15">
      <c r="A811" s="56"/>
      <c r="B811" s="56"/>
      <c r="C811" s="56"/>
      <c r="D811" s="56"/>
      <c r="E811" s="104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3"/>
      <c r="S811" s="74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3"/>
      <c r="AG811" s="74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3"/>
      <c r="AU811" s="74"/>
      <c r="AV811" s="54"/>
      <c r="AW811" s="54"/>
      <c r="AX811" s="54"/>
      <c r="AY811" s="54"/>
      <c r="AZ811" s="54"/>
      <c r="BA811" s="76"/>
      <c r="BB811" s="54"/>
      <c r="BC811" s="54"/>
      <c r="BD811" s="54"/>
      <c r="BE811" s="54"/>
      <c r="BF811" s="76"/>
      <c r="BG811" s="54"/>
      <c r="BH811" s="54"/>
      <c r="BI811" s="54"/>
      <c r="BJ811" s="54"/>
      <c r="BK811" s="76"/>
      <c r="BL811" s="54"/>
      <c r="BM811" s="54"/>
      <c r="BN811" s="54"/>
      <c r="BO811" s="54"/>
      <c r="BP811" s="76"/>
      <c r="BQ811" s="54"/>
      <c r="BR811" s="54"/>
      <c r="BS811" s="54"/>
      <c r="BT811" s="54"/>
      <c r="BU811" s="76"/>
    </row>
    <row r="812" spans="1:73" ht="15" x14ac:dyDescent="0.15">
      <c r="A812" s="56"/>
      <c r="B812" s="56"/>
      <c r="C812" s="56"/>
      <c r="D812" s="56"/>
      <c r="E812" s="104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3"/>
      <c r="S812" s="74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3"/>
      <c r="AG812" s="74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3"/>
      <c r="AU812" s="74"/>
      <c r="AV812" s="54"/>
      <c r="AW812" s="54"/>
      <c r="AX812" s="54"/>
      <c r="AY812" s="54"/>
      <c r="AZ812" s="54"/>
      <c r="BA812" s="76"/>
      <c r="BB812" s="54"/>
      <c r="BC812" s="54"/>
      <c r="BD812" s="54"/>
      <c r="BE812" s="54"/>
      <c r="BF812" s="76"/>
      <c r="BG812" s="54"/>
      <c r="BH812" s="54"/>
      <c r="BI812" s="54"/>
      <c r="BJ812" s="54"/>
      <c r="BK812" s="76"/>
      <c r="BL812" s="54"/>
      <c r="BM812" s="54"/>
      <c r="BN812" s="54"/>
      <c r="BO812" s="54"/>
      <c r="BP812" s="76"/>
      <c r="BQ812" s="54"/>
      <c r="BR812" s="54"/>
      <c r="BS812" s="54"/>
      <c r="BT812" s="54"/>
      <c r="BU812" s="76"/>
    </row>
    <row r="813" spans="1:73" ht="15" x14ac:dyDescent="0.15">
      <c r="A813" s="56"/>
      <c r="B813" s="56"/>
      <c r="C813" s="56"/>
      <c r="D813" s="56"/>
      <c r="E813" s="104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3"/>
      <c r="S813" s="74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3"/>
      <c r="AG813" s="74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3"/>
      <c r="AU813" s="74"/>
      <c r="AV813" s="54"/>
      <c r="AW813" s="54"/>
      <c r="AX813" s="54"/>
      <c r="AY813" s="54"/>
      <c r="AZ813" s="54"/>
      <c r="BA813" s="76"/>
      <c r="BB813" s="54"/>
      <c r="BC813" s="54"/>
      <c r="BD813" s="54"/>
      <c r="BE813" s="54"/>
      <c r="BF813" s="76"/>
      <c r="BG813" s="54"/>
      <c r="BH813" s="54"/>
      <c r="BI813" s="54"/>
      <c r="BJ813" s="54"/>
      <c r="BK813" s="76"/>
      <c r="BL813" s="54"/>
      <c r="BM813" s="54"/>
      <c r="BN813" s="54"/>
      <c r="BO813" s="54"/>
      <c r="BP813" s="76"/>
      <c r="BQ813" s="54"/>
      <c r="BR813" s="54"/>
      <c r="BS813" s="54"/>
      <c r="BT813" s="54"/>
      <c r="BU813" s="76"/>
    </row>
    <row r="814" spans="1:73" ht="15" x14ac:dyDescent="0.15">
      <c r="A814" s="56"/>
      <c r="B814" s="56"/>
      <c r="C814" s="56"/>
      <c r="D814" s="56"/>
      <c r="E814" s="104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3"/>
      <c r="S814" s="74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3"/>
      <c r="AG814" s="74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3"/>
      <c r="AU814" s="74"/>
      <c r="AV814" s="54"/>
      <c r="AW814" s="54"/>
      <c r="AX814" s="54"/>
      <c r="AY814" s="54"/>
      <c r="AZ814" s="54"/>
      <c r="BA814" s="76"/>
      <c r="BB814" s="54"/>
      <c r="BC814" s="54"/>
      <c r="BD814" s="54"/>
      <c r="BE814" s="54"/>
      <c r="BF814" s="76"/>
      <c r="BG814" s="54"/>
      <c r="BH814" s="54"/>
      <c r="BI814" s="54"/>
      <c r="BJ814" s="54"/>
      <c r="BK814" s="76"/>
      <c r="BL814" s="54"/>
      <c r="BM814" s="54"/>
      <c r="BN814" s="54"/>
      <c r="BO814" s="54"/>
      <c r="BP814" s="76"/>
      <c r="BQ814" s="54"/>
      <c r="BR814" s="54"/>
      <c r="BS814" s="54"/>
      <c r="BT814" s="54"/>
      <c r="BU814" s="76"/>
    </row>
    <row r="815" spans="1:73" ht="15" x14ac:dyDescent="0.15">
      <c r="A815" s="56"/>
      <c r="B815" s="56"/>
      <c r="C815" s="56"/>
      <c r="D815" s="56"/>
      <c r="E815" s="104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3"/>
      <c r="S815" s="74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3"/>
      <c r="AG815" s="74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3"/>
      <c r="AU815" s="74"/>
      <c r="AV815" s="54"/>
      <c r="AW815" s="54"/>
      <c r="AX815" s="54"/>
      <c r="AY815" s="54"/>
      <c r="AZ815" s="54"/>
      <c r="BA815" s="76"/>
      <c r="BB815" s="54"/>
      <c r="BC815" s="54"/>
      <c r="BD815" s="54"/>
      <c r="BE815" s="54"/>
      <c r="BF815" s="76"/>
      <c r="BG815" s="54"/>
      <c r="BH815" s="54"/>
      <c r="BI815" s="54"/>
      <c r="BJ815" s="54"/>
      <c r="BK815" s="76"/>
      <c r="BL815" s="54"/>
      <c r="BM815" s="54"/>
      <c r="BN815" s="54"/>
      <c r="BO815" s="54"/>
      <c r="BP815" s="76"/>
      <c r="BQ815" s="54"/>
      <c r="BR815" s="54"/>
      <c r="BS815" s="54"/>
      <c r="BT815" s="54"/>
      <c r="BU815" s="76"/>
    </row>
    <row r="816" spans="1:73" ht="15" x14ac:dyDescent="0.15">
      <c r="A816" s="56"/>
      <c r="B816" s="56"/>
      <c r="C816" s="56"/>
      <c r="D816" s="56"/>
      <c r="E816" s="104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3"/>
      <c r="S816" s="74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3"/>
      <c r="AG816" s="74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3"/>
      <c r="AU816" s="74"/>
      <c r="AV816" s="54"/>
      <c r="AW816" s="54"/>
      <c r="AX816" s="54"/>
      <c r="AY816" s="54"/>
      <c r="AZ816" s="54"/>
      <c r="BA816" s="76"/>
      <c r="BB816" s="54"/>
      <c r="BC816" s="54"/>
      <c r="BD816" s="54"/>
      <c r="BE816" s="54"/>
      <c r="BF816" s="76"/>
      <c r="BG816" s="54"/>
      <c r="BH816" s="54"/>
      <c r="BI816" s="54"/>
      <c r="BJ816" s="54"/>
      <c r="BK816" s="76"/>
      <c r="BL816" s="54"/>
      <c r="BM816" s="54"/>
      <c r="BN816" s="54"/>
      <c r="BO816" s="54"/>
      <c r="BP816" s="76"/>
      <c r="BQ816" s="54"/>
      <c r="BR816" s="54"/>
      <c r="BS816" s="54"/>
      <c r="BT816" s="54"/>
      <c r="BU816" s="76"/>
    </row>
    <row r="817" spans="1:73" ht="15" x14ac:dyDescent="0.15">
      <c r="A817" s="56"/>
      <c r="B817" s="56"/>
      <c r="C817" s="56"/>
      <c r="D817" s="56"/>
      <c r="E817" s="104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3"/>
      <c r="S817" s="74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3"/>
      <c r="AG817" s="74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3"/>
      <c r="AU817" s="74"/>
      <c r="AV817" s="54"/>
      <c r="AW817" s="54"/>
      <c r="AX817" s="54"/>
      <c r="AY817" s="54"/>
      <c r="AZ817" s="54"/>
      <c r="BA817" s="76"/>
      <c r="BB817" s="54"/>
      <c r="BC817" s="54"/>
      <c r="BD817" s="54"/>
      <c r="BE817" s="54"/>
      <c r="BF817" s="76"/>
      <c r="BG817" s="54"/>
      <c r="BH817" s="54"/>
      <c r="BI817" s="54"/>
      <c r="BJ817" s="54"/>
      <c r="BK817" s="76"/>
      <c r="BL817" s="54"/>
      <c r="BM817" s="54"/>
      <c r="BN817" s="54"/>
      <c r="BO817" s="54"/>
      <c r="BP817" s="76"/>
      <c r="BQ817" s="54"/>
      <c r="BR817" s="54"/>
      <c r="BS817" s="54"/>
      <c r="BT817" s="54"/>
      <c r="BU817" s="76"/>
    </row>
    <row r="818" spans="1:73" ht="15" x14ac:dyDescent="0.15">
      <c r="A818" s="56"/>
      <c r="B818" s="56"/>
      <c r="C818" s="56"/>
      <c r="D818" s="56"/>
      <c r="E818" s="104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3"/>
      <c r="S818" s="74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3"/>
      <c r="AG818" s="74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3"/>
      <c r="AU818" s="74"/>
      <c r="AV818" s="54"/>
      <c r="AW818" s="54"/>
      <c r="AX818" s="54"/>
      <c r="AY818" s="54"/>
      <c r="AZ818" s="54"/>
      <c r="BA818" s="76"/>
      <c r="BB818" s="54"/>
      <c r="BC818" s="54"/>
      <c r="BD818" s="54"/>
      <c r="BE818" s="54"/>
      <c r="BF818" s="76"/>
      <c r="BG818" s="54"/>
      <c r="BH818" s="54"/>
      <c r="BI818" s="54"/>
      <c r="BJ818" s="54"/>
      <c r="BK818" s="76"/>
      <c r="BL818" s="54"/>
      <c r="BM818" s="54"/>
      <c r="BN818" s="54"/>
      <c r="BO818" s="54"/>
      <c r="BP818" s="76"/>
      <c r="BQ818" s="54"/>
      <c r="BR818" s="54"/>
      <c r="BS818" s="54"/>
      <c r="BT818" s="54"/>
      <c r="BU818" s="76"/>
    </row>
    <row r="819" spans="1:73" ht="15" x14ac:dyDescent="0.15">
      <c r="A819" s="56"/>
      <c r="B819" s="56"/>
      <c r="C819" s="56"/>
      <c r="D819" s="56"/>
      <c r="E819" s="104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3"/>
      <c r="S819" s="74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3"/>
      <c r="AG819" s="74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3"/>
      <c r="AU819" s="74"/>
      <c r="AV819" s="54"/>
      <c r="AW819" s="54"/>
      <c r="AX819" s="54"/>
      <c r="AY819" s="54"/>
      <c r="AZ819" s="54"/>
      <c r="BA819" s="76"/>
      <c r="BB819" s="54"/>
      <c r="BC819" s="54"/>
      <c r="BD819" s="54"/>
      <c r="BE819" s="54"/>
      <c r="BF819" s="76"/>
      <c r="BG819" s="54"/>
      <c r="BH819" s="54"/>
      <c r="BI819" s="54"/>
      <c r="BJ819" s="54"/>
      <c r="BK819" s="76"/>
      <c r="BL819" s="54"/>
      <c r="BM819" s="54"/>
      <c r="BN819" s="54"/>
      <c r="BO819" s="54"/>
      <c r="BP819" s="76"/>
      <c r="BQ819" s="54"/>
      <c r="BR819" s="54"/>
      <c r="BS819" s="54"/>
      <c r="BT819" s="54"/>
      <c r="BU819" s="76"/>
    </row>
    <row r="820" spans="1:73" ht="15" x14ac:dyDescent="0.15">
      <c r="A820" s="56"/>
      <c r="B820" s="56"/>
      <c r="C820" s="56"/>
      <c r="D820" s="56"/>
      <c r="E820" s="104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3"/>
      <c r="S820" s="74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3"/>
      <c r="AG820" s="74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3"/>
      <c r="AU820" s="74"/>
      <c r="AV820" s="54"/>
      <c r="AW820" s="54"/>
      <c r="AX820" s="54"/>
      <c r="AY820" s="54"/>
      <c r="AZ820" s="54"/>
      <c r="BA820" s="76"/>
      <c r="BB820" s="54"/>
      <c r="BC820" s="54"/>
      <c r="BD820" s="54"/>
      <c r="BE820" s="54"/>
      <c r="BF820" s="76"/>
      <c r="BG820" s="54"/>
      <c r="BH820" s="54"/>
      <c r="BI820" s="54"/>
      <c r="BJ820" s="54"/>
      <c r="BK820" s="76"/>
      <c r="BL820" s="54"/>
      <c r="BM820" s="54"/>
      <c r="BN820" s="54"/>
      <c r="BO820" s="54"/>
      <c r="BP820" s="76"/>
      <c r="BQ820" s="54"/>
      <c r="BR820" s="54"/>
      <c r="BS820" s="54"/>
      <c r="BT820" s="54"/>
      <c r="BU820" s="76"/>
    </row>
    <row r="821" spans="1:73" ht="15" x14ac:dyDescent="0.15">
      <c r="A821" s="56"/>
      <c r="B821" s="56"/>
      <c r="C821" s="56"/>
      <c r="D821" s="56"/>
      <c r="E821" s="104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3"/>
      <c r="S821" s="74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3"/>
      <c r="AG821" s="74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3"/>
      <c r="AU821" s="74"/>
      <c r="AV821" s="54"/>
      <c r="AW821" s="54"/>
      <c r="AX821" s="54"/>
      <c r="AY821" s="54"/>
      <c r="AZ821" s="54"/>
      <c r="BA821" s="76"/>
      <c r="BB821" s="54"/>
      <c r="BC821" s="54"/>
      <c r="BD821" s="54"/>
      <c r="BE821" s="54"/>
      <c r="BF821" s="76"/>
      <c r="BG821" s="54"/>
      <c r="BH821" s="54"/>
      <c r="BI821" s="54"/>
      <c r="BJ821" s="54"/>
      <c r="BK821" s="76"/>
      <c r="BL821" s="54"/>
      <c r="BM821" s="54"/>
      <c r="BN821" s="54"/>
      <c r="BO821" s="54"/>
      <c r="BP821" s="76"/>
      <c r="BQ821" s="54"/>
      <c r="BR821" s="54"/>
      <c r="BS821" s="54"/>
      <c r="BT821" s="54"/>
      <c r="BU821" s="76"/>
    </row>
    <row r="822" spans="1:73" ht="15" x14ac:dyDescent="0.15">
      <c r="A822" s="56"/>
      <c r="B822" s="56"/>
      <c r="C822" s="56"/>
      <c r="D822" s="56"/>
      <c r="E822" s="104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3"/>
      <c r="S822" s="74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3"/>
      <c r="AG822" s="74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3"/>
      <c r="AU822" s="74"/>
      <c r="AV822" s="54"/>
      <c r="AW822" s="54"/>
      <c r="AX822" s="54"/>
      <c r="AY822" s="54"/>
      <c r="AZ822" s="54"/>
      <c r="BA822" s="76"/>
      <c r="BB822" s="54"/>
      <c r="BC822" s="54"/>
      <c r="BD822" s="54"/>
      <c r="BE822" s="54"/>
      <c r="BF822" s="76"/>
      <c r="BG822" s="54"/>
      <c r="BH822" s="54"/>
      <c r="BI822" s="54"/>
      <c r="BJ822" s="54"/>
      <c r="BK822" s="76"/>
      <c r="BL822" s="54"/>
      <c r="BM822" s="54"/>
      <c r="BN822" s="54"/>
      <c r="BO822" s="54"/>
      <c r="BP822" s="76"/>
      <c r="BQ822" s="54"/>
      <c r="BR822" s="54"/>
      <c r="BS822" s="54"/>
      <c r="BT822" s="54"/>
      <c r="BU822" s="76"/>
    </row>
    <row r="823" spans="1:73" ht="15" x14ac:dyDescent="0.15">
      <c r="A823" s="56"/>
      <c r="B823" s="56"/>
      <c r="C823" s="56"/>
      <c r="D823" s="56"/>
      <c r="E823" s="104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3"/>
      <c r="S823" s="74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3"/>
      <c r="AG823" s="74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3"/>
      <c r="AU823" s="74"/>
      <c r="AV823" s="54"/>
      <c r="AW823" s="54"/>
      <c r="AX823" s="54"/>
      <c r="AY823" s="54"/>
      <c r="AZ823" s="54"/>
      <c r="BA823" s="76"/>
      <c r="BB823" s="54"/>
      <c r="BC823" s="54"/>
      <c r="BD823" s="54"/>
      <c r="BE823" s="54"/>
      <c r="BF823" s="76"/>
      <c r="BG823" s="54"/>
      <c r="BH823" s="54"/>
      <c r="BI823" s="54"/>
      <c r="BJ823" s="54"/>
      <c r="BK823" s="76"/>
      <c r="BL823" s="54"/>
      <c r="BM823" s="54"/>
      <c r="BN823" s="54"/>
      <c r="BO823" s="54"/>
      <c r="BP823" s="76"/>
      <c r="BQ823" s="54"/>
      <c r="BR823" s="54"/>
      <c r="BS823" s="54"/>
      <c r="BT823" s="54"/>
      <c r="BU823" s="76"/>
    </row>
    <row r="824" spans="1:73" ht="15" x14ac:dyDescent="0.15">
      <c r="A824" s="56"/>
      <c r="B824" s="56"/>
      <c r="C824" s="56"/>
      <c r="D824" s="56"/>
      <c r="E824" s="104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3"/>
      <c r="S824" s="74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3"/>
      <c r="AG824" s="74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3"/>
      <c r="AU824" s="74"/>
      <c r="AV824" s="54"/>
      <c r="AW824" s="54"/>
      <c r="AX824" s="54"/>
      <c r="AY824" s="54"/>
      <c r="AZ824" s="54"/>
      <c r="BA824" s="76"/>
      <c r="BB824" s="54"/>
      <c r="BC824" s="54"/>
      <c r="BD824" s="54"/>
      <c r="BE824" s="54"/>
      <c r="BF824" s="76"/>
      <c r="BG824" s="54"/>
      <c r="BH824" s="54"/>
      <c r="BI824" s="54"/>
      <c r="BJ824" s="54"/>
      <c r="BK824" s="76"/>
      <c r="BL824" s="54"/>
      <c r="BM824" s="54"/>
      <c r="BN824" s="54"/>
      <c r="BO824" s="54"/>
      <c r="BP824" s="76"/>
      <c r="BQ824" s="54"/>
      <c r="BR824" s="54"/>
      <c r="BS824" s="54"/>
      <c r="BT824" s="54"/>
      <c r="BU824" s="76"/>
    </row>
    <row r="825" spans="1:73" ht="15" x14ac:dyDescent="0.15">
      <c r="A825" s="56"/>
      <c r="B825" s="56"/>
      <c r="C825" s="56"/>
      <c r="D825" s="56"/>
      <c r="E825" s="104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3"/>
      <c r="S825" s="74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3"/>
      <c r="AG825" s="74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3"/>
      <c r="AU825" s="74"/>
      <c r="AV825" s="54"/>
      <c r="AW825" s="54"/>
      <c r="AX825" s="54"/>
      <c r="AY825" s="54"/>
      <c r="AZ825" s="54"/>
      <c r="BA825" s="76"/>
      <c r="BB825" s="54"/>
      <c r="BC825" s="54"/>
      <c r="BD825" s="54"/>
      <c r="BE825" s="54"/>
      <c r="BF825" s="76"/>
      <c r="BG825" s="54"/>
      <c r="BH825" s="54"/>
      <c r="BI825" s="54"/>
      <c r="BJ825" s="54"/>
      <c r="BK825" s="76"/>
      <c r="BL825" s="54"/>
      <c r="BM825" s="54"/>
      <c r="BN825" s="54"/>
      <c r="BO825" s="54"/>
      <c r="BP825" s="76"/>
      <c r="BQ825" s="54"/>
      <c r="BR825" s="54"/>
      <c r="BS825" s="54"/>
      <c r="BT825" s="54"/>
      <c r="BU825" s="76"/>
    </row>
    <row r="826" spans="1:73" ht="15" x14ac:dyDescent="0.15">
      <c r="A826" s="56"/>
      <c r="B826" s="56"/>
      <c r="C826" s="56"/>
      <c r="D826" s="56"/>
      <c r="E826" s="104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3"/>
      <c r="S826" s="74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3"/>
      <c r="AG826" s="74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3"/>
      <c r="AU826" s="74"/>
      <c r="AV826" s="54"/>
      <c r="AW826" s="54"/>
      <c r="AX826" s="54"/>
      <c r="AY826" s="54"/>
      <c r="AZ826" s="54"/>
      <c r="BA826" s="76"/>
      <c r="BB826" s="54"/>
      <c r="BC826" s="54"/>
      <c r="BD826" s="54"/>
      <c r="BE826" s="54"/>
      <c r="BF826" s="76"/>
      <c r="BG826" s="54"/>
      <c r="BH826" s="54"/>
      <c r="BI826" s="54"/>
      <c r="BJ826" s="54"/>
      <c r="BK826" s="76"/>
      <c r="BL826" s="54"/>
      <c r="BM826" s="54"/>
      <c r="BN826" s="54"/>
      <c r="BO826" s="54"/>
      <c r="BP826" s="76"/>
      <c r="BQ826" s="54"/>
      <c r="BR826" s="54"/>
      <c r="BS826" s="54"/>
      <c r="BT826" s="54"/>
      <c r="BU826" s="76"/>
    </row>
    <row r="827" spans="1:73" ht="15" x14ac:dyDescent="0.15">
      <c r="A827" s="56"/>
      <c r="B827" s="56"/>
      <c r="C827" s="56"/>
      <c r="D827" s="56"/>
      <c r="E827" s="104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3"/>
      <c r="S827" s="74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3"/>
      <c r="AG827" s="74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3"/>
      <c r="AU827" s="74"/>
      <c r="AV827" s="54"/>
      <c r="AW827" s="54"/>
      <c r="AX827" s="54"/>
      <c r="AY827" s="54"/>
      <c r="AZ827" s="54"/>
      <c r="BA827" s="76"/>
      <c r="BB827" s="54"/>
      <c r="BC827" s="54"/>
      <c r="BD827" s="54"/>
      <c r="BE827" s="54"/>
      <c r="BF827" s="76"/>
      <c r="BG827" s="54"/>
      <c r="BH827" s="54"/>
      <c r="BI827" s="54"/>
      <c r="BJ827" s="54"/>
      <c r="BK827" s="76"/>
      <c r="BL827" s="54"/>
      <c r="BM827" s="54"/>
      <c r="BN827" s="54"/>
      <c r="BO827" s="54"/>
      <c r="BP827" s="76"/>
      <c r="BQ827" s="54"/>
      <c r="BR827" s="54"/>
      <c r="BS827" s="54"/>
      <c r="BT827" s="54"/>
      <c r="BU827" s="76"/>
    </row>
    <row r="828" spans="1:73" ht="15" x14ac:dyDescent="0.15">
      <c r="A828" s="56"/>
      <c r="B828" s="56"/>
      <c r="C828" s="56"/>
      <c r="D828" s="56"/>
      <c r="E828" s="104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3"/>
      <c r="S828" s="74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3"/>
      <c r="AG828" s="74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3"/>
      <c r="AU828" s="74"/>
      <c r="AV828" s="54"/>
      <c r="AW828" s="54"/>
      <c r="AX828" s="54"/>
      <c r="AY828" s="54"/>
      <c r="AZ828" s="54"/>
      <c r="BA828" s="76"/>
      <c r="BB828" s="54"/>
      <c r="BC828" s="54"/>
      <c r="BD828" s="54"/>
      <c r="BE828" s="54"/>
      <c r="BF828" s="76"/>
      <c r="BG828" s="54"/>
      <c r="BH828" s="54"/>
      <c r="BI828" s="54"/>
      <c r="BJ828" s="54"/>
      <c r="BK828" s="76"/>
      <c r="BL828" s="54"/>
      <c r="BM828" s="54"/>
      <c r="BN828" s="54"/>
      <c r="BO828" s="54"/>
      <c r="BP828" s="76"/>
      <c r="BQ828" s="54"/>
      <c r="BR828" s="54"/>
      <c r="BS828" s="54"/>
      <c r="BT828" s="54"/>
      <c r="BU828" s="76"/>
    </row>
    <row r="829" spans="1:73" ht="15" x14ac:dyDescent="0.15">
      <c r="A829" s="56"/>
      <c r="B829" s="56"/>
      <c r="C829" s="56"/>
      <c r="D829" s="56"/>
      <c r="E829" s="104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3"/>
      <c r="S829" s="74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3"/>
      <c r="AG829" s="74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3"/>
      <c r="AU829" s="74"/>
      <c r="AV829" s="54"/>
      <c r="AW829" s="54"/>
      <c r="AX829" s="54"/>
      <c r="AY829" s="54"/>
      <c r="AZ829" s="54"/>
      <c r="BA829" s="76"/>
      <c r="BB829" s="54"/>
      <c r="BC829" s="54"/>
      <c r="BD829" s="54"/>
      <c r="BE829" s="54"/>
      <c r="BF829" s="76"/>
      <c r="BG829" s="54"/>
      <c r="BH829" s="54"/>
      <c r="BI829" s="54"/>
      <c r="BJ829" s="54"/>
      <c r="BK829" s="76"/>
      <c r="BL829" s="54"/>
      <c r="BM829" s="54"/>
      <c r="BN829" s="54"/>
      <c r="BO829" s="54"/>
      <c r="BP829" s="76"/>
      <c r="BQ829" s="54"/>
      <c r="BR829" s="54"/>
      <c r="BS829" s="54"/>
      <c r="BT829" s="54"/>
      <c r="BU829" s="76"/>
    </row>
    <row r="830" spans="1:73" ht="15" x14ac:dyDescent="0.15">
      <c r="A830" s="56"/>
      <c r="B830" s="56"/>
      <c r="C830" s="56"/>
      <c r="D830" s="56"/>
      <c r="E830" s="104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3"/>
      <c r="S830" s="74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3"/>
      <c r="AG830" s="74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3"/>
      <c r="AU830" s="74"/>
      <c r="AV830" s="54"/>
      <c r="AW830" s="54"/>
      <c r="AX830" s="54"/>
      <c r="AY830" s="54"/>
      <c r="AZ830" s="54"/>
      <c r="BA830" s="76"/>
      <c r="BB830" s="54"/>
      <c r="BC830" s="54"/>
      <c r="BD830" s="54"/>
      <c r="BE830" s="54"/>
      <c r="BF830" s="76"/>
      <c r="BG830" s="54"/>
      <c r="BH830" s="54"/>
      <c r="BI830" s="54"/>
      <c r="BJ830" s="54"/>
      <c r="BK830" s="76"/>
      <c r="BL830" s="54"/>
      <c r="BM830" s="54"/>
      <c r="BN830" s="54"/>
      <c r="BO830" s="54"/>
      <c r="BP830" s="76"/>
      <c r="BQ830" s="54"/>
      <c r="BR830" s="54"/>
      <c r="BS830" s="54"/>
      <c r="BT830" s="54"/>
      <c r="BU830" s="76"/>
    </row>
    <row r="831" spans="1:73" ht="15" x14ac:dyDescent="0.15">
      <c r="A831" s="56"/>
      <c r="B831" s="56"/>
      <c r="C831" s="56"/>
      <c r="D831" s="56"/>
      <c r="E831" s="104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3"/>
      <c r="S831" s="74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3"/>
      <c r="AG831" s="74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3"/>
      <c r="AU831" s="74"/>
      <c r="AV831" s="54"/>
      <c r="AW831" s="54"/>
      <c r="AX831" s="54"/>
      <c r="AY831" s="54"/>
      <c r="AZ831" s="54"/>
      <c r="BA831" s="76"/>
      <c r="BB831" s="54"/>
      <c r="BC831" s="54"/>
      <c r="BD831" s="54"/>
      <c r="BE831" s="54"/>
      <c r="BF831" s="76"/>
      <c r="BG831" s="54"/>
      <c r="BH831" s="54"/>
      <c r="BI831" s="54"/>
      <c r="BJ831" s="54"/>
      <c r="BK831" s="76"/>
      <c r="BL831" s="54"/>
      <c r="BM831" s="54"/>
      <c r="BN831" s="54"/>
      <c r="BO831" s="54"/>
      <c r="BP831" s="76"/>
      <c r="BQ831" s="54"/>
      <c r="BR831" s="54"/>
      <c r="BS831" s="54"/>
      <c r="BT831" s="54"/>
      <c r="BU831" s="76"/>
    </row>
    <row r="832" spans="1:73" ht="15" x14ac:dyDescent="0.15">
      <c r="A832" s="56"/>
      <c r="B832" s="56"/>
      <c r="C832" s="56"/>
      <c r="D832" s="56"/>
      <c r="E832" s="104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3"/>
      <c r="S832" s="74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3"/>
      <c r="AG832" s="74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3"/>
      <c r="AU832" s="74"/>
      <c r="AV832" s="54"/>
      <c r="AW832" s="54"/>
      <c r="AX832" s="54"/>
      <c r="AY832" s="54"/>
      <c r="AZ832" s="54"/>
      <c r="BA832" s="76"/>
      <c r="BB832" s="54"/>
      <c r="BC832" s="54"/>
      <c r="BD832" s="54"/>
      <c r="BE832" s="54"/>
      <c r="BF832" s="76"/>
      <c r="BG832" s="54"/>
      <c r="BH832" s="54"/>
      <c r="BI832" s="54"/>
      <c r="BJ832" s="54"/>
      <c r="BK832" s="76"/>
      <c r="BL832" s="54"/>
      <c r="BM832" s="54"/>
      <c r="BN832" s="54"/>
      <c r="BO832" s="54"/>
      <c r="BP832" s="76"/>
      <c r="BQ832" s="54"/>
      <c r="BR832" s="54"/>
      <c r="BS832" s="54"/>
      <c r="BT832" s="54"/>
      <c r="BU832" s="76"/>
    </row>
    <row r="833" spans="1:73" ht="15" x14ac:dyDescent="0.15">
      <c r="A833" s="56"/>
      <c r="B833" s="56"/>
      <c r="C833" s="56"/>
      <c r="D833" s="56"/>
      <c r="E833" s="104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3"/>
      <c r="S833" s="74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3"/>
      <c r="AG833" s="74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3"/>
      <c r="AU833" s="74"/>
      <c r="AV833" s="54"/>
      <c r="AW833" s="54"/>
      <c r="AX833" s="54"/>
      <c r="AY833" s="54"/>
      <c r="AZ833" s="54"/>
      <c r="BA833" s="76"/>
      <c r="BB833" s="54"/>
      <c r="BC833" s="54"/>
      <c r="BD833" s="54"/>
      <c r="BE833" s="54"/>
      <c r="BF833" s="76"/>
      <c r="BG833" s="54"/>
      <c r="BH833" s="54"/>
      <c r="BI833" s="54"/>
      <c r="BJ833" s="54"/>
      <c r="BK833" s="76"/>
      <c r="BL833" s="54"/>
      <c r="BM833" s="54"/>
      <c r="BN833" s="54"/>
      <c r="BO833" s="54"/>
      <c r="BP833" s="76"/>
      <c r="BQ833" s="54"/>
      <c r="BR833" s="54"/>
      <c r="BS833" s="54"/>
      <c r="BT833" s="54"/>
      <c r="BU833" s="76"/>
    </row>
    <row r="834" spans="1:73" ht="15" x14ac:dyDescent="0.15">
      <c r="A834" s="56"/>
      <c r="B834" s="56"/>
      <c r="C834" s="56"/>
      <c r="D834" s="56"/>
      <c r="E834" s="104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3"/>
      <c r="S834" s="74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3"/>
      <c r="AG834" s="74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3"/>
      <c r="AU834" s="74"/>
      <c r="AV834" s="54"/>
      <c r="AW834" s="54"/>
      <c r="AX834" s="54"/>
      <c r="AY834" s="54"/>
      <c r="AZ834" s="54"/>
      <c r="BA834" s="76"/>
      <c r="BB834" s="54"/>
      <c r="BC834" s="54"/>
      <c r="BD834" s="54"/>
      <c r="BE834" s="54"/>
      <c r="BF834" s="76"/>
      <c r="BG834" s="54"/>
      <c r="BH834" s="54"/>
      <c r="BI834" s="54"/>
      <c r="BJ834" s="54"/>
      <c r="BK834" s="76"/>
      <c r="BL834" s="54"/>
      <c r="BM834" s="54"/>
      <c r="BN834" s="54"/>
      <c r="BO834" s="54"/>
      <c r="BP834" s="76"/>
      <c r="BQ834" s="54"/>
      <c r="BR834" s="54"/>
      <c r="BS834" s="54"/>
      <c r="BT834" s="54"/>
      <c r="BU834" s="76"/>
    </row>
    <row r="835" spans="1:73" ht="15" x14ac:dyDescent="0.15">
      <c r="A835" s="56"/>
      <c r="B835" s="56"/>
      <c r="C835" s="56"/>
      <c r="D835" s="56"/>
      <c r="E835" s="104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3"/>
      <c r="S835" s="74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3"/>
      <c r="AG835" s="74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3"/>
      <c r="AU835" s="74"/>
      <c r="AV835" s="54"/>
      <c r="AW835" s="54"/>
      <c r="AX835" s="54"/>
      <c r="AY835" s="54"/>
      <c r="AZ835" s="54"/>
      <c r="BA835" s="76"/>
      <c r="BB835" s="54"/>
      <c r="BC835" s="54"/>
      <c r="BD835" s="54"/>
      <c r="BE835" s="54"/>
      <c r="BF835" s="76"/>
      <c r="BG835" s="54"/>
      <c r="BH835" s="54"/>
      <c r="BI835" s="54"/>
      <c r="BJ835" s="54"/>
      <c r="BK835" s="76"/>
      <c r="BL835" s="54"/>
      <c r="BM835" s="54"/>
      <c r="BN835" s="54"/>
      <c r="BO835" s="54"/>
      <c r="BP835" s="76"/>
      <c r="BQ835" s="54"/>
      <c r="BR835" s="54"/>
      <c r="BS835" s="54"/>
      <c r="BT835" s="54"/>
      <c r="BU835" s="76"/>
    </row>
    <row r="836" spans="1:73" ht="15" x14ac:dyDescent="0.15">
      <c r="A836" s="56"/>
      <c r="B836" s="56"/>
      <c r="C836" s="56"/>
      <c r="D836" s="56"/>
      <c r="E836" s="104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3"/>
      <c r="S836" s="74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3"/>
      <c r="AG836" s="74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3"/>
      <c r="AU836" s="74"/>
      <c r="AV836" s="54"/>
      <c r="AW836" s="54"/>
      <c r="AX836" s="54"/>
      <c r="AY836" s="54"/>
      <c r="AZ836" s="54"/>
      <c r="BA836" s="76"/>
      <c r="BB836" s="54"/>
      <c r="BC836" s="54"/>
      <c r="BD836" s="54"/>
      <c r="BE836" s="54"/>
      <c r="BF836" s="76"/>
      <c r="BG836" s="54"/>
      <c r="BH836" s="54"/>
      <c r="BI836" s="54"/>
      <c r="BJ836" s="54"/>
      <c r="BK836" s="76"/>
      <c r="BL836" s="54"/>
      <c r="BM836" s="54"/>
      <c r="BN836" s="54"/>
      <c r="BO836" s="54"/>
      <c r="BP836" s="76"/>
      <c r="BQ836" s="54"/>
      <c r="BR836" s="54"/>
      <c r="BS836" s="54"/>
      <c r="BT836" s="54"/>
      <c r="BU836" s="76"/>
    </row>
    <row r="837" spans="1:73" ht="15" x14ac:dyDescent="0.15">
      <c r="A837" s="56"/>
      <c r="B837" s="56"/>
      <c r="C837" s="56"/>
      <c r="D837" s="56"/>
      <c r="E837" s="104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3"/>
      <c r="S837" s="74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3"/>
      <c r="AG837" s="74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3"/>
      <c r="AU837" s="74"/>
      <c r="AV837" s="54"/>
      <c r="AW837" s="54"/>
      <c r="AX837" s="54"/>
      <c r="AY837" s="54"/>
      <c r="AZ837" s="54"/>
      <c r="BA837" s="76"/>
      <c r="BB837" s="54"/>
      <c r="BC837" s="54"/>
      <c r="BD837" s="54"/>
      <c r="BE837" s="54"/>
      <c r="BF837" s="76"/>
      <c r="BG837" s="54"/>
      <c r="BH837" s="54"/>
      <c r="BI837" s="54"/>
      <c r="BJ837" s="54"/>
      <c r="BK837" s="76"/>
      <c r="BL837" s="54"/>
      <c r="BM837" s="54"/>
      <c r="BN837" s="54"/>
      <c r="BO837" s="54"/>
      <c r="BP837" s="76"/>
      <c r="BQ837" s="54"/>
      <c r="BR837" s="54"/>
      <c r="BS837" s="54"/>
      <c r="BT837" s="54"/>
      <c r="BU837" s="76"/>
    </row>
    <row r="838" spans="1:73" ht="15" x14ac:dyDescent="0.15">
      <c r="A838" s="56"/>
      <c r="B838" s="56"/>
      <c r="C838" s="56"/>
      <c r="D838" s="56"/>
      <c r="E838" s="104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3"/>
      <c r="S838" s="74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3"/>
      <c r="AG838" s="74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3"/>
      <c r="AU838" s="74"/>
      <c r="AV838" s="54"/>
      <c r="AW838" s="54"/>
      <c r="AX838" s="54"/>
      <c r="AY838" s="54"/>
      <c r="AZ838" s="54"/>
      <c r="BA838" s="76"/>
      <c r="BB838" s="54"/>
      <c r="BC838" s="54"/>
      <c r="BD838" s="54"/>
      <c r="BE838" s="54"/>
      <c r="BF838" s="76"/>
      <c r="BG838" s="54"/>
      <c r="BH838" s="54"/>
      <c r="BI838" s="54"/>
      <c r="BJ838" s="54"/>
      <c r="BK838" s="76"/>
      <c r="BL838" s="54"/>
      <c r="BM838" s="54"/>
      <c r="BN838" s="54"/>
      <c r="BO838" s="54"/>
      <c r="BP838" s="76"/>
      <c r="BQ838" s="54"/>
      <c r="BR838" s="54"/>
      <c r="BS838" s="54"/>
      <c r="BT838" s="54"/>
      <c r="BU838" s="76"/>
    </row>
    <row r="839" spans="1:73" ht="15" x14ac:dyDescent="0.15">
      <c r="A839" s="56"/>
      <c r="B839" s="56"/>
      <c r="C839" s="56"/>
      <c r="D839" s="56"/>
      <c r="E839" s="104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3"/>
      <c r="S839" s="74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3"/>
      <c r="AG839" s="74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3"/>
      <c r="AU839" s="74"/>
      <c r="AV839" s="54"/>
      <c r="AW839" s="54"/>
      <c r="AX839" s="54"/>
      <c r="AY839" s="54"/>
      <c r="AZ839" s="54"/>
      <c r="BA839" s="76"/>
      <c r="BB839" s="54"/>
      <c r="BC839" s="54"/>
      <c r="BD839" s="54"/>
      <c r="BE839" s="54"/>
      <c r="BF839" s="76"/>
      <c r="BG839" s="54"/>
      <c r="BH839" s="54"/>
      <c r="BI839" s="54"/>
      <c r="BJ839" s="54"/>
      <c r="BK839" s="76"/>
      <c r="BL839" s="54"/>
      <c r="BM839" s="54"/>
      <c r="BN839" s="54"/>
      <c r="BO839" s="54"/>
      <c r="BP839" s="76"/>
      <c r="BQ839" s="54"/>
      <c r="BR839" s="54"/>
      <c r="BS839" s="54"/>
      <c r="BT839" s="54"/>
      <c r="BU839" s="76"/>
    </row>
    <row r="840" spans="1:73" ht="15" x14ac:dyDescent="0.15">
      <c r="A840" s="56"/>
      <c r="B840" s="56"/>
      <c r="C840" s="56"/>
      <c r="D840" s="56"/>
      <c r="E840" s="104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3"/>
      <c r="S840" s="74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3"/>
      <c r="AG840" s="74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3"/>
      <c r="AU840" s="74"/>
      <c r="AV840" s="54"/>
      <c r="AW840" s="54"/>
      <c r="AX840" s="54"/>
      <c r="AY840" s="54"/>
      <c r="AZ840" s="54"/>
      <c r="BA840" s="76"/>
      <c r="BB840" s="54"/>
      <c r="BC840" s="54"/>
      <c r="BD840" s="54"/>
      <c r="BE840" s="54"/>
      <c r="BF840" s="76"/>
      <c r="BG840" s="54"/>
      <c r="BH840" s="54"/>
      <c r="BI840" s="54"/>
      <c r="BJ840" s="54"/>
      <c r="BK840" s="76"/>
      <c r="BL840" s="54"/>
      <c r="BM840" s="54"/>
      <c r="BN840" s="54"/>
      <c r="BO840" s="54"/>
      <c r="BP840" s="76"/>
      <c r="BQ840" s="54"/>
      <c r="BR840" s="54"/>
      <c r="BS840" s="54"/>
      <c r="BT840" s="54"/>
      <c r="BU840" s="76"/>
    </row>
    <row r="841" spans="1:73" ht="15" x14ac:dyDescent="0.15">
      <c r="A841" s="56"/>
      <c r="B841" s="56"/>
      <c r="C841" s="56"/>
      <c r="D841" s="56"/>
      <c r="E841" s="104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3"/>
      <c r="S841" s="74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3"/>
      <c r="AG841" s="74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3"/>
      <c r="AU841" s="74"/>
      <c r="AV841" s="54"/>
      <c r="AW841" s="54"/>
      <c r="AX841" s="54"/>
      <c r="AY841" s="54"/>
      <c r="AZ841" s="54"/>
      <c r="BA841" s="76"/>
      <c r="BB841" s="54"/>
      <c r="BC841" s="54"/>
      <c r="BD841" s="54"/>
      <c r="BE841" s="54"/>
      <c r="BF841" s="76"/>
      <c r="BG841" s="54"/>
      <c r="BH841" s="54"/>
      <c r="BI841" s="54"/>
      <c r="BJ841" s="54"/>
      <c r="BK841" s="76"/>
      <c r="BL841" s="54"/>
      <c r="BM841" s="54"/>
      <c r="BN841" s="54"/>
      <c r="BO841" s="54"/>
      <c r="BP841" s="76"/>
      <c r="BQ841" s="54"/>
      <c r="BR841" s="54"/>
      <c r="BS841" s="54"/>
      <c r="BT841" s="54"/>
      <c r="BU841" s="76"/>
    </row>
    <row r="842" spans="1:73" ht="15" x14ac:dyDescent="0.15">
      <c r="A842" s="56"/>
      <c r="B842" s="56"/>
      <c r="C842" s="56"/>
      <c r="D842" s="56"/>
      <c r="E842" s="104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3"/>
      <c r="S842" s="74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3"/>
      <c r="AG842" s="74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3"/>
      <c r="AU842" s="74"/>
      <c r="AV842" s="54"/>
      <c r="AW842" s="54"/>
      <c r="AX842" s="54"/>
      <c r="AY842" s="54"/>
      <c r="AZ842" s="54"/>
      <c r="BA842" s="76"/>
      <c r="BB842" s="54"/>
      <c r="BC842" s="54"/>
      <c r="BD842" s="54"/>
      <c r="BE842" s="54"/>
      <c r="BF842" s="76"/>
      <c r="BG842" s="54"/>
      <c r="BH842" s="54"/>
      <c r="BI842" s="54"/>
      <c r="BJ842" s="54"/>
      <c r="BK842" s="76"/>
      <c r="BL842" s="54"/>
      <c r="BM842" s="54"/>
      <c r="BN842" s="54"/>
      <c r="BO842" s="54"/>
      <c r="BP842" s="76"/>
      <c r="BQ842" s="54"/>
      <c r="BR842" s="54"/>
      <c r="BS842" s="54"/>
      <c r="BT842" s="54"/>
      <c r="BU842" s="76"/>
    </row>
    <row r="843" spans="1:73" ht="15" x14ac:dyDescent="0.15">
      <c r="A843" s="56"/>
      <c r="B843" s="56"/>
      <c r="C843" s="56"/>
      <c r="D843" s="56"/>
      <c r="E843" s="104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3"/>
      <c r="S843" s="74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3"/>
      <c r="AG843" s="74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3"/>
      <c r="AU843" s="74"/>
      <c r="AV843" s="54"/>
      <c r="AW843" s="54"/>
      <c r="AX843" s="54"/>
      <c r="AY843" s="54"/>
      <c r="AZ843" s="54"/>
      <c r="BA843" s="76"/>
      <c r="BB843" s="54"/>
      <c r="BC843" s="54"/>
      <c r="BD843" s="54"/>
      <c r="BE843" s="54"/>
      <c r="BF843" s="76"/>
      <c r="BG843" s="54"/>
      <c r="BH843" s="54"/>
      <c r="BI843" s="54"/>
      <c r="BJ843" s="54"/>
      <c r="BK843" s="76"/>
      <c r="BL843" s="54"/>
      <c r="BM843" s="54"/>
      <c r="BN843" s="54"/>
      <c r="BO843" s="54"/>
      <c r="BP843" s="76"/>
      <c r="BQ843" s="54"/>
      <c r="BR843" s="54"/>
      <c r="BS843" s="54"/>
      <c r="BT843" s="54"/>
      <c r="BU843" s="76"/>
    </row>
    <row r="844" spans="1:73" ht="15" x14ac:dyDescent="0.15">
      <c r="A844" s="56"/>
      <c r="B844" s="56"/>
      <c r="C844" s="56"/>
      <c r="D844" s="56"/>
      <c r="E844" s="104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3"/>
      <c r="S844" s="74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3"/>
      <c r="AG844" s="74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3"/>
      <c r="AU844" s="74"/>
      <c r="AV844" s="54"/>
      <c r="AW844" s="54"/>
      <c r="AX844" s="54"/>
      <c r="AY844" s="54"/>
      <c r="AZ844" s="54"/>
      <c r="BA844" s="76"/>
      <c r="BB844" s="54"/>
      <c r="BC844" s="54"/>
      <c r="BD844" s="54"/>
      <c r="BE844" s="54"/>
      <c r="BF844" s="76"/>
      <c r="BG844" s="54"/>
      <c r="BH844" s="54"/>
      <c r="BI844" s="54"/>
      <c r="BJ844" s="54"/>
      <c r="BK844" s="76"/>
      <c r="BL844" s="54"/>
      <c r="BM844" s="54"/>
      <c r="BN844" s="54"/>
      <c r="BO844" s="54"/>
      <c r="BP844" s="76"/>
      <c r="BQ844" s="54"/>
      <c r="BR844" s="54"/>
      <c r="BS844" s="54"/>
      <c r="BT844" s="54"/>
      <c r="BU844" s="76"/>
    </row>
    <row r="845" spans="1:73" ht="15" x14ac:dyDescent="0.15">
      <c r="A845" s="56"/>
      <c r="B845" s="56"/>
      <c r="C845" s="56"/>
      <c r="D845" s="56"/>
      <c r="E845" s="104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3"/>
      <c r="S845" s="74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3"/>
      <c r="AG845" s="74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3"/>
      <c r="AU845" s="74"/>
      <c r="AV845" s="54"/>
      <c r="AW845" s="54"/>
      <c r="AX845" s="54"/>
      <c r="AY845" s="54"/>
      <c r="AZ845" s="54"/>
      <c r="BA845" s="76"/>
      <c r="BB845" s="54"/>
      <c r="BC845" s="54"/>
      <c r="BD845" s="54"/>
      <c r="BE845" s="54"/>
      <c r="BF845" s="76"/>
      <c r="BG845" s="54"/>
      <c r="BH845" s="54"/>
      <c r="BI845" s="54"/>
      <c r="BJ845" s="54"/>
      <c r="BK845" s="76"/>
      <c r="BL845" s="54"/>
      <c r="BM845" s="54"/>
      <c r="BN845" s="54"/>
      <c r="BO845" s="54"/>
      <c r="BP845" s="76"/>
      <c r="BQ845" s="54"/>
      <c r="BR845" s="54"/>
      <c r="BS845" s="54"/>
      <c r="BT845" s="54"/>
      <c r="BU845" s="76"/>
    </row>
    <row r="846" spans="1:73" ht="15" x14ac:dyDescent="0.15">
      <c r="A846" s="56"/>
      <c r="B846" s="56"/>
      <c r="C846" s="56"/>
      <c r="D846" s="56"/>
      <c r="E846" s="104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3"/>
      <c r="S846" s="74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3"/>
      <c r="AG846" s="74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3"/>
      <c r="AU846" s="74"/>
      <c r="AV846" s="54"/>
      <c r="AW846" s="54"/>
      <c r="AX846" s="54"/>
      <c r="AY846" s="54"/>
      <c r="AZ846" s="54"/>
      <c r="BA846" s="76"/>
      <c r="BB846" s="54"/>
      <c r="BC846" s="54"/>
      <c r="BD846" s="54"/>
      <c r="BE846" s="54"/>
      <c r="BF846" s="76"/>
      <c r="BG846" s="54"/>
      <c r="BH846" s="54"/>
      <c r="BI846" s="54"/>
      <c r="BJ846" s="54"/>
      <c r="BK846" s="76"/>
      <c r="BL846" s="54"/>
      <c r="BM846" s="54"/>
      <c r="BN846" s="54"/>
      <c r="BO846" s="54"/>
      <c r="BP846" s="76"/>
      <c r="BQ846" s="54"/>
      <c r="BR846" s="54"/>
      <c r="BS846" s="54"/>
      <c r="BT846" s="54"/>
      <c r="BU846" s="76"/>
    </row>
    <row r="847" spans="1:73" ht="15" x14ac:dyDescent="0.15">
      <c r="A847" s="56"/>
      <c r="B847" s="56"/>
      <c r="C847" s="56"/>
      <c r="D847" s="56"/>
      <c r="E847" s="104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3"/>
      <c r="S847" s="74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3"/>
      <c r="AG847" s="74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3"/>
      <c r="AU847" s="74"/>
      <c r="AV847" s="54"/>
      <c r="AW847" s="54"/>
      <c r="AX847" s="54"/>
      <c r="AY847" s="54"/>
      <c r="AZ847" s="54"/>
      <c r="BA847" s="76"/>
      <c r="BB847" s="54"/>
      <c r="BC847" s="54"/>
      <c r="BD847" s="54"/>
      <c r="BE847" s="54"/>
      <c r="BF847" s="76"/>
      <c r="BG847" s="54"/>
      <c r="BH847" s="54"/>
      <c r="BI847" s="54"/>
      <c r="BJ847" s="54"/>
      <c r="BK847" s="76"/>
      <c r="BL847" s="54"/>
      <c r="BM847" s="54"/>
      <c r="BN847" s="54"/>
      <c r="BO847" s="54"/>
      <c r="BP847" s="76"/>
      <c r="BQ847" s="54"/>
      <c r="BR847" s="54"/>
      <c r="BS847" s="54"/>
      <c r="BT847" s="54"/>
      <c r="BU847" s="76"/>
    </row>
    <row r="848" spans="1:73" ht="15" x14ac:dyDescent="0.15">
      <c r="A848" s="56"/>
      <c r="B848" s="56"/>
      <c r="C848" s="56"/>
      <c r="D848" s="56"/>
      <c r="E848" s="104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3"/>
      <c r="S848" s="74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3"/>
      <c r="AG848" s="74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3"/>
      <c r="AU848" s="74"/>
      <c r="AV848" s="54"/>
      <c r="AW848" s="54"/>
      <c r="AX848" s="54"/>
      <c r="AY848" s="54"/>
      <c r="AZ848" s="54"/>
      <c r="BA848" s="76"/>
      <c r="BB848" s="54"/>
      <c r="BC848" s="54"/>
      <c r="BD848" s="54"/>
      <c r="BE848" s="54"/>
      <c r="BF848" s="76"/>
      <c r="BG848" s="54"/>
      <c r="BH848" s="54"/>
      <c r="BI848" s="54"/>
      <c r="BJ848" s="54"/>
      <c r="BK848" s="76"/>
      <c r="BL848" s="54"/>
      <c r="BM848" s="54"/>
      <c r="BN848" s="54"/>
      <c r="BO848" s="54"/>
      <c r="BP848" s="76"/>
      <c r="BQ848" s="54"/>
      <c r="BR848" s="54"/>
      <c r="BS848" s="54"/>
      <c r="BT848" s="54"/>
      <c r="BU848" s="76"/>
    </row>
    <row r="849" spans="1:73" ht="15" x14ac:dyDescent="0.15">
      <c r="A849" s="56"/>
      <c r="B849" s="56"/>
      <c r="C849" s="56"/>
      <c r="D849" s="56"/>
      <c r="E849" s="104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3"/>
      <c r="S849" s="74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3"/>
      <c r="AG849" s="74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3"/>
      <c r="AU849" s="74"/>
      <c r="AV849" s="54"/>
      <c r="AW849" s="54"/>
      <c r="AX849" s="54"/>
      <c r="AY849" s="54"/>
      <c r="AZ849" s="54"/>
      <c r="BA849" s="76"/>
      <c r="BB849" s="54"/>
      <c r="BC849" s="54"/>
      <c r="BD849" s="54"/>
      <c r="BE849" s="54"/>
      <c r="BF849" s="76"/>
      <c r="BG849" s="54"/>
      <c r="BH849" s="54"/>
      <c r="BI849" s="54"/>
      <c r="BJ849" s="54"/>
      <c r="BK849" s="76"/>
      <c r="BL849" s="54"/>
      <c r="BM849" s="54"/>
      <c r="BN849" s="54"/>
      <c r="BO849" s="54"/>
      <c r="BP849" s="76"/>
      <c r="BQ849" s="54"/>
      <c r="BR849" s="54"/>
      <c r="BS849" s="54"/>
      <c r="BT849" s="54"/>
      <c r="BU849" s="76"/>
    </row>
    <row r="850" spans="1:73" ht="15" x14ac:dyDescent="0.15">
      <c r="A850" s="56"/>
      <c r="B850" s="56"/>
      <c r="C850" s="56"/>
      <c r="D850" s="56"/>
      <c r="E850" s="104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3"/>
      <c r="S850" s="74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3"/>
      <c r="AG850" s="74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3"/>
      <c r="AU850" s="74"/>
      <c r="AV850" s="54"/>
      <c r="AW850" s="54"/>
      <c r="AX850" s="54"/>
      <c r="AY850" s="54"/>
      <c r="AZ850" s="54"/>
      <c r="BA850" s="76"/>
      <c r="BB850" s="54"/>
      <c r="BC850" s="54"/>
      <c r="BD850" s="54"/>
      <c r="BE850" s="54"/>
      <c r="BF850" s="76"/>
      <c r="BG850" s="54"/>
      <c r="BH850" s="54"/>
      <c r="BI850" s="54"/>
      <c r="BJ850" s="54"/>
      <c r="BK850" s="76"/>
      <c r="BL850" s="54"/>
      <c r="BM850" s="54"/>
      <c r="BN850" s="54"/>
      <c r="BO850" s="54"/>
      <c r="BP850" s="76"/>
      <c r="BQ850" s="54"/>
      <c r="BR850" s="54"/>
      <c r="BS850" s="54"/>
      <c r="BT850" s="54"/>
      <c r="BU850" s="76"/>
    </row>
    <row r="851" spans="1:73" ht="15" x14ac:dyDescent="0.15">
      <c r="A851" s="56"/>
      <c r="B851" s="56"/>
      <c r="C851" s="56"/>
      <c r="D851" s="56"/>
      <c r="E851" s="104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3"/>
      <c r="S851" s="74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3"/>
      <c r="AG851" s="74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3"/>
      <c r="AU851" s="74"/>
      <c r="AV851" s="54"/>
      <c r="AW851" s="54"/>
      <c r="AX851" s="54"/>
      <c r="AY851" s="54"/>
      <c r="AZ851" s="54"/>
      <c r="BA851" s="76"/>
      <c r="BB851" s="54"/>
      <c r="BC851" s="54"/>
      <c r="BD851" s="54"/>
      <c r="BE851" s="54"/>
      <c r="BF851" s="76"/>
      <c r="BG851" s="54"/>
      <c r="BH851" s="54"/>
      <c r="BI851" s="54"/>
      <c r="BJ851" s="54"/>
      <c r="BK851" s="76"/>
      <c r="BL851" s="54"/>
      <c r="BM851" s="54"/>
      <c r="BN851" s="54"/>
      <c r="BO851" s="54"/>
      <c r="BP851" s="76"/>
      <c r="BQ851" s="54"/>
      <c r="BR851" s="54"/>
      <c r="BS851" s="54"/>
      <c r="BT851" s="54"/>
      <c r="BU851" s="76"/>
    </row>
    <row r="852" spans="1:73" ht="15" x14ac:dyDescent="0.15">
      <c r="A852" s="56"/>
      <c r="B852" s="56"/>
      <c r="C852" s="56"/>
      <c r="D852" s="56"/>
      <c r="E852" s="104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3"/>
      <c r="S852" s="74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3"/>
      <c r="AG852" s="74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3"/>
      <c r="AU852" s="74"/>
      <c r="AV852" s="54"/>
      <c r="AW852" s="54"/>
      <c r="AX852" s="54"/>
      <c r="AY852" s="54"/>
      <c r="AZ852" s="54"/>
      <c r="BA852" s="76"/>
      <c r="BB852" s="54"/>
      <c r="BC852" s="54"/>
      <c r="BD852" s="54"/>
      <c r="BE852" s="54"/>
      <c r="BF852" s="76"/>
      <c r="BG852" s="54"/>
      <c r="BH852" s="54"/>
      <c r="BI852" s="54"/>
      <c r="BJ852" s="54"/>
      <c r="BK852" s="76"/>
      <c r="BL852" s="54"/>
      <c r="BM852" s="54"/>
      <c r="BN852" s="54"/>
      <c r="BO852" s="54"/>
      <c r="BP852" s="76"/>
      <c r="BQ852" s="54"/>
      <c r="BR852" s="54"/>
      <c r="BS852" s="54"/>
      <c r="BT852" s="54"/>
      <c r="BU852" s="76"/>
    </row>
    <row r="853" spans="1:73" ht="15" x14ac:dyDescent="0.15">
      <c r="A853" s="56"/>
      <c r="B853" s="56"/>
      <c r="C853" s="56"/>
      <c r="D853" s="56"/>
      <c r="E853" s="104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3"/>
      <c r="S853" s="74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3"/>
      <c r="AG853" s="74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3"/>
      <c r="AU853" s="74"/>
      <c r="AV853" s="54"/>
      <c r="AW853" s="54"/>
      <c r="AX853" s="54"/>
      <c r="AY853" s="54"/>
      <c r="AZ853" s="54"/>
      <c r="BA853" s="76"/>
      <c r="BB853" s="54"/>
      <c r="BC853" s="54"/>
      <c r="BD853" s="54"/>
      <c r="BE853" s="54"/>
      <c r="BF853" s="76"/>
      <c r="BG853" s="54"/>
      <c r="BH853" s="54"/>
      <c r="BI853" s="54"/>
      <c r="BJ853" s="54"/>
      <c r="BK853" s="76"/>
      <c r="BL853" s="54"/>
      <c r="BM853" s="54"/>
      <c r="BN853" s="54"/>
      <c r="BO853" s="54"/>
      <c r="BP853" s="76"/>
      <c r="BQ853" s="54"/>
      <c r="BR853" s="54"/>
      <c r="BS853" s="54"/>
      <c r="BT853" s="54"/>
      <c r="BU853" s="76"/>
    </row>
    <row r="854" spans="1:73" ht="15" x14ac:dyDescent="0.15">
      <c r="A854" s="56"/>
      <c r="B854" s="56"/>
      <c r="C854" s="56"/>
      <c r="D854" s="56"/>
      <c r="E854" s="104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3"/>
      <c r="S854" s="74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3"/>
      <c r="AG854" s="74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3"/>
      <c r="AU854" s="74"/>
      <c r="AV854" s="54"/>
      <c r="AW854" s="54"/>
      <c r="AX854" s="54"/>
      <c r="AY854" s="54"/>
      <c r="AZ854" s="54"/>
      <c r="BA854" s="76"/>
      <c r="BB854" s="54"/>
      <c r="BC854" s="54"/>
      <c r="BD854" s="54"/>
      <c r="BE854" s="54"/>
      <c r="BF854" s="76"/>
      <c r="BG854" s="54"/>
      <c r="BH854" s="54"/>
      <c r="BI854" s="54"/>
      <c r="BJ854" s="54"/>
      <c r="BK854" s="76"/>
      <c r="BL854" s="54"/>
      <c r="BM854" s="54"/>
      <c r="BN854" s="54"/>
      <c r="BO854" s="54"/>
      <c r="BP854" s="76"/>
      <c r="BQ854" s="54"/>
      <c r="BR854" s="54"/>
      <c r="BS854" s="54"/>
      <c r="BT854" s="54"/>
      <c r="BU854" s="76"/>
    </row>
    <row r="855" spans="1:73" ht="15" x14ac:dyDescent="0.15">
      <c r="A855" s="56"/>
      <c r="B855" s="56"/>
      <c r="C855" s="56"/>
      <c r="D855" s="56"/>
      <c r="E855" s="104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3"/>
      <c r="S855" s="74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3"/>
      <c r="AG855" s="74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3"/>
      <c r="AU855" s="74"/>
      <c r="AV855" s="54"/>
      <c r="AW855" s="54"/>
      <c r="AX855" s="54"/>
      <c r="AY855" s="54"/>
      <c r="AZ855" s="54"/>
      <c r="BA855" s="76"/>
      <c r="BB855" s="54"/>
      <c r="BC855" s="54"/>
      <c r="BD855" s="54"/>
      <c r="BE855" s="54"/>
      <c r="BF855" s="76"/>
      <c r="BG855" s="54"/>
      <c r="BH855" s="54"/>
      <c r="BI855" s="54"/>
      <c r="BJ855" s="54"/>
      <c r="BK855" s="76"/>
      <c r="BL855" s="54"/>
      <c r="BM855" s="54"/>
      <c r="BN855" s="54"/>
      <c r="BO855" s="54"/>
      <c r="BP855" s="76"/>
      <c r="BQ855" s="54"/>
      <c r="BR855" s="54"/>
      <c r="BS855" s="54"/>
      <c r="BT855" s="54"/>
      <c r="BU855" s="76"/>
    </row>
    <row r="856" spans="1:73" ht="15" x14ac:dyDescent="0.15">
      <c r="A856" s="56"/>
      <c r="B856" s="56"/>
      <c r="C856" s="56"/>
      <c r="D856" s="56"/>
      <c r="E856" s="104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3"/>
      <c r="S856" s="74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3"/>
      <c r="AG856" s="74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3"/>
      <c r="AU856" s="74"/>
      <c r="AV856" s="54"/>
      <c r="AW856" s="54"/>
      <c r="AX856" s="54"/>
      <c r="AY856" s="54"/>
      <c r="AZ856" s="54"/>
      <c r="BA856" s="76"/>
      <c r="BB856" s="54"/>
      <c r="BC856" s="54"/>
      <c r="BD856" s="54"/>
      <c r="BE856" s="54"/>
      <c r="BF856" s="76"/>
      <c r="BG856" s="54"/>
      <c r="BH856" s="54"/>
      <c r="BI856" s="54"/>
      <c r="BJ856" s="54"/>
      <c r="BK856" s="76"/>
      <c r="BL856" s="54"/>
      <c r="BM856" s="54"/>
      <c r="BN856" s="54"/>
      <c r="BO856" s="54"/>
      <c r="BP856" s="76"/>
      <c r="BQ856" s="54"/>
      <c r="BR856" s="54"/>
      <c r="BS856" s="54"/>
      <c r="BT856" s="54"/>
      <c r="BU856" s="76"/>
    </row>
    <row r="857" spans="1:73" ht="15" x14ac:dyDescent="0.15">
      <c r="A857" s="56"/>
      <c r="B857" s="56"/>
      <c r="C857" s="56"/>
      <c r="D857" s="56"/>
      <c r="E857" s="104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3"/>
      <c r="S857" s="74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3"/>
      <c r="AG857" s="74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3"/>
      <c r="AU857" s="74"/>
      <c r="AV857" s="54"/>
      <c r="AW857" s="54"/>
      <c r="AX857" s="54"/>
      <c r="AY857" s="54"/>
      <c r="AZ857" s="54"/>
      <c r="BA857" s="76"/>
      <c r="BB857" s="54"/>
      <c r="BC857" s="54"/>
      <c r="BD857" s="54"/>
      <c r="BE857" s="54"/>
      <c r="BF857" s="76"/>
      <c r="BG857" s="54"/>
      <c r="BH857" s="54"/>
      <c r="BI857" s="54"/>
      <c r="BJ857" s="54"/>
      <c r="BK857" s="76"/>
      <c r="BL857" s="54"/>
      <c r="BM857" s="54"/>
      <c r="BN857" s="54"/>
      <c r="BO857" s="54"/>
      <c r="BP857" s="76"/>
      <c r="BQ857" s="54"/>
      <c r="BR857" s="54"/>
      <c r="BS857" s="54"/>
      <c r="BT857" s="54"/>
      <c r="BU857" s="76"/>
    </row>
    <row r="858" spans="1:73" ht="15" x14ac:dyDescent="0.15">
      <c r="A858" s="56"/>
      <c r="B858" s="56"/>
      <c r="C858" s="56"/>
      <c r="D858" s="56"/>
      <c r="E858" s="104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3"/>
      <c r="S858" s="74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3"/>
      <c r="AG858" s="74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3"/>
      <c r="AU858" s="74"/>
      <c r="AV858" s="54"/>
      <c r="AW858" s="54"/>
      <c r="AX858" s="54"/>
      <c r="AY858" s="54"/>
      <c r="AZ858" s="54"/>
      <c r="BA858" s="76"/>
      <c r="BB858" s="54"/>
      <c r="BC858" s="54"/>
      <c r="BD858" s="54"/>
      <c r="BE858" s="54"/>
      <c r="BF858" s="76"/>
      <c r="BG858" s="54"/>
      <c r="BH858" s="54"/>
      <c r="BI858" s="54"/>
      <c r="BJ858" s="54"/>
      <c r="BK858" s="76"/>
      <c r="BL858" s="54"/>
      <c r="BM858" s="54"/>
      <c r="BN858" s="54"/>
      <c r="BO858" s="54"/>
      <c r="BP858" s="76"/>
      <c r="BQ858" s="54"/>
      <c r="BR858" s="54"/>
      <c r="BS858" s="54"/>
      <c r="BT858" s="54"/>
      <c r="BU858" s="76"/>
    </row>
    <row r="859" spans="1:73" ht="15" x14ac:dyDescent="0.15">
      <c r="A859" s="56"/>
      <c r="B859" s="56"/>
      <c r="C859" s="56"/>
      <c r="D859" s="56"/>
      <c r="E859" s="104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3"/>
      <c r="S859" s="74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3"/>
      <c r="AG859" s="74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3"/>
      <c r="AU859" s="74"/>
      <c r="AV859" s="54"/>
      <c r="AW859" s="54"/>
      <c r="AX859" s="54"/>
      <c r="AY859" s="54"/>
      <c r="AZ859" s="54"/>
      <c r="BA859" s="76"/>
      <c r="BB859" s="54"/>
      <c r="BC859" s="54"/>
      <c r="BD859" s="54"/>
      <c r="BE859" s="54"/>
      <c r="BF859" s="76"/>
      <c r="BG859" s="54"/>
      <c r="BH859" s="54"/>
      <c r="BI859" s="54"/>
      <c r="BJ859" s="54"/>
      <c r="BK859" s="76"/>
      <c r="BL859" s="54"/>
      <c r="BM859" s="54"/>
      <c r="BN859" s="54"/>
      <c r="BO859" s="54"/>
      <c r="BP859" s="76"/>
      <c r="BQ859" s="54"/>
      <c r="BR859" s="54"/>
      <c r="BS859" s="54"/>
      <c r="BT859" s="54"/>
      <c r="BU859" s="76"/>
    </row>
    <row r="860" spans="1:73" ht="15" x14ac:dyDescent="0.15">
      <c r="A860" s="56"/>
      <c r="B860" s="56"/>
      <c r="C860" s="56"/>
      <c r="D860" s="56"/>
      <c r="E860" s="104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3"/>
      <c r="S860" s="74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3"/>
      <c r="AG860" s="74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3"/>
      <c r="AU860" s="74"/>
      <c r="AV860" s="54"/>
      <c r="AW860" s="54"/>
      <c r="AX860" s="54"/>
      <c r="AY860" s="54"/>
      <c r="AZ860" s="54"/>
      <c r="BA860" s="76"/>
      <c r="BB860" s="54"/>
      <c r="BC860" s="54"/>
      <c r="BD860" s="54"/>
      <c r="BE860" s="54"/>
      <c r="BF860" s="76"/>
      <c r="BG860" s="54"/>
      <c r="BH860" s="54"/>
      <c r="BI860" s="54"/>
      <c r="BJ860" s="54"/>
      <c r="BK860" s="76"/>
      <c r="BL860" s="54"/>
      <c r="BM860" s="54"/>
      <c r="BN860" s="54"/>
      <c r="BO860" s="54"/>
      <c r="BP860" s="76"/>
      <c r="BQ860" s="54"/>
      <c r="BR860" s="54"/>
      <c r="BS860" s="54"/>
      <c r="BT860" s="54"/>
      <c r="BU860" s="76"/>
    </row>
    <row r="861" spans="1:73" ht="15" x14ac:dyDescent="0.15">
      <c r="A861" s="56"/>
      <c r="B861" s="56"/>
      <c r="C861" s="56"/>
      <c r="D861" s="56"/>
      <c r="E861" s="104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3"/>
      <c r="S861" s="74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3"/>
      <c r="AG861" s="74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3"/>
      <c r="AU861" s="74"/>
      <c r="AV861" s="54"/>
      <c r="AW861" s="54"/>
      <c r="AX861" s="54"/>
      <c r="AY861" s="54"/>
      <c r="AZ861" s="54"/>
      <c r="BA861" s="76"/>
      <c r="BB861" s="54"/>
      <c r="BC861" s="54"/>
      <c r="BD861" s="54"/>
      <c r="BE861" s="54"/>
      <c r="BF861" s="76"/>
      <c r="BG861" s="54"/>
      <c r="BH861" s="54"/>
      <c r="BI861" s="54"/>
      <c r="BJ861" s="54"/>
      <c r="BK861" s="76"/>
      <c r="BL861" s="54"/>
      <c r="BM861" s="54"/>
      <c r="BN861" s="54"/>
      <c r="BO861" s="54"/>
      <c r="BP861" s="76"/>
      <c r="BQ861" s="54"/>
      <c r="BR861" s="54"/>
      <c r="BS861" s="54"/>
      <c r="BT861" s="54"/>
      <c r="BU861" s="76"/>
    </row>
    <row r="862" spans="1:73" ht="15" x14ac:dyDescent="0.15">
      <c r="A862" s="56"/>
      <c r="B862" s="56"/>
      <c r="C862" s="56"/>
      <c r="D862" s="56"/>
      <c r="E862" s="104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3"/>
      <c r="S862" s="74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3"/>
      <c r="AG862" s="74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3"/>
      <c r="AU862" s="74"/>
      <c r="AV862" s="54"/>
      <c r="AW862" s="54"/>
      <c r="AX862" s="54"/>
      <c r="AY862" s="54"/>
      <c r="AZ862" s="54"/>
      <c r="BA862" s="76"/>
      <c r="BB862" s="54"/>
      <c r="BC862" s="54"/>
      <c r="BD862" s="54"/>
      <c r="BE862" s="54"/>
      <c r="BF862" s="76"/>
      <c r="BG862" s="54"/>
      <c r="BH862" s="54"/>
      <c r="BI862" s="54"/>
      <c r="BJ862" s="54"/>
      <c r="BK862" s="76"/>
      <c r="BL862" s="54"/>
      <c r="BM862" s="54"/>
      <c r="BN862" s="54"/>
      <c r="BO862" s="54"/>
      <c r="BP862" s="76"/>
      <c r="BQ862" s="54"/>
      <c r="BR862" s="54"/>
      <c r="BS862" s="54"/>
      <c r="BT862" s="54"/>
      <c r="BU862" s="76"/>
    </row>
    <row r="863" spans="1:73" ht="15" x14ac:dyDescent="0.15">
      <c r="A863" s="56"/>
      <c r="B863" s="56"/>
      <c r="C863" s="56"/>
      <c r="D863" s="56"/>
      <c r="E863" s="104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3"/>
      <c r="S863" s="74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3"/>
      <c r="AG863" s="74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3"/>
      <c r="AU863" s="74"/>
      <c r="AV863" s="54"/>
      <c r="AW863" s="54"/>
      <c r="AX863" s="54"/>
      <c r="AY863" s="54"/>
      <c r="AZ863" s="54"/>
      <c r="BA863" s="76"/>
      <c r="BB863" s="54"/>
      <c r="BC863" s="54"/>
      <c r="BD863" s="54"/>
      <c r="BE863" s="54"/>
      <c r="BF863" s="76"/>
      <c r="BG863" s="54"/>
      <c r="BH863" s="54"/>
      <c r="BI863" s="54"/>
      <c r="BJ863" s="54"/>
      <c r="BK863" s="76"/>
      <c r="BL863" s="54"/>
      <c r="BM863" s="54"/>
      <c r="BN863" s="54"/>
      <c r="BO863" s="54"/>
      <c r="BP863" s="76"/>
      <c r="BQ863" s="54"/>
      <c r="BR863" s="54"/>
      <c r="BS863" s="54"/>
      <c r="BT863" s="54"/>
      <c r="BU863" s="76"/>
    </row>
    <row r="864" spans="1:73" ht="15" x14ac:dyDescent="0.15">
      <c r="A864" s="56"/>
      <c r="B864" s="56"/>
      <c r="C864" s="56"/>
      <c r="D864" s="56"/>
      <c r="E864" s="104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3"/>
      <c r="S864" s="74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3"/>
      <c r="AG864" s="74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3"/>
      <c r="AU864" s="74"/>
      <c r="AV864" s="54"/>
      <c r="AW864" s="54"/>
      <c r="AX864" s="54"/>
      <c r="AY864" s="54"/>
      <c r="AZ864" s="54"/>
      <c r="BA864" s="76"/>
      <c r="BB864" s="54"/>
      <c r="BC864" s="54"/>
      <c r="BD864" s="54"/>
      <c r="BE864" s="54"/>
      <c r="BF864" s="76"/>
      <c r="BG864" s="54"/>
      <c r="BH864" s="54"/>
      <c r="BI864" s="54"/>
      <c r="BJ864" s="54"/>
      <c r="BK864" s="76"/>
      <c r="BL864" s="54"/>
      <c r="BM864" s="54"/>
      <c r="BN864" s="54"/>
      <c r="BO864" s="54"/>
      <c r="BP864" s="76"/>
      <c r="BQ864" s="54"/>
      <c r="BR864" s="54"/>
      <c r="BS864" s="54"/>
      <c r="BT864" s="54"/>
      <c r="BU864" s="76"/>
    </row>
    <row r="865" spans="1:73" ht="15" x14ac:dyDescent="0.15">
      <c r="A865" s="56"/>
      <c r="B865" s="56"/>
      <c r="C865" s="56"/>
      <c r="D865" s="56"/>
      <c r="E865" s="104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3"/>
      <c r="S865" s="74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3"/>
      <c r="AG865" s="74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3"/>
      <c r="AU865" s="74"/>
      <c r="AV865" s="54"/>
      <c r="AW865" s="54"/>
      <c r="AX865" s="54"/>
      <c r="AY865" s="54"/>
      <c r="AZ865" s="54"/>
      <c r="BA865" s="76"/>
      <c r="BB865" s="54"/>
      <c r="BC865" s="54"/>
      <c r="BD865" s="54"/>
      <c r="BE865" s="54"/>
      <c r="BF865" s="76"/>
      <c r="BG865" s="54"/>
      <c r="BH865" s="54"/>
      <c r="BI865" s="54"/>
      <c r="BJ865" s="54"/>
      <c r="BK865" s="76"/>
      <c r="BL865" s="54"/>
      <c r="BM865" s="54"/>
      <c r="BN865" s="54"/>
      <c r="BO865" s="54"/>
      <c r="BP865" s="76"/>
      <c r="BQ865" s="54"/>
      <c r="BR865" s="54"/>
      <c r="BS865" s="54"/>
      <c r="BT865" s="54"/>
      <c r="BU865" s="76"/>
    </row>
    <row r="866" spans="1:73" ht="15" x14ac:dyDescent="0.15">
      <c r="A866" s="56"/>
      <c r="B866" s="56"/>
      <c r="C866" s="56"/>
      <c r="D866" s="56"/>
      <c r="E866" s="104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3"/>
      <c r="S866" s="74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3"/>
      <c r="AG866" s="74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3"/>
      <c r="AU866" s="74"/>
      <c r="AV866" s="54"/>
      <c r="AW866" s="54"/>
      <c r="AX866" s="54"/>
      <c r="AY866" s="54"/>
      <c r="AZ866" s="54"/>
      <c r="BA866" s="76"/>
      <c r="BB866" s="54"/>
      <c r="BC866" s="54"/>
      <c r="BD866" s="54"/>
      <c r="BE866" s="54"/>
      <c r="BF866" s="76"/>
      <c r="BG866" s="54"/>
      <c r="BH866" s="54"/>
      <c r="BI866" s="54"/>
      <c r="BJ866" s="54"/>
      <c r="BK866" s="76"/>
      <c r="BL866" s="54"/>
      <c r="BM866" s="54"/>
      <c r="BN866" s="54"/>
      <c r="BO866" s="54"/>
      <c r="BP866" s="76"/>
      <c r="BQ866" s="54"/>
      <c r="BR866" s="54"/>
      <c r="BS866" s="54"/>
      <c r="BT866" s="54"/>
      <c r="BU866" s="76"/>
    </row>
    <row r="867" spans="1:73" ht="15" x14ac:dyDescent="0.15">
      <c r="A867" s="56"/>
      <c r="B867" s="56"/>
      <c r="C867" s="56"/>
      <c r="D867" s="56"/>
      <c r="E867" s="104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3"/>
      <c r="S867" s="74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3"/>
      <c r="AG867" s="74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3"/>
      <c r="AU867" s="74"/>
      <c r="AV867" s="54"/>
      <c r="AW867" s="54"/>
      <c r="AX867" s="54"/>
      <c r="AY867" s="54"/>
      <c r="AZ867" s="54"/>
      <c r="BA867" s="76"/>
      <c r="BB867" s="54"/>
      <c r="BC867" s="54"/>
      <c r="BD867" s="54"/>
      <c r="BE867" s="54"/>
      <c r="BF867" s="76"/>
      <c r="BG867" s="54"/>
      <c r="BH867" s="54"/>
      <c r="BI867" s="54"/>
      <c r="BJ867" s="54"/>
      <c r="BK867" s="76"/>
      <c r="BL867" s="54"/>
      <c r="BM867" s="54"/>
      <c r="BN867" s="54"/>
      <c r="BO867" s="54"/>
      <c r="BP867" s="76"/>
      <c r="BQ867" s="54"/>
      <c r="BR867" s="54"/>
      <c r="BS867" s="54"/>
      <c r="BT867" s="54"/>
      <c r="BU867" s="76"/>
    </row>
    <row r="868" spans="1:73" ht="15" x14ac:dyDescent="0.15">
      <c r="A868" s="56"/>
      <c r="B868" s="56"/>
      <c r="C868" s="56"/>
      <c r="D868" s="56"/>
      <c r="E868" s="104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3"/>
      <c r="S868" s="74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3"/>
      <c r="AG868" s="74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3"/>
      <c r="AU868" s="74"/>
      <c r="AV868" s="54"/>
      <c r="AW868" s="54"/>
      <c r="AX868" s="54"/>
      <c r="AY868" s="54"/>
      <c r="AZ868" s="54"/>
      <c r="BA868" s="76"/>
      <c r="BB868" s="54"/>
      <c r="BC868" s="54"/>
      <c r="BD868" s="54"/>
      <c r="BE868" s="54"/>
      <c r="BF868" s="76"/>
      <c r="BG868" s="54"/>
      <c r="BH868" s="54"/>
      <c r="BI868" s="54"/>
      <c r="BJ868" s="54"/>
      <c r="BK868" s="76"/>
      <c r="BL868" s="54"/>
      <c r="BM868" s="54"/>
      <c r="BN868" s="54"/>
      <c r="BO868" s="54"/>
      <c r="BP868" s="76"/>
      <c r="BQ868" s="54"/>
      <c r="BR868" s="54"/>
      <c r="BS868" s="54"/>
      <c r="BT868" s="54"/>
      <c r="BU868" s="76"/>
    </row>
    <row r="869" spans="1:73" ht="15" x14ac:dyDescent="0.15">
      <c r="A869" s="56"/>
      <c r="B869" s="56"/>
      <c r="C869" s="56"/>
      <c r="D869" s="56"/>
      <c r="E869" s="104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3"/>
      <c r="S869" s="74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3"/>
      <c r="AG869" s="74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3"/>
      <c r="AU869" s="74"/>
      <c r="AV869" s="54"/>
      <c r="AW869" s="54"/>
      <c r="AX869" s="54"/>
      <c r="AY869" s="54"/>
      <c r="AZ869" s="54"/>
      <c r="BA869" s="76"/>
      <c r="BB869" s="54"/>
      <c r="BC869" s="54"/>
      <c r="BD869" s="54"/>
      <c r="BE869" s="54"/>
      <c r="BF869" s="76"/>
      <c r="BG869" s="54"/>
      <c r="BH869" s="54"/>
      <c r="BI869" s="54"/>
      <c r="BJ869" s="54"/>
      <c r="BK869" s="76"/>
      <c r="BL869" s="54"/>
      <c r="BM869" s="54"/>
      <c r="BN869" s="54"/>
      <c r="BO869" s="54"/>
      <c r="BP869" s="76"/>
      <c r="BQ869" s="54"/>
      <c r="BR869" s="54"/>
      <c r="BS869" s="54"/>
      <c r="BT869" s="54"/>
      <c r="BU869" s="76"/>
    </row>
    <row r="870" spans="1:73" ht="15" x14ac:dyDescent="0.15">
      <c r="A870" s="56"/>
      <c r="B870" s="56"/>
      <c r="C870" s="56"/>
      <c r="D870" s="56"/>
      <c r="E870" s="104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3"/>
      <c r="S870" s="74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3"/>
      <c r="AG870" s="74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3"/>
      <c r="AU870" s="74"/>
      <c r="AV870" s="54"/>
      <c r="AW870" s="54"/>
      <c r="AX870" s="54"/>
      <c r="AY870" s="54"/>
      <c r="AZ870" s="54"/>
      <c r="BA870" s="76"/>
      <c r="BB870" s="54"/>
      <c r="BC870" s="54"/>
      <c r="BD870" s="54"/>
      <c r="BE870" s="54"/>
      <c r="BF870" s="76"/>
      <c r="BG870" s="54"/>
      <c r="BH870" s="54"/>
      <c r="BI870" s="54"/>
      <c r="BJ870" s="54"/>
      <c r="BK870" s="76"/>
      <c r="BL870" s="54"/>
      <c r="BM870" s="54"/>
      <c r="BN870" s="54"/>
      <c r="BO870" s="54"/>
      <c r="BP870" s="76"/>
      <c r="BQ870" s="54"/>
      <c r="BR870" s="54"/>
      <c r="BS870" s="54"/>
      <c r="BT870" s="54"/>
      <c r="BU870" s="76"/>
    </row>
    <row r="871" spans="1:73" ht="15" x14ac:dyDescent="0.15">
      <c r="A871" s="56"/>
      <c r="B871" s="56"/>
      <c r="C871" s="56"/>
      <c r="D871" s="56"/>
      <c r="E871" s="104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3"/>
      <c r="S871" s="74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3"/>
      <c r="AG871" s="74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3"/>
      <c r="AU871" s="74"/>
      <c r="AV871" s="54"/>
      <c r="AW871" s="54"/>
      <c r="AX871" s="54"/>
      <c r="AY871" s="54"/>
      <c r="AZ871" s="54"/>
      <c r="BA871" s="76"/>
      <c r="BB871" s="54"/>
      <c r="BC871" s="54"/>
      <c r="BD871" s="54"/>
      <c r="BE871" s="54"/>
      <c r="BF871" s="76"/>
      <c r="BG871" s="54"/>
      <c r="BH871" s="54"/>
      <c r="BI871" s="54"/>
      <c r="BJ871" s="54"/>
      <c r="BK871" s="76"/>
      <c r="BL871" s="54"/>
      <c r="BM871" s="54"/>
      <c r="BN871" s="54"/>
      <c r="BO871" s="54"/>
      <c r="BP871" s="76"/>
      <c r="BQ871" s="54"/>
      <c r="BR871" s="54"/>
      <c r="BS871" s="54"/>
      <c r="BT871" s="54"/>
      <c r="BU871" s="76"/>
    </row>
    <row r="872" spans="1:73" ht="15" x14ac:dyDescent="0.15">
      <c r="A872" s="56"/>
      <c r="B872" s="56"/>
      <c r="C872" s="56"/>
      <c r="D872" s="56"/>
      <c r="E872" s="104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3"/>
      <c r="S872" s="74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3"/>
      <c r="AG872" s="74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3"/>
      <c r="AU872" s="74"/>
      <c r="AV872" s="54"/>
      <c r="AW872" s="54"/>
      <c r="AX872" s="54"/>
      <c r="AY872" s="54"/>
      <c r="AZ872" s="54"/>
      <c r="BA872" s="76"/>
      <c r="BB872" s="54"/>
      <c r="BC872" s="54"/>
      <c r="BD872" s="54"/>
      <c r="BE872" s="54"/>
      <c r="BF872" s="76"/>
      <c r="BG872" s="54"/>
      <c r="BH872" s="54"/>
      <c r="BI872" s="54"/>
      <c r="BJ872" s="54"/>
      <c r="BK872" s="76"/>
      <c r="BL872" s="54"/>
      <c r="BM872" s="54"/>
      <c r="BN872" s="54"/>
      <c r="BO872" s="54"/>
      <c r="BP872" s="76"/>
      <c r="BQ872" s="54"/>
      <c r="BR872" s="54"/>
      <c r="BS872" s="54"/>
      <c r="BT872" s="54"/>
      <c r="BU872" s="76"/>
    </row>
    <row r="873" spans="1:73" ht="15" x14ac:dyDescent="0.15">
      <c r="A873" s="56"/>
      <c r="B873" s="56"/>
      <c r="C873" s="56"/>
      <c r="D873" s="56"/>
      <c r="E873" s="104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3"/>
      <c r="S873" s="74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3"/>
      <c r="AG873" s="74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3"/>
      <c r="AU873" s="74"/>
      <c r="AV873" s="54"/>
      <c r="AW873" s="54"/>
      <c r="AX873" s="54"/>
      <c r="AY873" s="54"/>
      <c r="AZ873" s="54"/>
      <c r="BA873" s="76"/>
      <c r="BB873" s="54"/>
      <c r="BC873" s="54"/>
      <c r="BD873" s="54"/>
      <c r="BE873" s="54"/>
      <c r="BF873" s="76"/>
      <c r="BG873" s="54"/>
      <c r="BH873" s="54"/>
      <c r="BI873" s="54"/>
      <c r="BJ873" s="54"/>
      <c r="BK873" s="76"/>
      <c r="BL873" s="54"/>
      <c r="BM873" s="54"/>
      <c r="BN873" s="54"/>
      <c r="BO873" s="54"/>
      <c r="BP873" s="76"/>
      <c r="BQ873" s="54"/>
      <c r="BR873" s="54"/>
      <c r="BS873" s="54"/>
      <c r="BT873" s="54"/>
      <c r="BU873" s="76"/>
    </row>
    <row r="874" spans="1:73" ht="15" x14ac:dyDescent="0.15">
      <c r="A874" s="56"/>
      <c r="B874" s="56"/>
      <c r="C874" s="56"/>
      <c r="D874" s="56"/>
      <c r="E874" s="104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3"/>
      <c r="S874" s="74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3"/>
      <c r="AG874" s="74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3"/>
      <c r="AU874" s="74"/>
      <c r="AV874" s="54"/>
      <c r="AW874" s="54"/>
      <c r="AX874" s="54"/>
      <c r="AY874" s="54"/>
      <c r="AZ874" s="54"/>
      <c r="BA874" s="76"/>
      <c r="BB874" s="54"/>
      <c r="BC874" s="54"/>
      <c r="BD874" s="54"/>
      <c r="BE874" s="54"/>
      <c r="BF874" s="76"/>
      <c r="BG874" s="54"/>
      <c r="BH874" s="54"/>
      <c r="BI874" s="54"/>
      <c r="BJ874" s="54"/>
      <c r="BK874" s="76"/>
      <c r="BL874" s="54"/>
      <c r="BM874" s="54"/>
      <c r="BN874" s="54"/>
      <c r="BO874" s="54"/>
      <c r="BP874" s="76"/>
      <c r="BQ874" s="54"/>
      <c r="BR874" s="54"/>
      <c r="BS874" s="54"/>
      <c r="BT874" s="54"/>
      <c r="BU874" s="76"/>
    </row>
    <row r="875" spans="1:73" ht="15" x14ac:dyDescent="0.15">
      <c r="A875" s="56"/>
      <c r="B875" s="56"/>
      <c r="C875" s="56"/>
      <c r="D875" s="56"/>
      <c r="E875" s="104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3"/>
      <c r="S875" s="74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3"/>
      <c r="AG875" s="74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3"/>
      <c r="AU875" s="74"/>
      <c r="AV875" s="54"/>
      <c r="AW875" s="54"/>
      <c r="AX875" s="54"/>
      <c r="AY875" s="54"/>
      <c r="AZ875" s="54"/>
      <c r="BA875" s="76"/>
      <c r="BB875" s="54"/>
      <c r="BC875" s="54"/>
      <c r="BD875" s="54"/>
      <c r="BE875" s="54"/>
      <c r="BF875" s="76"/>
      <c r="BG875" s="54"/>
      <c r="BH875" s="54"/>
      <c r="BI875" s="54"/>
      <c r="BJ875" s="54"/>
      <c r="BK875" s="76"/>
      <c r="BL875" s="54"/>
      <c r="BM875" s="54"/>
      <c r="BN875" s="54"/>
      <c r="BO875" s="54"/>
      <c r="BP875" s="76"/>
      <c r="BQ875" s="54"/>
      <c r="BR875" s="54"/>
      <c r="BS875" s="54"/>
      <c r="BT875" s="54"/>
      <c r="BU875" s="76"/>
    </row>
    <row r="876" spans="1:73" ht="15" x14ac:dyDescent="0.15">
      <c r="A876" s="56"/>
      <c r="B876" s="56"/>
      <c r="C876" s="56"/>
      <c r="D876" s="56"/>
      <c r="E876" s="104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3"/>
      <c r="S876" s="74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3"/>
      <c r="AG876" s="74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3"/>
      <c r="AU876" s="74"/>
      <c r="AV876" s="54"/>
      <c r="AW876" s="54"/>
      <c r="AX876" s="54"/>
      <c r="AY876" s="54"/>
      <c r="AZ876" s="54"/>
      <c r="BA876" s="76"/>
      <c r="BB876" s="54"/>
      <c r="BC876" s="54"/>
      <c r="BD876" s="54"/>
      <c r="BE876" s="54"/>
      <c r="BF876" s="76"/>
      <c r="BG876" s="54"/>
      <c r="BH876" s="54"/>
      <c r="BI876" s="54"/>
      <c r="BJ876" s="54"/>
      <c r="BK876" s="76"/>
      <c r="BL876" s="54"/>
      <c r="BM876" s="54"/>
      <c r="BN876" s="54"/>
      <c r="BO876" s="54"/>
      <c r="BP876" s="76"/>
      <c r="BQ876" s="54"/>
      <c r="BR876" s="54"/>
      <c r="BS876" s="54"/>
      <c r="BT876" s="54"/>
      <c r="BU876" s="76"/>
    </row>
    <row r="877" spans="1:73" ht="15" x14ac:dyDescent="0.15">
      <c r="A877" s="56"/>
      <c r="B877" s="56"/>
      <c r="C877" s="56"/>
      <c r="D877" s="56"/>
      <c r="E877" s="104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3"/>
      <c r="S877" s="74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3"/>
      <c r="AG877" s="74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3"/>
      <c r="AU877" s="74"/>
      <c r="AV877" s="54"/>
      <c r="AW877" s="54"/>
      <c r="AX877" s="54"/>
      <c r="AY877" s="54"/>
      <c r="AZ877" s="54"/>
      <c r="BA877" s="76"/>
      <c r="BB877" s="54"/>
      <c r="BC877" s="54"/>
      <c r="BD877" s="54"/>
      <c r="BE877" s="54"/>
      <c r="BF877" s="76"/>
      <c r="BG877" s="54"/>
      <c r="BH877" s="54"/>
      <c r="BI877" s="54"/>
      <c r="BJ877" s="54"/>
      <c r="BK877" s="76"/>
      <c r="BL877" s="54"/>
      <c r="BM877" s="54"/>
      <c r="BN877" s="54"/>
      <c r="BO877" s="54"/>
      <c r="BP877" s="76"/>
      <c r="BQ877" s="54"/>
      <c r="BR877" s="54"/>
      <c r="BS877" s="54"/>
      <c r="BT877" s="54"/>
      <c r="BU877" s="76"/>
    </row>
    <row r="878" spans="1:73" ht="15" x14ac:dyDescent="0.15">
      <c r="A878" s="56"/>
      <c r="B878" s="56"/>
      <c r="C878" s="56"/>
      <c r="D878" s="56"/>
      <c r="E878" s="104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3"/>
      <c r="S878" s="74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3"/>
      <c r="AG878" s="74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3"/>
      <c r="AU878" s="74"/>
      <c r="AV878" s="54"/>
      <c r="AW878" s="54"/>
      <c r="AX878" s="54"/>
      <c r="AY878" s="54"/>
      <c r="AZ878" s="54"/>
      <c r="BA878" s="76"/>
      <c r="BB878" s="54"/>
      <c r="BC878" s="54"/>
      <c r="BD878" s="54"/>
      <c r="BE878" s="54"/>
      <c r="BF878" s="76"/>
      <c r="BG878" s="54"/>
      <c r="BH878" s="54"/>
      <c r="BI878" s="54"/>
      <c r="BJ878" s="54"/>
      <c r="BK878" s="76"/>
      <c r="BL878" s="54"/>
      <c r="BM878" s="54"/>
      <c r="BN878" s="54"/>
      <c r="BO878" s="54"/>
      <c r="BP878" s="76"/>
      <c r="BQ878" s="54"/>
      <c r="BR878" s="54"/>
      <c r="BS878" s="54"/>
      <c r="BT878" s="54"/>
      <c r="BU878" s="76"/>
    </row>
    <row r="879" spans="1:73" ht="15" x14ac:dyDescent="0.15">
      <c r="A879" s="56"/>
      <c r="B879" s="56"/>
      <c r="C879" s="56"/>
      <c r="D879" s="56"/>
      <c r="E879" s="104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3"/>
      <c r="S879" s="74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3"/>
      <c r="AG879" s="74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3"/>
      <c r="AU879" s="74"/>
      <c r="AV879" s="54"/>
      <c r="AW879" s="54"/>
      <c r="AX879" s="54"/>
      <c r="AY879" s="54"/>
      <c r="AZ879" s="54"/>
      <c r="BA879" s="76"/>
      <c r="BB879" s="54"/>
      <c r="BC879" s="54"/>
      <c r="BD879" s="54"/>
      <c r="BE879" s="54"/>
      <c r="BF879" s="76"/>
      <c r="BG879" s="54"/>
      <c r="BH879" s="54"/>
      <c r="BI879" s="54"/>
      <c r="BJ879" s="54"/>
      <c r="BK879" s="76"/>
      <c r="BL879" s="54"/>
      <c r="BM879" s="54"/>
      <c r="BN879" s="54"/>
      <c r="BO879" s="54"/>
      <c r="BP879" s="76"/>
      <c r="BQ879" s="54"/>
      <c r="BR879" s="54"/>
      <c r="BS879" s="54"/>
      <c r="BT879" s="54"/>
      <c r="BU879" s="76"/>
    </row>
    <row r="880" spans="1:73" ht="15" x14ac:dyDescent="0.15">
      <c r="A880" s="56"/>
      <c r="B880" s="56"/>
      <c r="C880" s="56"/>
      <c r="D880" s="56"/>
      <c r="E880" s="104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3"/>
      <c r="S880" s="74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3"/>
      <c r="AG880" s="74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3"/>
      <c r="AU880" s="74"/>
      <c r="AV880" s="54"/>
      <c r="AW880" s="54"/>
      <c r="AX880" s="54"/>
      <c r="AY880" s="54"/>
      <c r="AZ880" s="54"/>
      <c r="BA880" s="76"/>
      <c r="BB880" s="54"/>
      <c r="BC880" s="54"/>
      <c r="BD880" s="54"/>
      <c r="BE880" s="54"/>
      <c r="BF880" s="76"/>
      <c r="BG880" s="54"/>
      <c r="BH880" s="54"/>
      <c r="BI880" s="54"/>
      <c r="BJ880" s="54"/>
      <c r="BK880" s="76"/>
      <c r="BL880" s="54"/>
      <c r="BM880" s="54"/>
      <c r="BN880" s="54"/>
      <c r="BO880" s="54"/>
      <c r="BP880" s="76"/>
      <c r="BQ880" s="54"/>
      <c r="BR880" s="54"/>
      <c r="BS880" s="54"/>
      <c r="BT880" s="54"/>
      <c r="BU880" s="76"/>
    </row>
    <row r="881" spans="1:73" ht="15" x14ac:dyDescent="0.15">
      <c r="A881" s="56"/>
      <c r="B881" s="56"/>
      <c r="C881" s="56"/>
      <c r="D881" s="56"/>
      <c r="E881" s="104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3"/>
      <c r="S881" s="74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3"/>
      <c r="AG881" s="74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3"/>
      <c r="AU881" s="74"/>
      <c r="AV881" s="54"/>
      <c r="AW881" s="54"/>
      <c r="AX881" s="54"/>
      <c r="AY881" s="54"/>
      <c r="AZ881" s="54"/>
      <c r="BA881" s="76"/>
      <c r="BB881" s="54"/>
      <c r="BC881" s="54"/>
      <c r="BD881" s="54"/>
      <c r="BE881" s="54"/>
      <c r="BF881" s="76"/>
      <c r="BG881" s="54"/>
      <c r="BH881" s="54"/>
      <c r="BI881" s="54"/>
      <c r="BJ881" s="54"/>
      <c r="BK881" s="76"/>
      <c r="BL881" s="54"/>
      <c r="BM881" s="54"/>
      <c r="BN881" s="54"/>
      <c r="BO881" s="54"/>
      <c r="BP881" s="76"/>
      <c r="BQ881" s="54"/>
      <c r="BR881" s="54"/>
      <c r="BS881" s="54"/>
      <c r="BT881" s="54"/>
      <c r="BU881" s="76"/>
    </row>
    <row r="882" spans="1:73" ht="15" x14ac:dyDescent="0.15">
      <c r="A882" s="56"/>
      <c r="B882" s="56"/>
      <c r="C882" s="56"/>
      <c r="D882" s="56"/>
      <c r="E882" s="104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3"/>
      <c r="S882" s="74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3"/>
      <c r="AG882" s="74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3"/>
      <c r="AU882" s="74"/>
      <c r="AV882" s="54"/>
      <c r="AW882" s="54"/>
      <c r="AX882" s="54"/>
      <c r="AY882" s="54"/>
      <c r="AZ882" s="54"/>
      <c r="BA882" s="76"/>
      <c r="BB882" s="54"/>
      <c r="BC882" s="54"/>
      <c r="BD882" s="54"/>
      <c r="BE882" s="54"/>
      <c r="BF882" s="76"/>
      <c r="BG882" s="54"/>
      <c r="BH882" s="54"/>
      <c r="BI882" s="54"/>
      <c r="BJ882" s="54"/>
      <c r="BK882" s="76"/>
      <c r="BL882" s="54"/>
      <c r="BM882" s="54"/>
      <c r="BN882" s="54"/>
      <c r="BO882" s="54"/>
      <c r="BP882" s="76"/>
      <c r="BQ882" s="54"/>
      <c r="BR882" s="54"/>
      <c r="BS882" s="54"/>
      <c r="BT882" s="54"/>
      <c r="BU882" s="76"/>
    </row>
    <row r="883" spans="1:73" ht="15" x14ac:dyDescent="0.15">
      <c r="A883" s="56"/>
      <c r="B883" s="56"/>
      <c r="C883" s="56"/>
      <c r="D883" s="56"/>
      <c r="E883" s="104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3"/>
      <c r="S883" s="74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3"/>
      <c r="AG883" s="74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3"/>
      <c r="AU883" s="74"/>
      <c r="AV883" s="54"/>
      <c r="AW883" s="54"/>
      <c r="AX883" s="54"/>
      <c r="AY883" s="54"/>
      <c r="AZ883" s="54"/>
      <c r="BA883" s="76"/>
      <c r="BB883" s="54"/>
      <c r="BC883" s="54"/>
      <c r="BD883" s="54"/>
      <c r="BE883" s="54"/>
      <c r="BF883" s="76"/>
      <c r="BG883" s="54"/>
      <c r="BH883" s="54"/>
      <c r="BI883" s="54"/>
      <c r="BJ883" s="54"/>
      <c r="BK883" s="76"/>
      <c r="BL883" s="54"/>
      <c r="BM883" s="54"/>
      <c r="BN883" s="54"/>
      <c r="BO883" s="54"/>
      <c r="BP883" s="76"/>
      <c r="BQ883" s="54"/>
      <c r="BR883" s="54"/>
      <c r="BS883" s="54"/>
      <c r="BT883" s="54"/>
      <c r="BU883" s="76"/>
    </row>
    <row r="884" spans="1:73" ht="15" x14ac:dyDescent="0.15">
      <c r="A884" s="56"/>
      <c r="B884" s="56"/>
      <c r="C884" s="56"/>
      <c r="D884" s="56"/>
      <c r="E884" s="104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3"/>
      <c r="S884" s="74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3"/>
      <c r="AG884" s="74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3"/>
      <c r="AU884" s="74"/>
      <c r="AV884" s="54"/>
      <c r="AW884" s="54"/>
      <c r="AX884" s="54"/>
      <c r="AY884" s="54"/>
      <c r="AZ884" s="54"/>
      <c r="BA884" s="76"/>
      <c r="BB884" s="54"/>
      <c r="BC884" s="54"/>
      <c r="BD884" s="54"/>
      <c r="BE884" s="54"/>
      <c r="BF884" s="76"/>
      <c r="BG884" s="54"/>
      <c r="BH884" s="54"/>
      <c r="BI884" s="54"/>
      <c r="BJ884" s="54"/>
      <c r="BK884" s="76"/>
      <c r="BL884" s="54"/>
      <c r="BM884" s="54"/>
      <c r="BN884" s="54"/>
      <c r="BO884" s="54"/>
      <c r="BP884" s="76"/>
      <c r="BQ884" s="54"/>
      <c r="BR884" s="54"/>
      <c r="BS884" s="54"/>
      <c r="BT884" s="54"/>
      <c r="BU884" s="76"/>
    </row>
    <row r="885" spans="1:73" ht="15" x14ac:dyDescent="0.15">
      <c r="A885" s="56"/>
      <c r="B885" s="56"/>
      <c r="C885" s="56"/>
      <c r="D885" s="56"/>
      <c r="E885" s="104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3"/>
      <c r="S885" s="74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3"/>
      <c r="AG885" s="74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3"/>
      <c r="AU885" s="74"/>
      <c r="AV885" s="54"/>
      <c r="AW885" s="54"/>
      <c r="AX885" s="54"/>
      <c r="AY885" s="54"/>
      <c r="AZ885" s="54"/>
      <c r="BA885" s="76"/>
      <c r="BB885" s="54"/>
      <c r="BC885" s="54"/>
      <c r="BD885" s="54"/>
      <c r="BE885" s="54"/>
      <c r="BF885" s="76"/>
      <c r="BG885" s="54"/>
      <c r="BH885" s="54"/>
      <c r="BI885" s="54"/>
      <c r="BJ885" s="54"/>
      <c r="BK885" s="76"/>
      <c r="BL885" s="54"/>
      <c r="BM885" s="54"/>
      <c r="BN885" s="54"/>
      <c r="BO885" s="54"/>
      <c r="BP885" s="76"/>
      <c r="BQ885" s="54"/>
      <c r="BR885" s="54"/>
      <c r="BS885" s="54"/>
      <c r="BT885" s="54"/>
      <c r="BU885" s="76"/>
    </row>
    <row r="886" spans="1:73" ht="15" x14ac:dyDescent="0.15">
      <c r="A886" s="56"/>
      <c r="B886" s="56"/>
      <c r="C886" s="56"/>
      <c r="D886" s="56"/>
      <c r="E886" s="104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3"/>
      <c r="S886" s="74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3"/>
      <c r="AG886" s="74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3"/>
      <c r="AU886" s="74"/>
      <c r="AV886" s="54"/>
      <c r="AW886" s="54"/>
      <c r="AX886" s="54"/>
      <c r="AY886" s="54"/>
      <c r="AZ886" s="54"/>
      <c r="BA886" s="76"/>
      <c r="BB886" s="54"/>
      <c r="BC886" s="54"/>
      <c r="BD886" s="54"/>
      <c r="BE886" s="54"/>
      <c r="BF886" s="76"/>
      <c r="BG886" s="54"/>
      <c r="BH886" s="54"/>
      <c r="BI886" s="54"/>
      <c r="BJ886" s="54"/>
      <c r="BK886" s="76"/>
      <c r="BL886" s="54"/>
      <c r="BM886" s="54"/>
      <c r="BN886" s="54"/>
      <c r="BO886" s="54"/>
      <c r="BP886" s="76"/>
      <c r="BQ886" s="54"/>
      <c r="BR886" s="54"/>
      <c r="BS886" s="54"/>
      <c r="BT886" s="54"/>
      <c r="BU886" s="76"/>
    </row>
    <row r="887" spans="1:73" ht="15" x14ac:dyDescent="0.15">
      <c r="A887" s="56"/>
      <c r="B887" s="56"/>
      <c r="C887" s="56"/>
      <c r="D887" s="56"/>
      <c r="E887" s="104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3"/>
      <c r="S887" s="74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3"/>
      <c r="AG887" s="74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3"/>
      <c r="AU887" s="74"/>
      <c r="AV887" s="54"/>
      <c r="AW887" s="54"/>
      <c r="AX887" s="54"/>
      <c r="AY887" s="54"/>
      <c r="AZ887" s="54"/>
      <c r="BA887" s="76"/>
      <c r="BB887" s="54"/>
      <c r="BC887" s="54"/>
      <c r="BD887" s="54"/>
      <c r="BE887" s="54"/>
      <c r="BF887" s="76"/>
      <c r="BG887" s="54"/>
      <c r="BH887" s="54"/>
      <c r="BI887" s="54"/>
      <c r="BJ887" s="54"/>
      <c r="BK887" s="76"/>
      <c r="BL887" s="54"/>
      <c r="BM887" s="54"/>
      <c r="BN887" s="54"/>
      <c r="BO887" s="54"/>
      <c r="BP887" s="76"/>
      <c r="BQ887" s="54"/>
      <c r="BR887" s="54"/>
      <c r="BS887" s="54"/>
      <c r="BT887" s="54"/>
      <c r="BU887" s="76"/>
    </row>
    <row r="888" spans="1:73" ht="15" x14ac:dyDescent="0.15">
      <c r="A888" s="56"/>
      <c r="B888" s="56"/>
      <c r="C888" s="56"/>
      <c r="D888" s="56"/>
      <c r="E888" s="104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3"/>
      <c r="S888" s="74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3"/>
      <c r="AG888" s="74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3"/>
      <c r="AU888" s="74"/>
      <c r="AV888" s="54"/>
      <c r="AW888" s="54"/>
      <c r="AX888" s="54"/>
      <c r="AY888" s="54"/>
      <c r="AZ888" s="54"/>
      <c r="BA888" s="76"/>
      <c r="BB888" s="54"/>
      <c r="BC888" s="54"/>
      <c r="BD888" s="54"/>
      <c r="BE888" s="54"/>
      <c r="BF888" s="76"/>
      <c r="BG888" s="54"/>
      <c r="BH888" s="54"/>
      <c r="BI888" s="54"/>
      <c r="BJ888" s="54"/>
      <c r="BK888" s="76"/>
      <c r="BL888" s="54"/>
      <c r="BM888" s="54"/>
      <c r="BN888" s="54"/>
      <c r="BO888" s="54"/>
      <c r="BP888" s="76"/>
      <c r="BQ888" s="54"/>
      <c r="BR888" s="54"/>
      <c r="BS888" s="54"/>
      <c r="BT888" s="54"/>
      <c r="BU888" s="76"/>
    </row>
    <row r="889" spans="1:73" ht="15" x14ac:dyDescent="0.15">
      <c r="A889" s="56"/>
      <c r="B889" s="56"/>
      <c r="C889" s="56"/>
      <c r="D889" s="56"/>
      <c r="E889" s="104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3"/>
      <c r="S889" s="74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3"/>
      <c r="AG889" s="74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3"/>
      <c r="AU889" s="74"/>
      <c r="AV889" s="54"/>
      <c r="AW889" s="54"/>
      <c r="AX889" s="54"/>
      <c r="AY889" s="54"/>
      <c r="AZ889" s="54"/>
      <c r="BA889" s="76"/>
      <c r="BB889" s="54"/>
      <c r="BC889" s="54"/>
      <c r="BD889" s="54"/>
      <c r="BE889" s="54"/>
      <c r="BF889" s="76"/>
      <c r="BG889" s="54"/>
      <c r="BH889" s="54"/>
      <c r="BI889" s="54"/>
      <c r="BJ889" s="54"/>
      <c r="BK889" s="76"/>
      <c r="BL889" s="54"/>
      <c r="BM889" s="54"/>
      <c r="BN889" s="54"/>
      <c r="BO889" s="54"/>
      <c r="BP889" s="76"/>
      <c r="BQ889" s="54"/>
      <c r="BR889" s="54"/>
      <c r="BS889" s="54"/>
      <c r="BT889" s="54"/>
      <c r="BU889" s="76"/>
    </row>
    <row r="890" spans="1:73" ht="15" x14ac:dyDescent="0.15">
      <c r="A890" s="56"/>
      <c r="B890" s="56"/>
      <c r="C890" s="56"/>
      <c r="D890" s="56"/>
      <c r="E890" s="104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3"/>
      <c r="S890" s="74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3"/>
      <c r="AG890" s="74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3"/>
      <c r="AU890" s="74"/>
      <c r="AV890" s="54"/>
      <c r="AW890" s="54"/>
      <c r="AX890" s="54"/>
      <c r="AY890" s="54"/>
      <c r="AZ890" s="54"/>
      <c r="BA890" s="76"/>
      <c r="BB890" s="54"/>
      <c r="BC890" s="54"/>
      <c r="BD890" s="54"/>
      <c r="BE890" s="54"/>
      <c r="BF890" s="76"/>
      <c r="BG890" s="54"/>
      <c r="BH890" s="54"/>
      <c r="BI890" s="54"/>
      <c r="BJ890" s="54"/>
      <c r="BK890" s="76"/>
      <c r="BL890" s="54"/>
      <c r="BM890" s="54"/>
      <c r="BN890" s="54"/>
      <c r="BO890" s="54"/>
      <c r="BP890" s="76"/>
      <c r="BQ890" s="54"/>
      <c r="BR890" s="54"/>
      <c r="BS890" s="54"/>
      <c r="BT890" s="54"/>
      <c r="BU890" s="76"/>
    </row>
    <row r="891" spans="1:73" ht="15" x14ac:dyDescent="0.15">
      <c r="A891" s="56"/>
      <c r="B891" s="56"/>
      <c r="C891" s="56"/>
      <c r="D891" s="56"/>
      <c r="E891" s="104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3"/>
      <c r="S891" s="74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3"/>
      <c r="AG891" s="74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3"/>
      <c r="AU891" s="74"/>
      <c r="AV891" s="54"/>
      <c r="AW891" s="54"/>
      <c r="AX891" s="54"/>
      <c r="AY891" s="54"/>
      <c r="AZ891" s="54"/>
      <c r="BA891" s="76"/>
      <c r="BB891" s="54"/>
      <c r="BC891" s="54"/>
      <c r="BD891" s="54"/>
      <c r="BE891" s="54"/>
      <c r="BF891" s="76"/>
      <c r="BG891" s="54"/>
      <c r="BH891" s="54"/>
      <c r="BI891" s="54"/>
      <c r="BJ891" s="54"/>
      <c r="BK891" s="76"/>
      <c r="BL891" s="54"/>
      <c r="BM891" s="54"/>
      <c r="BN891" s="54"/>
      <c r="BO891" s="54"/>
      <c r="BP891" s="76"/>
      <c r="BQ891" s="54"/>
      <c r="BR891" s="54"/>
      <c r="BS891" s="54"/>
      <c r="BT891" s="54"/>
      <c r="BU891" s="76"/>
    </row>
    <row r="892" spans="1:73" ht="15" x14ac:dyDescent="0.15">
      <c r="A892" s="56"/>
      <c r="B892" s="56"/>
      <c r="C892" s="56"/>
      <c r="D892" s="56"/>
      <c r="E892" s="104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3"/>
      <c r="S892" s="74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3"/>
      <c r="AG892" s="74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3"/>
      <c r="AU892" s="74"/>
      <c r="AV892" s="54"/>
      <c r="AW892" s="54"/>
      <c r="AX892" s="54"/>
      <c r="AY892" s="54"/>
      <c r="AZ892" s="54"/>
      <c r="BA892" s="76"/>
      <c r="BB892" s="54"/>
      <c r="BC892" s="54"/>
      <c r="BD892" s="54"/>
      <c r="BE892" s="54"/>
      <c r="BF892" s="76"/>
      <c r="BG892" s="54"/>
      <c r="BH892" s="54"/>
      <c r="BI892" s="54"/>
      <c r="BJ892" s="54"/>
      <c r="BK892" s="76"/>
      <c r="BL892" s="54"/>
      <c r="BM892" s="54"/>
      <c r="BN892" s="54"/>
      <c r="BO892" s="54"/>
      <c r="BP892" s="76"/>
      <c r="BQ892" s="54"/>
      <c r="BR892" s="54"/>
      <c r="BS892" s="54"/>
      <c r="BT892" s="54"/>
      <c r="BU892" s="76"/>
    </row>
    <row r="893" spans="1:73" ht="15" x14ac:dyDescent="0.15">
      <c r="A893" s="56"/>
      <c r="B893" s="56"/>
      <c r="C893" s="56"/>
      <c r="D893" s="56"/>
      <c r="E893" s="104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3"/>
      <c r="S893" s="74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3"/>
      <c r="AG893" s="74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3"/>
      <c r="AU893" s="74"/>
      <c r="AV893" s="54"/>
      <c r="AW893" s="54"/>
      <c r="AX893" s="54"/>
      <c r="AY893" s="54"/>
      <c r="AZ893" s="54"/>
      <c r="BA893" s="76"/>
      <c r="BB893" s="54"/>
      <c r="BC893" s="54"/>
      <c r="BD893" s="54"/>
      <c r="BE893" s="54"/>
      <c r="BF893" s="76"/>
      <c r="BG893" s="54"/>
      <c r="BH893" s="54"/>
      <c r="BI893" s="54"/>
      <c r="BJ893" s="54"/>
      <c r="BK893" s="76"/>
      <c r="BL893" s="54"/>
      <c r="BM893" s="54"/>
      <c r="BN893" s="54"/>
      <c r="BO893" s="54"/>
      <c r="BP893" s="76"/>
      <c r="BQ893" s="54"/>
      <c r="BR893" s="54"/>
      <c r="BS893" s="54"/>
      <c r="BT893" s="54"/>
      <c r="BU893" s="76"/>
    </row>
    <row r="894" spans="1:73" ht="15" x14ac:dyDescent="0.15">
      <c r="A894" s="56"/>
      <c r="B894" s="56"/>
      <c r="C894" s="56"/>
      <c r="D894" s="56"/>
      <c r="E894" s="104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3"/>
      <c r="S894" s="74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3"/>
      <c r="AG894" s="74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3"/>
      <c r="AU894" s="74"/>
      <c r="AV894" s="54"/>
      <c r="AW894" s="54"/>
      <c r="AX894" s="54"/>
      <c r="AY894" s="54"/>
      <c r="AZ894" s="54"/>
      <c r="BA894" s="76"/>
      <c r="BB894" s="54"/>
      <c r="BC894" s="54"/>
      <c r="BD894" s="54"/>
      <c r="BE894" s="54"/>
      <c r="BF894" s="76"/>
      <c r="BG894" s="54"/>
      <c r="BH894" s="54"/>
      <c r="BI894" s="54"/>
      <c r="BJ894" s="54"/>
      <c r="BK894" s="76"/>
      <c r="BL894" s="54"/>
      <c r="BM894" s="54"/>
      <c r="BN894" s="54"/>
      <c r="BO894" s="54"/>
      <c r="BP894" s="76"/>
      <c r="BQ894" s="54"/>
      <c r="BR894" s="54"/>
      <c r="BS894" s="54"/>
      <c r="BT894" s="54"/>
      <c r="BU894" s="76"/>
    </row>
    <row r="895" spans="1:73" ht="15" x14ac:dyDescent="0.15">
      <c r="A895" s="56"/>
      <c r="B895" s="56"/>
      <c r="C895" s="56"/>
      <c r="D895" s="56"/>
      <c r="E895" s="104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3"/>
      <c r="S895" s="74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3"/>
      <c r="AG895" s="74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3"/>
      <c r="AU895" s="74"/>
      <c r="AV895" s="54"/>
      <c r="AW895" s="54"/>
      <c r="AX895" s="54"/>
      <c r="AY895" s="54"/>
      <c r="AZ895" s="54"/>
      <c r="BA895" s="76"/>
      <c r="BB895" s="54"/>
      <c r="BC895" s="54"/>
      <c r="BD895" s="54"/>
      <c r="BE895" s="54"/>
      <c r="BF895" s="76"/>
      <c r="BG895" s="54"/>
      <c r="BH895" s="54"/>
      <c r="BI895" s="54"/>
      <c r="BJ895" s="54"/>
      <c r="BK895" s="76"/>
      <c r="BL895" s="54"/>
      <c r="BM895" s="54"/>
      <c r="BN895" s="54"/>
      <c r="BO895" s="54"/>
      <c r="BP895" s="76"/>
      <c r="BQ895" s="54"/>
      <c r="BR895" s="54"/>
      <c r="BS895" s="54"/>
      <c r="BT895" s="54"/>
      <c r="BU895" s="76"/>
    </row>
    <row r="896" spans="1:73" ht="15" x14ac:dyDescent="0.15">
      <c r="A896" s="56"/>
      <c r="B896" s="56"/>
      <c r="C896" s="56"/>
      <c r="D896" s="56"/>
      <c r="E896" s="104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3"/>
      <c r="S896" s="74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3"/>
      <c r="AG896" s="74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3"/>
      <c r="AU896" s="74"/>
      <c r="AV896" s="54"/>
      <c r="AW896" s="54"/>
      <c r="AX896" s="54"/>
      <c r="AY896" s="54"/>
      <c r="AZ896" s="54"/>
      <c r="BA896" s="76"/>
      <c r="BB896" s="54"/>
      <c r="BC896" s="54"/>
      <c r="BD896" s="54"/>
      <c r="BE896" s="54"/>
      <c r="BF896" s="76"/>
      <c r="BG896" s="54"/>
      <c r="BH896" s="54"/>
      <c r="BI896" s="54"/>
      <c r="BJ896" s="54"/>
      <c r="BK896" s="76"/>
      <c r="BL896" s="54"/>
      <c r="BM896" s="54"/>
      <c r="BN896" s="54"/>
      <c r="BO896" s="54"/>
      <c r="BP896" s="76"/>
      <c r="BQ896" s="54"/>
      <c r="BR896" s="54"/>
      <c r="BS896" s="54"/>
      <c r="BT896" s="54"/>
      <c r="BU896" s="76"/>
    </row>
    <row r="897" spans="1:73" ht="15" x14ac:dyDescent="0.15">
      <c r="A897" s="56"/>
      <c r="B897" s="56"/>
      <c r="C897" s="56"/>
      <c r="D897" s="56"/>
      <c r="E897" s="104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3"/>
      <c r="S897" s="74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3"/>
      <c r="AG897" s="74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3"/>
      <c r="AU897" s="74"/>
      <c r="AV897" s="54"/>
      <c r="AW897" s="54"/>
      <c r="AX897" s="54"/>
      <c r="AY897" s="54"/>
      <c r="AZ897" s="54"/>
      <c r="BA897" s="76"/>
      <c r="BB897" s="54"/>
      <c r="BC897" s="54"/>
      <c r="BD897" s="54"/>
      <c r="BE897" s="54"/>
      <c r="BF897" s="76"/>
      <c r="BG897" s="54"/>
      <c r="BH897" s="54"/>
      <c r="BI897" s="54"/>
      <c r="BJ897" s="54"/>
      <c r="BK897" s="76"/>
      <c r="BL897" s="54"/>
      <c r="BM897" s="54"/>
      <c r="BN897" s="54"/>
      <c r="BO897" s="54"/>
      <c r="BP897" s="76"/>
      <c r="BQ897" s="54"/>
      <c r="BR897" s="54"/>
      <c r="BS897" s="54"/>
      <c r="BT897" s="54"/>
      <c r="BU897" s="76"/>
    </row>
    <row r="898" spans="1:73" ht="15" x14ac:dyDescent="0.15">
      <c r="A898" s="56"/>
      <c r="B898" s="56"/>
      <c r="C898" s="56"/>
      <c r="D898" s="56"/>
      <c r="E898" s="104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3"/>
      <c r="S898" s="74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3"/>
      <c r="AG898" s="74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3"/>
      <c r="AU898" s="74"/>
      <c r="AV898" s="54"/>
      <c r="AW898" s="54"/>
      <c r="AX898" s="54"/>
      <c r="AY898" s="54"/>
      <c r="AZ898" s="54"/>
      <c r="BA898" s="76"/>
      <c r="BB898" s="54"/>
      <c r="BC898" s="54"/>
      <c r="BD898" s="54"/>
      <c r="BE898" s="54"/>
      <c r="BF898" s="76"/>
      <c r="BG898" s="54"/>
      <c r="BH898" s="54"/>
      <c r="BI898" s="54"/>
      <c r="BJ898" s="54"/>
      <c r="BK898" s="76"/>
      <c r="BL898" s="54"/>
      <c r="BM898" s="54"/>
      <c r="BN898" s="54"/>
      <c r="BO898" s="54"/>
      <c r="BP898" s="76"/>
      <c r="BQ898" s="54"/>
      <c r="BR898" s="54"/>
      <c r="BS898" s="54"/>
      <c r="BT898" s="54"/>
      <c r="BU898" s="76"/>
    </row>
    <row r="899" spans="1:73" ht="15" x14ac:dyDescent="0.15">
      <c r="A899" s="56"/>
      <c r="B899" s="56"/>
      <c r="C899" s="56"/>
      <c r="D899" s="56"/>
      <c r="E899" s="104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3"/>
      <c r="S899" s="74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3"/>
      <c r="AG899" s="74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3"/>
      <c r="AU899" s="74"/>
      <c r="AV899" s="54"/>
      <c r="AW899" s="54"/>
      <c r="AX899" s="54"/>
      <c r="AY899" s="54"/>
      <c r="AZ899" s="54"/>
      <c r="BA899" s="76"/>
      <c r="BB899" s="54"/>
      <c r="BC899" s="54"/>
      <c r="BD899" s="54"/>
      <c r="BE899" s="54"/>
      <c r="BF899" s="76"/>
      <c r="BG899" s="54"/>
      <c r="BH899" s="54"/>
      <c r="BI899" s="54"/>
      <c r="BJ899" s="54"/>
      <c r="BK899" s="76"/>
      <c r="BL899" s="54"/>
      <c r="BM899" s="54"/>
      <c r="BN899" s="54"/>
      <c r="BO899" s="54"/>
      <c r="BP899" s="76"/>
      <c r="BQ899" s="54"/>
      <c r="BR899" s="54"/>
      <c r="BS899" s="54"/>
      <c r="BT899" s="54"/>
      <c r="BU899" s="76"/>
    </row>
    <row r="900" spans="1:73" ht="15" x14ac:dyDescent="0.15">
      <c r="A900" s="56"/>
      <c r="B900" s="56"/>
      <c r="C900" s="56"/>
      <c r="D900" s="56"/>
      <c r="E900" s="104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3"/>
      <c r="S900" s="74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3"/>
      <c r="AG900" s="74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3"/>
      <c r="AU900" s="74"/>
      <c r="AV900" s="54"/>
      <c r="AW900" s="54"/>
      <c r="AX900" s="54"/>
      <c r="AY900" s="54"/>
      <c r="AZ900" s="54"/>
      <c r="BA900" s="76"/>
      <c r="BB900" s="54"/>
      <c r="BC900" s="54"/>
      <c r="BD900" s="54"/>
      <c r="BE900" s="54"/>
      <c r="BF900" s="76"/>
      <c r="BG900" s="54"/>
      <c r="BH900" s="54"/>
      <c r="BI900" s="54"/>
      <c r="BJ900" s="54"/>
      <c r="BK900" s="76"/>
      <c r="BL900" s="54"/>
      <c r="BM900" s="54"/>
      <c r="BN900" s="54"/>
      <c r="BO900" s="54"/>
      <c r="BP900" s="76"/>
      <c r="BQ900" s="54"/>
      <c r="BR900" s="54"/>
      <c r="BS900" s="54"/>
      <c r="BT900" s="54"/>
      <c r="BU900" s="76"/>
    </row>
    <row r="901" spans="1:73" ht="15" x14ac:dyDescent="0.15">
      <c r="A901" s="56"/>
      <c r="B901" s="56"/>
      <c r="C901" s="56"/>
      <c r="D901" s="56"/>
      <c r="E901" s="104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3"/>
      <c r="S901" s="74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3"/>
      <c r="AG901" s="74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3"/>
      <c r="AU901" s="74"/>
      <c r="AV901" s="54"/>
      <c r="AW901" s="54"/>
      <c r="AX901" s="54"/>
      <c r="AY901" s="54"/>
      <c r="AZ901" s="54"/>
      <c r="BA901" s="76"/>
      <c r="BB901" s="54"/>
      <c r="BC901" s="54"/>
      <c r="BD901" s="54"/>
      <c r="BE901" s="54"/>
      <c r="BF901" s="76"/>
      <c r="BG901" s="54"/>
      <c r="BH901" s="54"/>
      <c r="BI901" s="54"/>
      <c r="BJ901" s="54"/>
      <c r="BK901" s="76"/>
      <c r="BL901" s="54"/>
      <c r="BM901" s="54"/>
      <c r="BN901" s="54"/>
      <c r="BO901" s="54"/>
      <c r="BP901" s="76"/>
      <c r="BQ901" s="54"/>
      <c r="BR901" s="54"/>
      <c r="BS901" s="54"/>
      <c r="BT901" s="54"/>
      <c r="BU901" s="76"/>
    </row>
    <row r="902" spans="1:73" ht="15" x14ac:dyDescent="0.15">
      <c r="A902" s="56"/>
      <c r="B902" s="56"/>
      <c r="C902" s="56"/>
      <c r="D902" s="56"/>
      <c r="E902" s="104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3"/>
      <c r="S902" s="74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3"/>
      <c r="AG902" s="74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3"/>
      <c r="AU902" s="74"/>
      <c r="AV902" s="54"/>
      <c r="AW902" s="54"/>
      <c r="AX902" s="54"/>
      <c r="AY902" s="54"/>
      <c r="AZ902" s="54"/>
      <c r="BA902" s="76"/>
      <c r="BB902" s="54"/>
      <c r="BC902" s="54"/>
      <c r="BD902" s="54"/>
      <c r="BE902" s="54"/>
      <c r="BF902" s="76"/>
      <c r="BG902" s="54"/>
      <c r="BH902" s="54"/>
      <c r="BI902" s="54"/>
      <c r="BJ902" s="54"/>
      <c r="BK902" s="76"/>
      <c r="BL902" s="54"/>
      <c r="BM902" s="54"/>
      <c r="BN902" s="54"/>
      <c r="BO902" s="54"/>
      <c r="BP902" s="76"/>
      <c r="BQ902" s="54"/>
      <c r="BR902" s="54"/>
      <c r="BS902" s="54"/>
      <c r="BT902" s="54"/>
      <c r="BU902" s="76"/>
    </row>
    <row r="903" spans="1:73" ht="15" x14ac:dyDescent="0.15">
      <c r="A903" s="56"/>
      <c r="B903" s="56"/>
      <c r="C903" s="56"/>
      <c r="D903" s="56"/>
      <c r="E903" s="104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3"/>
      <c r="S903" s="74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3"/>
      <c r="AG903" s="74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3"/>
      <c r="AU903" s="74"/>
      <c r="AV903" s="54"/>
      <c r="AW903" s="54"/>
      <c r="AX903" s="54"/>
      <c r="AY903" s="54"/>
      <c r="AZ903" s="54"/>
      <c r="BA903" s="76"/>
      <c r="BB903" s="54"/>
      <c r="BC903" s="54"/>
      <c r="BD903" s="54"/>
      <c r="BE903" s="54"/>
      <c r="BF903" s="76"/>
      <c r="BG903" s="54"/>
      <c r="BH903" s="54"/>
      <c r="BI903" s="54"/>
      <c r="BJ903" s="54"/>
      <c r="BK903" s="76"/>
      <c r="BL903" s="54"/>
      <c r="BM903" s="54"/>
      <c r="BN903" s="54"/>
      <c r="BO903" s="54"/>
      <c r="BP903" s="76"/>
      <c r="BQ903" s="54"/>
      <c r="BR903" s="54"/>
      <c r="BS903" s="54"/>
      <c r="BT903" s="54"/>
      <c r="BU903" s="76"/>
    </row>
    <row r="904" spans="1:73" ht="15" x14ac:dyDescent="0.15">
      <c r="A904" s="56"/>
      <c r="B904" s="56"/>
      <c r="C904" s="56"/>
      <c r="D904" s="56"/>
      <c r="E904" s="104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3"/>
      <c r="S904" s="74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3"/>
      <c r="AG904" s="74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3"/>
      <c r="AU904" s="74"/>
      <c r="AV904" s="54"/>
      <c r="AW904" s="54"/>
      <c r="AX904" s="54"/>
      <c r="AY904" s="54"/>
      <c r="AZ904" s="54"/>
      <c r="BA904" s="76"/>
      <c r="BB904" s="54"/>
      <c r="BC904" s="54"/>
      <c r="BD904" s="54"/>
      <c r="BE904" s="54"/>
      <c r="BF904" s="76"/>
      <c r="BG904" s="54"/>
      <c r="BH904" s="54"/>
      <c r="BI904" s="54"/>
      <c r="BJ904" s="54"/>
      <c r="BK904" s="76"/>
      <c r="BL904" s="54"/>
      <c r="BM904" s="54"/>
      <c r="BN904" s="54"/>
      <c r="BO904" s="54"/>
      <c r="BP904" s="76"/>
      <c r="BQ904" s="54"/>
      <c r="BR904" s="54"/>
      <c r="BS904" s="54"/>
      <c r="BT904" s="54"/>
      <c r="BU904" s="76"/>
    </row>
    <row r="905" spans="1:73" ht="15" x14ac:dyDescent="0.15">
      <c r="A905" s="56"/>
      <c r="B905" s="56"/>
      <c r="C905" s="56"/>
      <c r="D905" s="56"/>
      <c r="E905" s="104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3"/>
      <c r="S905" s="74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3"/>
      <c r="AG905" s="74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3"/>
      <c r="AU905" s="74"/>
      <c r="AV905" s="54"/>
      <c r="AW905" s="54"/>
      <c r="AX905" s="54"/>
      <c r="AY905" s="54"/>
      <c r="AZ905" s="54"/>
      <c r="BA905" s="76"/>
      <c r="BB905" s="54"/>
      <c r="BC905" s="54"/>
      <c r="BD905" s="54"/>
      <c r="BE905" s="54"/>
      <c r="BF905" s="76"/>
      <c r="BG905" s="54"/>
      <c r="BH905" s="54"/>
      <c r="BI905" s="54"/>
      <c r="BJ905" s="54"/>
      <c r="BK905" s="76"/>
      <c r="BL905" s="54"/>
      <c r="BM905" s="54"/>
      <c r="BN905" s="54"/>
      <c r="BO905" s="54"/>
      <c r="BP905" s="76"/>
      <c r="BQ905" s="54"/>
      <c r="BR905" s="54"/>
      <c r="BS905" s="54"/>
      <c r="BT905" s="54"/>
      <c r="BU905" s="76"/>
    </row>
    <row r="906" spans="1:73" ht="15" x14ac:dyDescent="0.15">
      <c r="A906" s="56"/>
      <c r="B906" s="56"/>
      <c r="C906" s="56"/>
      <c r="D906" s="56"/>
      <c r="E906" s="104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3"/>
      <c r="S906" s="74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3"/>
      <c r="AG906" s="74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3"/>
      <c r="AU906" s="74"/>
      <c r="AV906" s="54"/>
      <c r="AW906" s="54"/>
      <c r="AX906" s="54"/>
      <c r="AY906" s="54"/>
      <c r="AZ906" s="54"/>
      <c r="BA906" s="76"/>
      <c r="BB906" s="54"/>
      <c r="BC906" s="54"/>
      <c r="BD906" s="54"/>
      <c r="BE906" s="54"/>
      <c r="BF906" s="76"/>
      <c r="BG906" s="54"/>
      <c r="BH906" s="54"/>
      <c r="BI906" s="54"/>
      <c r="BJ906" s="54"/>
      <c r="BK906" s="76"/>
      <c r="BL906" s="54"/>
      <c r="BM906" s="54"/>
      <c r="BN906" s="54"/>
      <c r="BO906" s="54"/>
      <c r="BP906" s="76"/>
      <c r="BQ906" s="54"/>
      <c r="BR906" s="54"/>
      <c r="BS906" s="54"/>
      <c r="BT906" s="54"/>
      <c r="BU906" s="76"/>
    </row>
    <row r="907" spans="1:73" ht="15" x14ac:dyDescent="0.15">
      <c r="A907" s="56"/>
      <c r="B907" s="56"/>
      <c r="C907" s="56"/>
      <c r="D907" s="56"/>
      <c r="E907" s="104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3"/>
      <c r="S907" s="74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3"/>
      <c r="AG907" s="74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3"/>
      <c r="AU907" s="74"/>
      <c r="AV907" s="54"/>
      <c r="AW907" s="54"/>
      <c r="AX907" s="54"/>
      <c r="AY907" s="54"/>
      <c r="AZ907" s="54"/>
      <c r="BA907" s="76"/>
      <c r="BB907" s="54"/>
      <c r="BC907" s="54"/>
      <c r="BD907" s="54"/>
      <c r="BE907" s="54"/>
      <c r="BF907" s="76"/>
      <c r="BG907" s="54"/>
      <c r="BH907" s="54"/>
      <c r="BI907" s="54"/>
      <c r="BJ907" s="54"/>
      <c r="BK907" s="76"/>
      <c r="BL907" s="54"/>
      <c r="BM907" s="54"/>
      <c r="BN907" s="54"/>
      <c r="BO907" s="54"/>
      <c r="BP907" s="76"/>
      <c r="BQ907" s="54"/>
      <c r="BR907" s="54"/>
      <c r="BS907" s="54"/>
      <c r="BT907" s="54"/>
      <c r="BU907" s="76"/>
    </row>
    <row r="908" spans="1:73" ht="15" x14ac:dyDescent="0.15">
      <c r="A908" s="56"/>
      <c r="B908" s="56"/>
      <c r="C908" s="56"/>
      <c r="D908" s="56"/>
      <c r="E908" s="104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3"/>
      <c r="S908" s="74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3"/>
      <c r="AG908" s="74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3"/>
      <c r="AU908" s="74"/>
      <c r="AV908" s="54"/>
      <c r="AW908" s="54"/>
      <c r="AX908" s="54"/>
      <c r="AY908" s="54"/>
      <c r="AZ908" s="54"/>
      <c r="BA908" s="76"/>
      <c r="BB908" s="54"/>
      <c r="BC908" s="54"/>
      <c r="BD908" s="54"/>
      <c r="BE908" s="54"/>
      <c r="BF908" s="76"/>
      <c r="BG908" s="54"/>
      <c r="BH908" s="54"/>
      <c r="BI908" s="54"/>
      <c r="BJ908" s="54"/>
      <c r="BK908" s="76"/>
      <c r="BL908" s="54"/>
      <c r="BM908" s="54"/>
      <c r="BN908" s="54"/>
      <c r="BO908" s="54"/>
      <c r="BP908" s="76"/>
      <c r="BQ908" s="54"/>
      <c r="BR908" s="54"/>
      <c r="BS908" s="54"/>
      <c r="BT908" s="54"/>
      <c r="BU908" s="76"/>
    </row>
    <row r="909" spans="1:73" ht="15" x14ac:dyDescent="0.15">
      <c r="A909" s="56"/>
      <c r="B909" s="56"/>
      <c r="C909" s="56"/>
      <c r="D909" s="56"/>
      <c r="E909" s="104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3"/>
      <c r="S909" s="74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3"/>
      <c r="AG909" s="74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3"/>
      <c r="AU909" s="74"/>
      <c r="AV909" s="54"/>
      <c r="AW909" s="54"/>
      <c r="AX909" s="54"/>
      <c r="AY909" s="54"/>
      <c r="AZ909" s="54"/>
      <c r="BA909" s="76"/>
      <c r="BB909" s="54"/>
      <c r="BC909" s="54"/>
      <c r="BD909" s="54"/>
      <c r="BE909" s="54"/>
      <c r="BF909" s="76"/>
      <c r="BG909" s="54"/>
      <c r="BH909" s="54"/>
      <c r="BI909" s="54"/>
      <c r="BJ909" s="54"/>
      <c r="BK909" s="76"/>
      <c r="BL909" s="54"/>
      <c r="BM909" s="54"/>
      <c r="BN909" s="54"/>
      <c r="BO909" s="54"/>
      <c r="BP909" s="76"/>
      <c r="BQ909" s="54"/>
      <c r="BR909" s="54"/>
      <c r="BS909" s="54"/>
      <c r="BT909" s="54"/>
      <c r="BU909" s="76"/>
    </row>
    <row r="910" spans="1:73" ht="15" x14ac:dyDescent="0.15">
      <c r="A910" s="56"/>
      <c r="B910" s="56"/>
      <c r="C910" s="56"/>
      <c r="D910" s="56"/>
      <c r="E910" s="104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3"/>
      <c r="S910" s="74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3"/>
      <c r="AG910" s="74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3"/>
      <c r="AU910" s="74"/>
      <c r="AV910" s="54"/>
      <c r="AW910" s="54"/>
      <c r="AX910" s="54"/>
      <c r="AY910" s="54"/>
      <c r="AZ910" s="54"/>
      <c r="BA910" s="76"/>
      <c r="BB910" s="54"/>
      <c r="BC910" s="54"/>
      <c r="BD910" s="54"/>
      <c r="BE910" s="54"/>
      <c r="BF910" s="76"/>
      <c r="BG910" s="54"/>
      <c r="BH910" s="54"/>
      <c r="BI910" s="54"/>
      <c r="BJ910" s="54"/>
      <c r="BK910" s="76"/>
      <c r="BL910" s="54"/>
      <c r="BM910" s="54"/>
      <c r="BN910" s="54"/>
      <c r="BO910" s="54"/>
      <c r="BP910" s="76"/>
      <c r="BQ910" s="54"/>
      <c r="BR910" s="54"/>
      <c r="BS910" s="54"/>
      <c r="BT910" s="54"/>
      <c r="BU910" s="76"/>
    </row>
    <row r="911" spans="1:73" ht="15" x14ac:dyDescent="0.15">
      <c r="A911" s="56"/>
      <c r="B911" s="56"/>
      <c r="C911" s="56"/>
      <c r="D911" s="56"/>
      <c r="E911" s="104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3"/>
      <c r="S911" s="74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3"/>
      <c r="AG911" s="74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3"/>
      <c r="AU911" s="74"/>
      <c r="AV911" s="54"/>
      <c r="AW911" s="54"/>
      <c r="AX911" s="54"/>
      <c r="AY911" s="54"/>
      <c r="AZ911" s="54"/>
      <c r="BA911" s="76"/>
      <c r="BB911" s="54"/>
      <c r="BC911" s="54"/>
      <c r="BD911" s="54"/>
      <c r="BE911" s="54"/>
      <c r="BF911" s="76"/>
      <c r="BG911" s="54"/>
      <c r="BH911" s="54"/>
      <c r="BI911" s="54"/>
      <c r="BJ911" s="54"/>
      <c r="BK911" s="76"/>
      <c r="BL911" s="54"/>
      <c r="BM911" s="54"/>
      <c r="BN911" s="54"/>
      <c r="BO911" s="54"/>
      <c r="BP911" s="76"/>
      <c r="BQ911" s="54"/>
      <c r="BR911" s="54"/>
      <c r="BS911" s="54"/>
      <c r="BT911" s="54"/>
      <c r="BU911" s="76"/>
    </row>
    <row r="912" spans="1:73" ht="15" x14ac:dyDescent="0.15">
      <c r="A912" s="56"/>
      <c r="B912" s="56"/>
      <c r="C912" s="56"/>
      <c r="D912" s="56"/>
      <c r="E912" s="104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3"/>
      <c r="S912" s="74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3"/>
      <c r="AG912" s="74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3"/>
      <c r="AU912" s="74"/>
      <c r="AV912" s="54"/>
      <c r="AW912" s="54"/>
      <c r="AX912" s="54"/>
      <c r="AY912" s="54"/>
      <c r="AZ912" s="54"/>
      <c r="BA912" s="76"/>
      <c r="BB912" s="54"/>
      <c r="BC912" s="54"/>
      <c r="BD912" s="54"/>
      <c r="BE912" s="54"/>
      <c r="BF912" s="76"/>
      <c r="BG912" s="54"/>
      <c r="BH912" s="54"/>
      <c r="BI912" s="54"/>
      <c r="BJ912" s="54"/>
      <c r="BK912" s="76"/>
      <c r="BL912" s="54"/>
      <c r="BM912" s="54"/>
      <c r="BN912" s="54"/>
      <c r="BO912" s="54"/>
      <c r="BP912" s="76"/>
      <c r="BQ912" s="54"/>
      <c r="BR912" s="54"/>
      <c r="BS912" s="54"/>
      <c r="BT912" s="54"/>
      <c r="BU912" s="76"/>
    </row>
    <row r="913" spans="1:73" ht="15" x14ac:dyDescent="0.15">
      <c r="A913" s="56"/>
      <c r="B913" s="56"/>
      <c r="C913" s="56"/>
      <c r="D913" s="56"/>
      <c r="E913" s="104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3"/>
      <c r="S913" s="74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3"/>
      <c r="AG913" s="74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3"/>
      <c r="AU913" s="74"/>
      <c r="AV913" s="54"/>
      <c r="AW913" s="54"/>
      <c r="AX913" s="54"/>
      <c r="AY913" s="54"/>
      <c r="AZ913" s="54"/>
      <c r="BA913" s="76"/>
      <c r="BB913" s="54"/>
      <c r="BC913" s="54"/>
      <c r="BD913" s="54"/>
      <c r="BE913" s="54"/>
      <c r="BF913" s="76"/>
      <c r="BG913" s="54"/>
      <c r="BH913" s="54"/>
      <c r="BI913" s="54"/>
      <c r="BJ913" s="54"/>
      <c r="BK913" s="76"/>
      <c r="BL913" s="54"/>
      <c r="BM913" s="54"/>
      <c r="BN913" s="54"/>
      <c r="BO913" s="54"/>
      <c r="BP913" s="76"/>
      <c r="BQ913" s="54"/>
      <c r="BR913" s="54"/>
      <c r="BS913" s="54"/>
      <c r="BT913" s="54"/>
      <c r="BU913" s="76"/>
    </row>
    <row r="914" spans="1:73" ht="15" x14ac:dyDescent="0.15">
      <c r="A914" s="56"/>
      <c r="B914" s="56"/>
      <c r="C914" s="56"/>
      <c r="D914" s="56"/>
      <c r="E914" s="104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3"/>
      <c r="S914" s="74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3"/>
      <c r="AG914" s="74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3"/>
      <c r="AU914" s="74"/>
      <c r="AV914" s="54"/>
      <c r="AW914" s="54"/>
      <c r="AX914" s="54"/>
      <c r="AY914" s="54"/>
      <c r="AZ914" s="54"/>
      <c r="BA914" s="76"/>
      <c r="BB914" s="54"/>
      <c r="BC914" s="54"/>
      <c r="BD914" s="54"/>
      <c r="BE914" s="54"/>
      <c r="BF914" s="76"/>
      <c r="BG914" s="54"/>
      <c r="BH914" s="54"/>
      <c r="BI914" s="54"/>
      <c r="BJ914" s="54"/>
      <c r="BK914" s="76"/>
      <c r="BL914" s="54"/>
      <c r="BM914" s="54"/>
      <c r="BN914" s="54"/>
      <c r="BO914" s="54"/>
      <c r="BP914" s="76"/>
      <c r="BQ914" s="54"/>
      <c r="BR914" s="54"/>
      <c r="BS914" s="54"/>
      <c r="BT914" s="54"/>
      <c r="BU914" s="76"/>
    </row>
    <row r="915" spans="1:73" ht="15" x14ac:dyDescent="0.15">
      <c r="A915" s="56"/>
      <c r="B915" s="56"/>
      <c r="C915" s="56"/>
      <c r="D915" s="56"/>
      <c r="E915" s="104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3"/>
      <c r="S915" s="74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3"/>
      <c r="AG915" s="74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3"/>
      <c r="AU915" s="74"/>
      <c r="AV915" s="54"/>
      <c r="AW915" s="54"/>
      <c r="AX915" s="54"/>
      <c r="AY915" s="54"/>
      <c r="AZ915" s="54"/>
      <c r="BA915" s="76"/>
      <c r="BB915" s="54"/>
      <c r="BC915" s="54"/>
      <c r="BD915" s="54"/>
      <c r="BE915" s="54"/>
      <c r="BF915" s="76"/>
      <c r="BG915" s="54"/>
      <c r="BH915" s="54"/>
      <c r="BI915" s="54"/>
      <c r="BJ915" s="54"/>
      <c r="BK915" s="76"/>
      <c r="BL915" s="54"/>
      <c r="BM915" s="54"/>
      <c r="BN915" s="54"/>
      <c r="BO915" s="54"/>
      <c r="BP915" s="76"/>
      <c r="BQ915" s="54"/>
      <c r="BR915" s="54"/>
      <c r="BS915" s="54"/>
      <c r="BT915" s="54"/>
      <c r="BU915" s="76"/>
    </row>
    <row r="916" spans="1:73" ht="15" x14ac:dyDescent="0.15">
      <c r="A916" s="56"/>
      <c r="B916" s="56"/>
      <c r="C916" s="56"/>
      <c r="D916" s="56"/>
      <c r="E916" s="104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3"/>
      <c r="S916" s="74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3"/>
      <c r="AG916" s="74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3"/>
      <c r="AU916" s="74"/>
      <c r="AV916" s="54"/>
      <c r="AW916" s="54"/>
      <c r="AX916" s="54"/>
      <c r="AY916" s="54"/>
      <c r="AZ916" s="54"/>
      <c r="BA916" s="76"/>
      <c r="BB916" s="54"/>
      <c r="BC916" s="54"/>
      <c r="BD916" s="54"/>
      <c r="BE916" s="54"/>
      <c r="BF916" s="76"/>
      <c r="BG916" s="54"/>
      <c r="BH916" s="54"/>
      <c r="BI916" s="54"/>
      <c r="BJ916" s="54"/>
      <c r="BK916" s="76"/>
      <c r="BL916" s="54"/>
      <c r="BM916" s="54"/>
      <c r="BN916" s="54"/>
      <c r="BO916" s="54"/>
      <c r="BP916" s="76"/>
      <c r="BQ916" s="54"/>
      <c r="BR916" s="54"/>
      <c r="BS916" s="54"/>
      <c r="BT916" s="54"/>
      <c r="BU916" s="76"/>
    </row>
    <row r="917" spans="1:73" ht="15" x14ac:dyDescent="0.15">
      <c r="A917" s="56"/>
      <c r="B917" s="56"/>
      <c r="C917" s="56"/>
      <c r="D917" s="56"/>
      <c r="E917" s="104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3"/>
      <c r="S917" s="74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3"/>
      <c r="AG917" s="74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3"/>
      <c r="AU917" s="74"/>
      <c r="AV917" s="54"/>
      <c r="AW917" s="54"/>
      <c r="AX917" s="54"/>
      <c r="AY917" s="54"/>
      <c r="AZ917" s="54"/>
      <c r="BA917" s="76"/>
      <c r="BB917" s="54"/>
      <c r="BC917" s="54"/>
      <c r="BD917" s="54"/>
      <c r="BE917" s="54"/>
      <c r="BF917" s="76"/>
      <c r="BG917" s="54"/>
      <c r="BH917" s="54"/>
      <c r="BI917" s="54"/>
      <c r="BJ917" s="54"/>
      <c r="BK917" s="76"/>
      <c r="BL917" s="54"/>
      <c r="BM917" s="54"/>
      <c r="BN917" s="54"/>
      <c r="BO917" s="54"/>
      <c r="BP917" s="76"/>
      <c r="BQ917" s="54"/>
      <c r="BR917" s="54"/>
      <c r="BS917" s="54"/>
      <c r="BT917" s="54"/>
      <c r="BU917" s="76"/>
    </row>
    <row r="918" spans="1:73" ht="15" x14ac:dyDescent="0.15">
      <c r="A918" s="56"/>
      <c r="B918" s="56"/>
      <c r="C918" s="56"/>
      <c r="D918" s="56"/>
      <c r="E918" s="104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3"/>
      <c r="S918" s="74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3"/>
      <c r="AG918" s="74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3"/>
      <c r="AU918" s="74"/>
      <c r="AV918" s="54"/>
      <c r="AW918" s="54"/>
      <c r="AX918" s="54"/>
      <c r="AY918" s="54"/>
      <c r="AZ918" s="54"/>
      <c r="BA918" s="76"/>
      <c r="BB918" s="54"/>
      <c r="BC918" s="54"/>
      <c r="BD918" s="54"/>
      <c r="BE918" s="54"/>
      <c r="BF918" s="76"/>
      <c r="BG918" s="54"/>
      <c r="BH918" s="54"/>
      <c r="BI918" s="54"/>
      <c r="BJ918" s="54"/>
      <c r="BK918" s="76"/>
      <c r="BL918" s="54"/>
      <c r="BM918" s="54"/>
      <c r="BN918" s="54"/>
      <c r="BO918" s="54"/>
      <c r="BP918" s="76"/>
      <c r="BQ918" s="54"/>
      <c r="BR918" s="54"/>
      <c r="BS918" s="54"/>
      <c r="BT918" s="54"/>
      <c r="BU918" s="76"/>
    </row>
    <row r="919" spans="1:73" ht="15" x14ac:dyDescent="0.15">
      <c r="A919" s="56"/>
      <c r="B919" s="56"/>
      <c r="C919" s="56"/>
      <c r="D919" s="56"/>
      <c r="E919" s="104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3"/>
      <c r="S919" s="74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3"/>
      <c r="AG919" s="74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3"/>
      <c r="AU919" s="74"/>
      <c r="AV919" s="54"/>
      <c r="AW919" s="54"/>
      <c r="AX919" s="54"/>
      <c r="AY919" s="54"/>
      <c r="AZ919" s="54"/>
      <c r="BA919" s="76"/>
      <c r="BB919" s="54"/>
      <c r="BC919" s="54"/>
      <c r="BD919" s="54"/>
      <c r="BE919" s="54"/>
      <c r="BF919" s="76"/>
      <c r="BG919" s="54"/>
      <c r="BH919" s="54"/>
      <c r="BI919" s="54"/>
      <c r="BJ919" s="54"/>
      <c r="BK919" s="76"/>
      <c r="BL919" s="54"/>
      <c r="BM919" s="54"/>
      <c r="BN919" s="54"/>
      <c r="BO919" s="54"/>
      <c r="BP919" s="76"/>
      <c r="BQ919" s="54"/>
      <c r="BR919" s="54"/>
      <c r="BS919" s="54"/>
      <c r="BT919" s="54"/>
      <c r="BU919" s="76"/>
    </row>
    <row r="920" spans="1:73" ht="15" x14ac:dyDescent="0.15">
      <c r="A920" s="56"/>
      <c r="B920" s="56"/>
      <c r="C920" s="56"/>
      <c r="D920" s="56"/>
      <c r="E920" s="104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3"/>
      <c r="S920" s="74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3"/>
      <c r="AG920" s="74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3"/>
      <c r="AU920" s="74"/>
      <c r="AV920" s="54"/>
      <c r="AW920" s="54"/>
      <c r="AX920" s="54"/>
      <c r="AY920" s="54"/>
      <c r="AZ920" s="54"/>
      <c r="BA920" s="76"/>
      <c r="BB920" s="54"/>
      <c r="BC920" s="54"/>
      <c r="BD920" s="54"/>
      <c r="BE920" s="54"/>
      <c r="BF920" s="76"/>
      <c r="BG920" s="54"/>
      <c r="BH920" s="54"/>
      <c r="BI920" s="54"/>
      <c r="BJ920" s="54"/>
      <c r="BK920" s="76"/>
      <c r="BL920" s="54"/>
      <c r="BM920" s="54"/>
      <c r="BN920" s="54"/>
      <c r="BO920" s="54"/>
      <c r="BP920" s="76"/>
      <c r="BQ920" s="54"/>
      <c r="BR920" s="54"/>
      <c r="BS920" s="54"/>
      <c r="BT920" s="54"/>
      <c r="BU920" s="76"/>
    </row>
    <row r="921" spans="1:73" ht="15" x14ac:dyDescent="0.15">
      <c r="A921" s="56"/>
      <c r="B921" s="56"/>
      <c r="C921" s="56"/>
      <c r="D921" s="56"/>
      <c r="E921" s="104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3"/>
      <c r="S921" s="74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3"/>
      <c r="AG921" s="74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3"/>
      <c r="AU921" s="74"/>
      <c r="AV921" s="54"/>
      <c r="AW921" s="54"/>
      <c r="AX921" s="54"/>
      <c r="AY921" s="54"/>
      <c r="AZ921" s="54"/>
      <c r="BA921" s="76"/>
      <c r="BB921" s="54"/>
      <c r="BC921" s="54"/>
      <c r="BD921" s="54"/>
      <c r="BE921" s="54"/>
      <c r="BF921" s="76"/>
      <c r="BG921" s="54"/>
      <c r="BH921" s="54"/>
      <c r="BI921" s="54"/>
      <c r="BJ921" s="54"/>
      <c r="BK921" s="76"/>
      <c r="BL921" s="54"/>
      <c r="BM921" s="54"/>
      <c r="BN921" s="54"/>
      <c r="BO921" s="54"/>
      <c r="BP921" s="76"/>
      <c r="BQ921" s="54"/>
      <c r="BR921" s="54"/>
      <c r="BS921" s="54"/>
      <c r="BT921" s="54"/>
      <c r="BU921" s="76"/>
    </row>
    <row r="922" spans="1:73" ht="15" x14ac:dyDescent="0.15">
      <c r="A922" s="56"/>
      <c r="B922" s="56"/>
      <c r="C922" s="56"/>
      <c r="D922" s="56"/>
      <c r="E922" s="104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3"/>
      <c r="S922" s="74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3"/>
      <c r="AG922" s="74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3"/>
      <c r="AU922" s="74"/>
      <c r="AV922" s="54"/>
      <c r="AW922" s="54"/>
      <c r="AX922" s="54"/>
      <c r="AY922" s="54"/>
      <c r="AZ922" s="54"/>
      <c r="BA922" s="76"/>
      <c r="BB922" s="54"/>
      <c r="BC922" s="54"/>
      <c r="BD922" s="54"/>
      <c r="BE922" s="54"/>
      <c r="BF922" s="76"/>
      <c r="BG922" s="54"/>
      <c r="BH922" s="54"/>
      <c r="BI922" s="54"/>
      <c r="BJ922" s="54"/>
      <c r="BK922" s="76"/>
      <c r="BL922" s="54"/>
      <c r="BM922" s="54"/>
      <c r="BN922" s="54"/>
      <c r="BO922" s="54"/>
      <c r="BP922" s="76"/>
      <c r="BQ922" s="54"/>
      <c r="BR922" s="54"/>
      <c r="BS922" s="54"/>
      <c r="BT922" s="54"/>
      <c r="BU922" s="76"/>
    </row>
    <row r="923" spans="1:73" ht="15" x14ac:dyDescent="0.15">
      <c r="A923" s="56"/>
      <c r="B923" s="56"/>
      <c r="C923" s="56"/>
      <c r="D923" s="56"/>
      <c r="E923" s="104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3"/>
      <c r="S923" s="74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3"/>
      <c r="AG923" s="74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3"/>
      <c r="AU923" s="74"/>
      <c r="AV923" s="54"/>
      <c r="AW923" s="54"/>
      <c r="AX923" s="54"/>
      <c r="AY923" s="54"/>
      <c r="AZ923" s="54"/>
      <c r="BA923" s="76"/>
      <c r="BB923" s="54"/>
      <c r="BC923" s="54"/>
      <c r="BD923" s="54"/>
      <c r="BE923" s="54"/>
      <c r="BF923" s="76"/>
      <c r="BG923" s="54"/>
      <c r="BH923" s="54"/>
      <c r="BI923" s="54"/>
      <c r="BJ923" s="54"/>
      <c r="BK923" s="76"/>
      <c r="BL923" s="54"/>
      <c r="BM923" s="54"/>
      <c r="BN923" s="54"/>
      <c r="BO923" s="54"/>
      <c r="BP923" s="76"/>
      <c r="BQ923" s="54"/>
      <c r="BR923" s="54"/>
      <c r="BS923" s="54"/>
      <c r="BT923" s="54"/>
      <c r="BU923" s="76"/>
    </row>
    <row r="924" spans="1:73" ht="15" x14ac:dyDescent="0.15">
      <c r="A924" s="56"/>
      <c r="B924" s="56"/>
      <c r="C924" s="56"/>
      <c r="D924" s="56"/>
      <c r="E924" s="104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3"/>
      <c r="S924" s="74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3"/>
      <c r="AG924" s="74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3"/>
      <c r="AU924" s="74"/>
      <c r="AV924" s="54"/>
      <c r="AW924" s="54"/>
      <c r="AX924" s="54"/>
      <c r="AY924" s="54"/>
      <c r="AZ924" s="54"/>
      <c r="BA924" s="76"/>
      <c r="BB924" s="54"/>
      <c r="BC924" s="54"/>
      <c r="BD924" s="54"/>
      <c r="BE924" s="54"/>
      <c r="BF924" s="76"/>
      <c r="BG924" s="54"/>
      <c r="BH924" s="54"/>
      <c r="BI924" s="54"/>
      <c r="BJ924" s="54"/>
      <c r="BK924" s="76"/>
      <c r="BL924" s="54"/>
      <c r="BM924" s="54"/>
      <c r="BN924" s="54"/>
      <c r="BO924" s="54"/>
      <c r="BP924" s="76"/>
      <c r="BQ924" s="54"/>
      <c r="BR924" s="54"/>
      <c r="BS924" s="54"/>
      <c r="BT924" s="54"/>
      <c r="BU924" s="76"/>
    </row>
    <row r="925" spans="1:73" ht="15" x14ac:dyDescent="0.15">
      <c r="A925" s="56"/>
      <c r="B925" s="56"/>
      <c r="C925" s="56"/>
      <c r="D925" s="56"/>
      <c r="E925" s="104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3"/>
      <c r="S925" s="74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3"/>
      <c r="AG925" s="74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3"/>
      <c r="AU925" s="74"/>
      <c r="AV925" s="54"/>
      <c r="AW925" s="54"/>
      <c r="AX925" s="54"/>
      <c r="AY925" s="54"/>
      <c r="AZ925" s="54"/>
      <c r="BA925" s="76"/>
      <c r="BB925" s="54"/>
      <c r="BC925" s="54"/>
      <c r="BD925" s="54"/>
      <c r="BE925" s="54"/>
      <c r="BF925" s="76"/>
      <c r="BG925" s="54"/>
      <c r="BH925" s="54"/>
      <c r="BI925" s="54"/>
      <c r="BJ925" s="54"/>
      <c r="BK925" s="76"/>
      <c r="BL925" s="54"/>
      <c r="BM925" s="54"/>
      <c r="BN925" s="54"/>
      <c r="BO925" s="54"/>
      <c r="BP925" s="76"/>
      <c r="BQ925" s="54"/>
      <c r="BR925" s="54"/>
      <c r="BS925" s="54"/>
      <c r="BT925" s="54"/>
      <c r="BU925" s="76"/>
    </row>
    <row r="926" spans="1:73" ht="15" x14ac:dyDescent="0.15">
      <c r="A926" s="56"/>
      <c r="B926" s="56"/>
      <c r="C926" s="56"/>
      <c r="D926" s="56"/>
      <c r="E926" s="104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3"/>
      <c r="S926" s="74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3"/>
      <c r="AG926" s="74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3"/>
      <c r="AU926" s="74"/>
      <c r="AV926" s="54"/>
      <c r="AW926" s="54"/>
      <c r="AX926" s="54"/>
      <c r="AY926" s="54"/>
      <c r="AZ926" s="54"/>
      <c r="BA926" s="76"/>
      <c r="BB926" s="54"/>
      <c r="BC926" s="54"/>
      <c r="BD926" s="54"/>
      <c r="BE926" s="54"/>
      <c r="BF926" s="76"/>
      <c r="BG926" s="54"/>
      <c r="BH926" s="54"/>
      <c r="BI926" s="54"/>
      <c r="BJ926" s="54"/>
      <c r="BK926" s="76"/>
      <c r="BL926" s="54"/>
      <c r="BM926" s="54"/>
      <c r="BN926" s="54"/>
      <c r="BO926" s="54"/>
      <c r="BP926" s="76"/>
      <c r="BQ926" s="54"/>
      <c r="BR926" s="54"/>
      <c r="BS926" s="54"/>
      <c r="BT926" s="54"/>
      <c r="BU926" s="76"/>
    </row>
    <row r="927" spans="1:73" ht="15" x14ac:dyDescent="0.15">
      <c r="A927" s="56"/>
      <c r="B927" s="56"/>
      <c r="C927" s="56"/>
      <c r="D927" s="56"/>
      <c r="E927" s="104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3"/>
      <c r="S927" s="74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3"/>
      <c r="AG927" s="74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3"/>
      <c r="AU927" s="74"/>
      <c r="AV927" s="54"/>
      <c r="AW927" s="54"/>
      <c r="AX927" s="54"/>
      <c r="AY927" s="54"/>
      <c r="AZ927" s="54"/>
      <c r="BA927" s="76"/>
      <c r="BB927" s="54"/>
      <c r="BC927" s="54"/>
      <c r="BD927" s="54"/>
      <c r="BE927" s="54"/>
      <c r="BF927" s="76"/>
      <c r="BG927" s="54"/>
      <c r="BH927" s="54"/>
      <c r="BI927" s="54"/>
      <c r="BJ927" s="54"/>
      <c r="BK927" s="76"/>
      <c r="BL927" s="54"/>
      <c r="BM927" s="54"/>
      <c r="BN927" s="54"/>
      <c r="BO927" s="54"/>
      <c r="BP927" s="76"/>
      <c r="BQ927" s="54"/>
      <c r="BR927" s="54"/>
      <c r="BS927" s="54"/>
      <c r="BT927" s="54"/>
      <c r="BU927" s="76"/>
    </row>
    <row r="928" spans="1:73" ht="15" x14ac:dyDescent="0.15">
      <c r="A928" s="56"/>
      <c r="B928" s="56"/>
      <c r="C928" s="56"/>
      <c r="D928" s="56"/>
      <c r="E928" s="104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3"/>
      <c r="S928" s="74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3"/>
      <c r="AG928" s="74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3"/>
      <c r="AU928" s="74"/>
      <c r="AV928" s="54"/>
      <c r="AW928" s="54"/>
      <c r="AX928" s="54"/>
      <c r="AY928" s="54"/>
      <c r="AZ928" s="54"/>
      <c r="BA928" s="76"/>
      <c r="BB928" s="54"/>
      <c r="BC928" s="54"/>
      <c r="BD928" s="54"/>
      <c r="BE928" s="54"/>
      <c r="BF928" s="76"/>
      <c r="BG928" s="54"/>
      <c r="BH928" s="54"/>
      <c r="BI928" s="54"/>
      <c r="BJ928" s="54"/>
      <c r="BK928" s="76"/>
      <c r="BL928" s="54"/>
      <c r="BM928" s="54"/>
      <c r="BN928" s="54"/>
      <c r="BO928" s="54"/>
      <c r="BP928" s="76"/>
      <c r="BQ928" s="54"/>
      <c r="BR928" s="54"/>
      <c r="BS928" s="54"/>
      <c r="BT928" s="54"/>
      <c r="BU928" s="76"/>
    </row>
    <row r="929" spans="1:73" ht="15" x14ac:dyDescent="0.15">
      <c r="A929" s="56"/>
      <c r="B929" s="56"/>
      <c r="C929" s="56"/>
      <c r="D929" s="56"/>
      <c r="E929" s="104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3"/>
      <c r="S929" s="74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3"/>
      <c r="AG929" s="74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3"/>
      <c r="AU929" s="74"/>
      <c r="AV929" s="54"/>
      <c r="AW929" s="54"/>
      <c r="AX929" s="54"/>
      <c r="AY929" s="54"/>
      <c r="AZ929" s="54"/>
      <c r="BA929" s="76"/>
      <c r="BB929" s="54"/>
      <c r="BC929" s="54"/>
      <c r="BD929" s="54"/>
      <c r="BE929" s="54"/>
      <c r="BF929" s="76"/>
      <c r="BG929" s="54"/>
      <c r="BH929" s="54"/>
      <c r="BI929" s="54"/>
      <c r="BJ929" s="54"/>
      <c r="BK929" s="76"/>
      <c r="BL929" s="54"/>
      <c r="BM929" s="54"/>
      <c r="BN929" s="54"/>
      <c r="BO929" s="54"/>
      <c r="BP929" s="76"/>
      <c r="BQ929" s="54"/>
      <c r="BR929" s="54"/>
      <c r="BS929" s="54"/>
      <c r="BT929" s="54"/>
      <c r="BU929" s="76"/>
    </row>
    <row r="930" spans="1:73" ht="15" x14ac:dyDescent="0.15">
      <c r="A930" s="56"/>
      <c r="B930" s="56"/>
      <c r="C930" s="56"/>
      <c r="D930" s="56"/>
      <c r="E930" s="104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3"/>
      <c r="S930" s="74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3"/>
      <c r="AG930" s="74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3"/>
      <c r="AU930" s="74"/>
      <c r="AV930" s="54"/>
      <c r="AW930" s="54"/>
      <c r="AX930" s="54"/>
      <c r="AY930" s="54"/>
      <c r="AZ930" s="54"/>
      <c r="BA930" s="76"/>
      <c r="BB930" s="54"/>
      <c r="BC930" s="54"/>
      <c r="BD930" s="54"/>
      <c r="BE930" s="54"/>
      <c r="BF930" s="76"/>
      <c r="BG930" s="54"/>
      <c r="BH930" s="54"/>
      <c r="BI930" s="54"/>
      <c r="BJ930" s="54"/>
      <c r="BK930" s="76"/>
      <c r="BL930" s="54"/>
      <c r="BM930" s="54"/>
      <c r="BN930" s="54"/>
      <c r="BO930" s="54"/>
      <c r="BP930" s="76"/>
      <c r="BQ930" s="54"/>
      <c r="BR930" s="54"/>
      <c r="BS930" s="54"/>
      <c r="BT930" s="54"/>
      <c r="BU930" s="76"/>
    </row>
    <row r="931" spans="1:73" ht="15" x14ac:dyDescent="0.15">
      <c r="A931" s="56"/>
      <c r="B931" s="56"/>
      <c r="C931" s="56"/>
      <c r="D931" s="56"/>
      <c r="E931" s="104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3"/>
      <c r="S931" s="74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3"/>
      <c r="AG931" s="74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3"/>
      <c r="AU931" s="74"/>
      <c r="AV931" s="54"/>
      <c r="AW931" s="54"/>
      <c r="AX931" s="54"/>
      <c r="AY931" s="54"/>
      <c r="AZ931" s="54"/>
      <c r="BA931" s="76"/>
      <c r="BB931" s="54"/>
      <c r="BC931" s="54"/>
      <c r="BD931" s="54"/>
      <c r="BE931" s="54"/>
      <c r="BF931" s="76"/>
      <c r="BG931" s="54"/>
      <c r="BH931" s="54"/>
      <c r="BI931" s="54"/>
      <c r="BJ931" s="54"/>
      <c r="BK931" s="76"/>
      <c r="BL931" s="54"/>
      <c r="BM931" s="54"/>
      <c r="BN931" s="54"/>
      <c r="BO931" s="54"/>
      <c r="BP931" s="76"/>
      <c r="BQ931" s="54"/>
      <c r="BR931" s="54"/>
      <c r="BS931" s="54"/>
      <c r="BT931" s="54"/>
      <c r="BU931" s="76"/>
    </row>
    <row r="932" spans="1:73" ht="15" x14ac:dyDescent="0.15">
      <c r="A932" s="56"/>
      <c r="B932" s="56"/>
      <c r="C932" s="56"/>
      <c r="D932" s="56"/>
      <c r="E932" s="104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3"/>
      <c r="S932" s="74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3"/>
      <c r="AG932" s="74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3"/>
      <c r="AU932" s="74"/>
      <c r="AV932" s="54"/>
      <c r="AW932" s="54"/>
      <c r="AX932" s="54"/>
      <c r="AY932" s="54"/>
      <c r="AZ932" s="54"/>
      <c r="BA932" s="76"/>
      <c r="BB932" s="54"/>
      <c r="BC932" s="54"/>
      <c r="BD932" s="54"/>
      <c r="BE932" s="54"/>
      <c r="BF932" s="76"/>
      <c r="BG932" s="54"/>
      <c r="BH932" s="54"/>
      <c r="BI932" s="54"/>
      <c r="BJ932" s="54"/>
      <c r="BK932" s="76"/>
      <c r="BL932" s="54"/>
      <c r="BM932" s="54"/>
      <c r="BN932" s="54"/>
      <c r="BO932" s="54"/>
      <c r="BP932" s="76"/>
      <c r="BQ932" s="54"/>
      <c r="BR932" s="54"/>
      <c r="BS932" s="54"/>
      <c r="BT932" s="54"/>
      <c r="BU932" s="76"/>
    </row>
    <row r="933" spans="1:73" ht="15" x14ac:dyDescent="0.15">
      <c r="A933" s="56"/>
      <c r="B933" s="56"/>
      <c r="C933" s="56"/>
      <c r="D933" s="56"/>
      <c r="E933" s="104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3"/>
      <c r="S933" s="74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3"/>
      <c r="AG933" s="74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3"/>
      <c r="AU933" s="74"/>
      <c r="AV933" s="54"/>
      <c r="AW933" s="54"/>
      <c r="AX933" s="54"/>
      <c r="AY933" s="54"/>
      <c r="AZ933" s="54"/>
      <c r="BA933" s="76"/>
      <c r="BB933" s="54"/>
      <c r="BC933" s="54"/>
      <c r="BD933" s="54"/>
      <c r="BE933" s="54"/>
      <c r="BF933" s="76"/>
      <c r="BG933" s="54"/>
      <c r="BH933" s="54"/>
      <c r="BI933" s="54"/>
      <c r="BJ933" s="54"/>
      <c r="BK933" s="76"/>
      <c r="BL933" s="54"/>
      <c r="BM933" s="54"/>
      <c r="BN933" s="54"/>
      <c r="BO933" s="54"/>
      <c r="BP933" s="76"/>
      <c r="BQ933" s="54"/>
      <c r="BR933" s="54"/>
      <c r="BS933" s="54"/>
      <c r="BT933" s="54"/>
      <c r="BU933" s="76"/>
    </row>
    <row r="934" spans="1:73" ht="15" x14ac:dyDescent="0.15">
      <c r="A934" s="56"/>
      <c r="B934" s="56"/>
      <c r="C934" s="56"/>
      <c r="D934" s="56"/>
      <c r="E934" s="104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3"/>
      <c r="S934" s="74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3"/>
      <c r="AG934" s="74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3"/>
      <c r="AU934" s="74"/>
      <c r="AV934" s="54"/>
      <c r="AW934" s="54"/>
      <c r="AX934" s="54"/>
      <c r="AY934" s="54"/>
      <c r="AZ934" s="54"/>
      <c r="BA934" s="76"/>
      <c r="BB934" s="54"/>
      <c r="BC934" s="54"/>
      <c r="BD934" s="54"/>
      <c r="BE934" s="54"/>
      <c r="BF934" s="76"/>
      <c r="BG934" s="54"/>
      <c r="BH934" s="54"/>
      <c r="BI934" s="54"/>
      <c r="BJ934" s="54"/>
      <c r="BK934" s="76"/>
      <c r="BL934" s="54"/>
      <c r="BM934" s="54"/>
      <c r="BN934" s="54"/>
      <c r="BO934" s="54"/>
      <c r="BP934" s="76"/>
      <c r="BQ934" s="54"/>
      <c r="BR934" s="54"/>
      <c r="BS934" s="54"/>
      <c r="BT934" s="54"/>
      <c r="BU934" s="76"/>
    </row>
    <row r="935" spans="1:73" ht="15" x14ac:dyDescent="0.15">
      <c r="A935" s="56"/>
      <c r="B935" s="56"/>
      <c r="C935" s="56"/>
      <c r="D935" s="56"/>
      <c r="E935" s="104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3"/>
      <c r="S935" s="74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3"/>
      <c r="AG935" s="74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3"/>
      <c r="AU935" s="74"/>
      <c r="AV935" s="54"/>
      <c r="AW935" s="54"/>
      <c r="AX935" s="54"/>
      <c r="AY935" s="54"/>
      <c r="AZ935" s="54"/>
      <c r="BA935" s="76"/>
      <c r="BB935" s="54"/>
      <c r="BC935" s="54"/>
      <c r="BD935" s="54"/>
      <c r="BE935" s="54"/>
      <c r="BF935" s="76"/>
      <c r="BG935" s="54"/>
      <c r="BH935" s="54"/>
      <c r="BI935" s="54"/>
      <c r="BJ935" s="54"/>
      <c r="BK935" s="76"/>
      <c r="BL935" s="54"/>
      <c r="BM935" s="54"/>
      <c r="BN935" s="54"/>
      <c r="BO935" s="54"/>
      <c r="BP935" s="76"/>
      <c r="BQ935" s="54"/>
      <c r="BR935" s="54"/>
      <c r="BS935" s="54"/>
      <c r="BT935" s="54"/>
      <c r="BU935" s="76"/>
    </row>
    <row r="936" spans="1:73" ht="15" x14ac:dyDescent="0.15">
      <c r="A936" s="56"/>
      <c r="B936" s="56"/>
      <c r="C936" s="56"/>
      <c r="D936" s="56"/>
      <c r="E936" s="104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3"/>
      <c r="S936" s="74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3"/>
      <c r="AG936" s="74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3"/>
      <c r="AU936" s="74"/>
      <c r="AV936" s="54"/>
      <c r="AW936" s="54"/>
      <c r="AX936" s="54"/>
      <c r="AY936" s="54"/>
      <c r="AZ936" s="54"/>
      <c r="BA936" s="76"/>
      <c r="BB936" s="54"/>
      <c r="BC936" s="54"/>
      <c r="BD936" s="54"/>
      <c r="BE936" s="54"/>
      <c r="BF936" s="76"/>
      <c r="BG936" s="54"/>
      <c r="BH936" s="54"/>
      <c r="BI936" s="54"/>
      <c r="BJ936" s="54"/>
      <c r="BK936" s="76"/>
      <c r="BL936" s="54"/>
      <c r="BM936" s="54"/>
      <c r="BN936" s="54"/>
      <c r="BO936" s="54"/>
      <c r="BP936" s="76"/>
      <c r="BQ936" s="54"/>
      <c r="BR936" s="54"/>
      <c r="BS936" s="54"/>
      <c r="BT936" s="54"/>
      <c r="BU936" s="76"/>
    </row>
    <row r="937" spans="1:73" ht="15" x14ac:dyDescent="0.15">
      <c r="A937" s="56"/>
      <c r="B937" s="56"/>
      <c r="C937" s="56"/>
      <c r="D937" s="56"/>
      <c r="E937" s="104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3"/>
      <c r="S937" s="74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3"/>
      <c r="AG937" s="74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3"/>
      <c r="AU937" s="74"/>
      <c r="AV937" s="54"/>
      <c r="AW937" s="54"/>
      <c r="AX937" s="54"/>
      <c r="AY937" s="54"/>
      <c r="AZ937" s="54"/>
      <c r="BA937" s="76"/>
      <c r="BB937" s="54"/>
      <c r="BC937" s="54"/>
      <c r="BD937" s="54"/>
      <c r="BE937" s="54"/>
      <c r="BF937" s="76"/>
      <c r="BG937" s="54"/>
      <c r="BH937" s="54"/>
      <c r="BI937" s="54"/>
      <c r="BJ937" s="54"/>
      <c r="BK937" s="76"/>
      <c r="BL937" s="54"/>
      <c r="BM937" s="54"/>
      <c r="BN937" s="54"/>
      <c r="BO937" s="54"/>
      <c r="BP937" s="76"/>
      <c r="BQ937" s="54"/>
      <c r="BR937" s="54"/>
      <c r="BS937" s="54"/>
      <c r="BT937" s="54"/>
      <c r="BU937" s="76"/>
    </row>
    <row r="938" spans="1:73" ht="15" x14ac:dyDescent="0.15">
      <c r="A938" s="56"/>
      <c r="B938" s="56"/>
      <c r="C938" s="56"/>
      <c r="D938" s="56"/>
      <c r="E938" s="104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3"/>
      <c r="S938" s="74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3"/>
      <c r="AG938" s="74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3"/>
      <c r="AU938" s="74"/>
      <c r="AV938" s="54"/>
      <c r="AW938" s="54"/>
      <c r="AX938" s="54"/>
      <c r="AY938" s="54"/>
      <c r="AZ938" s="54"/>
      <c r="BA938" s="76"/>
      <c r="BB938" s="54"/>
      <c r="BC938" s="54"/>
      <c r="BD938" s="54"/>
      <c r="BE938" s="54"/>
      <c r="BF938" s="76"/>
      <c r="BG938" s="54"/>
      <c r="BH938" s="54"/>
      <c r="BI938" s="54"/>
      <c r="BJ938" s="54"/>
      <c r="BK938" s="76"/>
      <c r="BL938" s="54"/>
      <c r="BM938" s="54"/>
      <c r="BN938" s="54"/>
      <c r="BO938" s="54"/>
      <c r="BP938" s="76"/>
      <c r="BQ938" s="54"/>
      <c r="BR938" s="54"/>
      <c r="BS938" s="54"/>
      <c r="BT938" s="54"/>
      <c r="BU938" s="76"/>
    </row>
    <row r="939" spans="1:73" ht="15" x14ac:dyDescent="0.15">
      <c r="A939" s="56"/>
      <c r="B939" s="56"/>
      <c r="C939" s="56"/>
      <c r="D939" s="56"/>
      <c r="E939" s="104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3"/>
      <c r="S939" s="74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3"/>
      <c r="AG939" s="74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3"/>
      <c r="AU939" s="74"/>
      <c r="AV939" s="54"/>
      <c r="AW939" s="54"/>
      <c r="AX939" s="54"/>
      <c r="AY939" s="54"/>
      <c r="AZ939" s="54"/>
      <c r="BA939" s="76"/>
      <c r="BB939" s="54"/>
      <c r="BC939" s="54"/>
      <c r="BD939" s="54"/>
      <c r="BE939" s="54"/>
      <c r="BF939" s="76"/>
      <c r="BG939" s="54"/>
      <c r="BH939" s="54"/>
      <c r="BI939" s="54"/>
      <c r="BJ939" s="54"/>
      <c r="BK939" s="76"/>
      <c r="BL939" s="54"/>
      <c r="BM939" s="54"/>
      <c r="BN939" s="54"/>
      <c r="BO939" s="54"/>
      <c r="BP939" s="76"/>
      <c r="BQ939" s="54"/>
      <c r="BR939" s="54"/>
      <c r="BS939" s="54"/>
      <c r="BT939" s="54"/>
      <c r="BU939" s="76"/>
    </row>
    <row r="940" spans="1:73" ht="15" x14ac:dyDescent="0.15">
      <c r="A940" s="56"/>
      <c r="B940" s="56"/>
      <c r="C940" s="56"/>
      <c r="D940" s="56"/>
      <c r="E940" s="104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3"/>
      <c r="S940" s="74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3"/>
      <c r="AG940" s="74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3"/>
      <c r="AU940" s="74"/>
      <c r="AV940" s="54"/>
      <c r="AW940" s="54"/>
      <c r="AX940" s="54"/>
      <c r="AY940" s="54"/>
      <c r="AZ940" s="54"/>
      <c r="BA940" s="76"/>
      <c r="BB940" s="54"/>
      <c r="BC940" s="54"/>
      <c r="BD940" s="54"/>
      <c r="BE940" s="54"/>
      <c r="BF940" s="76"/>
      <c r="BG940" s="54"/>
      <c r="BH940" s="54"/>
      <c r="BI940" s="54"/>
      <c r="BJ940" s="54"/>
      <c r="BK940" s="76"/>
      <c r="BL940" s="54"/>
      <c r="BM940" s="54"/>
      <c r="BN940" s="54"/>
      <c r="BO940" s="54"/>
      <c r="BP940" s="76"/>
      <c r="BQ940" s="54"/>
      <c r="BR940" s="54"/>
      <c r="BS940" s="54"/>
      <c r="BT940" s="54"/>
      <c r="BU940" s="76"/>
    </row>
    <row r="941" spans="1:73" ht="15" x14ac:dyDescent="0.15">
      <c r="A941" s="56"/>
      <c r="B941" s="56"/>
      <c r="C941" s="56"/>
      <c r="D941" s="56"/>
      <c r="E941" s="104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3"/>
      <c r="S941" s="74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3"/>
      <c r="AG941" s="74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3"/>
      <c r="AU941" s="74"/>
      <c r="AV941" s="54"/>
      <c r="AW941" s="54"/>
      <c r="AX941" s="54"/>
      <c r="AY941" s="54"/>
      <c r="AZ941" s="54"/>
      <c r="BA941" s="76"/>
      <c r="BB941" s="54"/>
      <c r="BC941" s="54"/>
      <c r="BD941" s="54"/>
      <c r="BE941" s="54"/>
      <c r="BF941" s="76"/>
      <c r="BG941" s="54"/>
      <c r="BH941" s="54"/>
      <c r="BI941" s="54"/>
      <c r="BJ941" s="54"/>
      <c r="BK941" s="76"/>
      <c r="BL941" s="54"/>
      <c r="BM941" s="54"/>
      <c r="BN941" s="54"/>
      <c r="BO941" s="54"/>
      <c r="BP941" s="76"/>
      <c r="BQ941" s="54"/>
      <c r="BR941" s="54"/>
      <c r="BS941" s="54"/>
      <c r="BT941" s="54"/>
      <c r="BU941" s="76"/>
    </row>
    <row r="942" spans="1:73" ht="15" x14ac:dyDescent="0.15">
      <c r="A942" s="56"/>
      <c r="B942" s="56"/>
      <c r="C942" s="56"/>
      <c r="D942" s="56"/>
      <c r="E942" s="104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3"/>
      <c r="S942" s="74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3"/>
      <c r="AG942" s="74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3"/>
      <c r="AU942" s="74"/>
      <c r="AV942" s="54"/>
      <c r="AW942" s="54"/>
      <c r="AX942" s="54"/>
      <c r="AY942" s="54"/>
      <c r="AZ942" s="54"/>
      <c r="BA942" s="76"/>
      <c r="BB942" s="54"/>
      <c r="BC942" s="54"/>
      <c r="BD942" s="54"/>
      <c r="BE942" s="54"/>
      <c r="BF942" s="76"/>
      <c r="BG942" s="54"/>
      <c r="BH942" s="54"/>
      <c r="BI942" s="54"/>
      <c r="BJ942" s="54"/>
      <c r="BK942" s="76"/>
      <c r="BL942" s="54"/>
      <c r="BM942" s="54"/>
      <c r="BN942" s="54"/>
      <c r="BO942" s="54"/>
      <c r="BP942" s="76"/>
      <c r="BQ942" s="54"/>
      <c r="BR942" s="54"/>
      <c r="BS942" s="54"/>
      <c r="BT942" s="54"/>
      <c r="BU942" s="76"/>
    </row>
  </sheetData>
  <mergeCells count="47">
    <mergeCell ref="A1:A3"/>
    <mergeCell ref="B1:B3"/>
    <mergeCell ref="C1:C3"/>
    <mergeCell ref="D1:D3"/>
    <mergeCell ref="E1:E3"/>
    <mergeCell ref="BV1:BY2"/>
    <mergeCell ref="BZ1:BZ3"/>
    <mergeCell ref="CA1:CD2"/>
    <mergeCell ref="CE1:CE3"/>
    <mergeCell ref="CF1:CI2"/>
    <mergeCell ref="CJ1:CJ3"/>
    <mergeCell ref="CK1:CN2"/>
    <mergeCell ref="CO1:CO3"/>
    <mergeCell ref="CP1:CS2"/>
    <mergeCell ref="CT1:CT3"/>
    <mergeCell ref="V2:V3"/>
    <mergeCell ref="W2:W3"/>
    <mergeCell ref="I2:I3"/>
    <mergeCell ref="BP1:BP3"/>
    <mergeCell ref="BU1:BU3"/>
    <mergeCell ref="BQ1:BT2"/>
    <mergeCell ref="BL1:BO2"/>
    <mergeCell ref="BF1:BF3"/>
    <mergeCell ref="BK1:BK3"/>
    <mergeCell ref="BG1:BJ2"/>
    <mergeCell ref="F1:R1"/>
    <mergeCell ref="J2:R2"/>
    <mergeCell ref="F2:F3"/>
    <mergeCell ref="G2:G3"/>
    <mergeCell ref="T2:T3"/>
    <mergeCell ref="H2:H3"/>
    <mergeCell ref="AV1:AV2"/>
    <mergeCell ref="BB1:BE2"/>
    <mergeCell ref="AG1:AG3"/>
    <mergeCell ref="T1:AF1"/>
    <mergeCell ref="S1:S3"/>
    <mergeCell ref="AU1:AU3"/>
    <mergeCell ref="BA1:BA3"/>
    <mergeCell ref="AW1:AZ2"/>
    <mergeCell ref="AH1:AT1"/>
    <mergeCell ref="AH2:AH3"/>
    <mergeCell ref="AI2:AI3"/>
    <mergeCell ref="AJ2:AJ3"/>
    <mergeCell ref="AK2:AK3"/>
    <mergeCell ref="AL2:AT2"/>
    <mergeCell ref="U2:U3"/>
    <mergeCell ref="X2:A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B87E91-E870-42D8-894D-9826E4591B8F}">
          <x14:formula1>
            <xm:f>'Pain Outcome'!#REF!</xm:f>
          </x14:formula1>
          <xm:sqref>AV56:AV84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data</vt:lpstr>
      <vt:lpstr>Pain Outcome</vt:lpstr>
      <vt:lpstr>Calculator</vt:lpstr>
      <vt:lpstr>Other Outcomes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Behnam Sadeghirad</dc:creator>
  <cp:keywords/>
  <dc:description/>
  <cp:lastModifiedBy>Ahmad Sofi-Mahmudi</cp:lastModifiedBy>
  <cp:revision/>
  <dcterms:created xsi:type="dcterms:W3CDTF">2021-05-13T23:09:24Z</dcterms:created>
  <dcterms:modified xsi:type="dcterms:W3CDTF">2023-10-15T03:00:32Z</dcterms:modified>
  <cp:category/>
  <cp:contentStatus/>
</cp:coreProperties>
</file>