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720" yWindow="0" windowWidth="23540" windowHeight="19960" tabRatio="500"/>
  </bookViews>
  <sheets>
    <sheet name="Result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G34" i="2"/>
  <c r="H33" i="2"/>
  <c r="I34" i="2"/>
  <c r="E33" i="2"/>
  <c r="F33" i="2"/>
  <c r="G33" i="2"/>
  <c r="I33" i="2"/>
  <c r="F34" i="2"/>
  <c r="H34" i="2"/>
  <c r="D34" i="2"/>
  <c r="D33" i="2"/>
  <c r="E30" i="2"/>
  <c r="E29" i="2"/>
  <c r="D30" i="2"/>
  <c r="D29" i="2"/>
  <c r="O35" i="2"/>
  <c r="L33" i="2"/>
  <c r="M33" i="2"/>
  <c r="N33" i="2"/>
  <c r="O33" i="2"/>
  <c r="L34" i="2"/>
  <c r="M34" i="2"/>
  <c r="N34" i="2"/>
  <c r="O34" i="2"/>
  <c r="K34" i="2"/>
  <c r="K33" i="2"/>
  <c r="J34" i="2"/>
  <c r="J33" i="2"/>
  <c r="O30" i="2"/>
  <c r="L29" i="2"/>
  <c r="M29" i="2"/>
  <c r="N29" i="2"/>
  <c r="O29" i="2"/>
  <c r="L30" i="2"/>
  <c r="M30" i="2"/>
  <c r="N30" i="2"/>
  <c r="K30" i="2"/>
  <c r="K29" i="2"/>
  <c r="J30" i="2"/>
  <c r="J29" i="2"/>
  <c r="F29" i="2"/>
  <c r="G29" i="2"/>
  <c r="H29" i="2"/>
  <c r="I29" i="2"/>
  <c r="F30" i="2"/>
  <c r="G30" i="2"/>
  <c r="H30" i="2"/>
  <c r="I30" i="2"/>
  <c r="D28" i="2"/>
  <c r="I35" i="2"/>
  <c r="E32" i="2"/>
  <c r="D32" i="2"/>
  <c r="D31" i="2"/>
  <c r="J31" i="2"/>
  <c r="J35" i="2"/>
  <c r="K28" i="2"/>
  <c r="J28" i="2"/>
  <c r="C30" i="2"/>
  <c r="D35" i="2"/>
  <c r="E35" i="2"/>
  <c r="F35" i="2"/>
  <c r="G35" i="2"/>
  <c r="H35" i="2"/>
  <c r="K35" i="2"/>
  <c r="L35" i="2"/>
  <c r="M35" i="2"/>
  <c r="N35" i="2"/>
  <c r="C34" i="2"/>
  <c r="C33" i="2"/>
  <c r="C35" i="2"/>
  <c r="C29" i="2"/>
  <c r="E31" i="2"/>
  <c r="F31" i="2"/>
  <c r="G31" i="2"/>
  <c r="H31" i="2"/>
  <c r="I31" i="2"/>
  <c r="K31" i="2"/>
  <c r="L31" i="2"/>
  <c r="M31" i="2"/>
  <c r="N31" i="2"/>
  <c r="O31" i="2"/>
  <c r="C31" i="2"/>
  <c r="E28" i="2"/>
  <c r="F28" i="2"/>
  <c r="G28" i="2"/>
  <c r="H28" i="2"/>
  <c r="I28" i="2"/>
  <c r="L28" i="2"/>
  <c r="M28" i="2"/>
  <c r="N28" i="2"/>
  <c r="O28" i="2"/>
  <c r="F32" i="2"/>
  <c r="G32" i="2"/>
  <c r="H32" i="2"/>
  <c r="I32" i="2"/>
  <c r="J32" i="2"/>
  <c r="K32" i="2"/>
  <c r="L32" i="2"/>
  <c r="M32" i="2"/>
  <c r="N32" i="2"/>
  <c r="O32" i="2"/>
  <c r="C32" i="2"/>
  <c r="C28" i="2"/>
</calcChain>
</file>

<file path=xl/sharedStrings.xml><?xml version="1.0" encoding="utf-8"?>
<sst xmlns="http://schemas.openxmlformats.org/spreadsheetml/2006/main" count="63" uniqueCount="23">
  <si>
    <t>Sample</t>
  </si>
  <si>
    <t>Ca_4</t>
  </si>
  <si>
    <t>Ca_8</t>
  </si>
  <si>
    <t>Ca_12</t>
  </si>
  <si>
    <t>Ca_16</t>
  </si>
  <si>
    <t>Ca_20</t>
  </si>
  <si>
    <t>Ca_24</t>
  </si>
  <si>
    <t>Group</t>
  </si>
  <si>
    <t>Sound</t>
  </si>
  <si>
    <t>ETW</t>
  </si>
  <si>
    <t>rSRI_4</t>
  </si>
  <si>
    <t>rSRI_8</t>
  </si>
  <si>
    <t>rSRI_12</t>
  </si>
  <si>
    <t>rSRI_16</t>
  </si>
  <si>
    <t>rSRI_20</t>
  </si>
  <si>
    <t>rSRI_24</t>
  </si>
  <si>
    <t>SRI_0</t>
  </si>
  <si>
    <t>MEDIAN</t>
  </si>
  <si>
    <t>Lower Quartile</t>
  </si>
  <si>
    <t>Upper Quartile</t>
  </si>
  <si>
    <t>IQR</t>
  </si>
  <si>
    <t>Highlighted in yellow are the values described on the manuscript.</t>
  </si>
  <si>
    <t>Values in red were used for Figures 2 and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</si>
</sst>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2" fontId="0" fillId="0" borderId="0" xfId="0" applyNumberFormat="1"/>
    <xf numFmtId="0" fontId="4" fillId="0" borderId="0" xfId="0" applyFont="1"/>
    <xf numFmtId="0" fontId="0" fillId="0" borderId="2" xfId="0" applyFont="1" applyBorder="1"/>
    <xf numFmtId="0" fontId="0" fillId="0" borderId="0" xfId="0" applyFont="1" applyBorder="1"/>
    <xf numFmtId="0" fontId="0" fillId="0" borderId="0" xfId="0" applyBorder="1"/>
    <xf numFmtId="164" fontId="0" fillId="0" borderId="0" xfId="0" applyNumberFormat="1" applyFont="1" applyBorder="1"/>
    <xf numFmtId="164" fontId="0" fillId="0" borderId="3" xfId="0" applyNumberFormat="1" applyFont="1" applyBorder="1"/>
    <xf numFmtId="164" fontId="3" fillId="0" borderId="0" xfId="0" applyNumberFormat="1" applyFont="1" applyBorder="1"/>
    <xf numFmtId="164" fontId="3" fillId="0" borderId="3" xfId="0" applyNumberFormat="1" applyFont="1" applyBorder="1"/>
    <xf numFmtId="0" fontId="0" fillId="0" borderId="4" xfId="0" applyFont="1" applyBorder="1"/>
    <xf numFmtId="0" fontId="0" fillId="0" borderId="5" xfId="0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3" xfId="0" applyBorder="1"/>
    <xf numFmtId="0" fontId="0" fillId="0" borderId="6" xfId="0" applyBorder="1"/>
    <xf numFmtId="0" fontId="0" fillId="0" borderId="3" xfId="0" applyFont="1" applyBorder="1"/>
    <xf numFmtId="0" fontId="0" fillId="0" borderId="6" xfId="0" applyFont="1" applyBorder="1"/>
    <xf numFmtId="1" fontId="0" fillId="0" borderId="2" xfId="0" applyNumberFormat="1" applyFont="1" applyBorder="1"/>
    <xf numFmtId="1" fontId="0" fillId="0" borderId="0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5" xfId="0" applyNumberFormat="1" applyFont="1" applyBorder="1"/>
    <xf numFmtId="1" fontId="0" fillId="0" borderId="6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4" xfId="0" applyBorder="1"/>
    <xf numFmtId="1" fontId="0" fillId="0" borderId="5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1" fontId="0" fillId="0" borderId="4" xfId="0" applyNumberFormat="1" applyBorder="1"/>
    <xf numFmtId="1" fontId="0" fillId="0" borderId="6" xfId="0" applyNumberFormat="1" applyBorder="1"/>
    <xf numFmtId="0" fontId="0" fillId="2" borderId="0" xfId="0" applyFill="1"/>
    <xf numFmtId="2" fontId="0" fillId="2" borderId="0" xfId="0" applyNumberFormat="1" applyFill="1"/>
    <xf numFmtId="1" fontId="5" fillId="0" borderId="10" xfId="0" applyNumberFormat="1" applyFont="1" applyBorder="1"/>
    <xf numFmtId="1" fontId="5" fillId="0" borderId="11" xfId="0" applyNumberFormat="1" applyFont="1" applyBorder="1"/>
    <xf numFmtId="1" fontId="5" fillId="2" borderId="12" xfId="0" applyNumberFormat="1" applyFont="1" applyFill="1" applyBorder="1"/>
    <xf numFmtId="165" fontId="5" fillId="0" borderId="11" xfId="0" applyNumberFormat="1" applyFont="1" applyBorder="1"/>
    <xf numFmtId="165" fontId="5" fillId="2" borderId="12" xfId="0" applyNumberFormat="1" applyFont="1" applyFill="1" applyBorder="1"/>
    <xf numFmtId="1" fontId="5" fillId="0" borderId="2" xfId="0" applyNumberFormat="1" applyFont="1" applyBorder="1"/>
    <xf numFmtId="1" fontId="5" fillId="0" borderId="0" xfId="0" applyNumberFormat="1" applyFont="1" applyBorder="1"/>
    <xf numFmtId="1" fontId="5" fillId="0" borderId="3" xfId="0" applyNumberFormat="1" applyFont="1" applyBorder="1"/>
    <xf numFmtId="165" fontId="5" fillId="0" borderId="0" xfId="0" applyNumberFormat="1" applyFont="1" applyBorder="1"/>
    <xf numFmtId="165" fontId="5" fillId="0" borderId="3" xfId="0" applyNumberFormat="1" applyFont="1" applyBorder="1"/>
    <xf numFmtId="2" fontId="0" fillId="0" borderId="2" xfId="0" applyNumberFormat="1" applyBorder="1"/>
    <xf numFmtId="2" fontId="0" fillId="2" borderId="10" xfId="0" applyNumberFormat="1" applyFill="1" applyBorder="1"/>
    <xf numFmtId="2" fontId="0" fillId="2" borderId="4" xfId="0" applyNumberFormat="1" applyFill="1" applyBorder="1"/>
    <xf numFmtId="2" fontId="0" fillId="2" borderId="2" xfId="0" applyNumberFormat="1" applyFill="1" applyBorder="1"/>
    <xf numFmtId="0" fontId="5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F44" sqref="F44"/>
    </sheetView>
  </sheetViews>
  <sheetFormatPr baseColWidth="10" defaultRowHeight="15" x14ac:dyDescent="0"/>
  <cols>
    <col min="2" max="2" width="13.83203125" customWidth="1"/>
    <col min="4" max="6" width="11" bestFit="1" customWidth="1"/>
    <col min="14" max="14" width="10.83203125" style="2"/>
  </cols>
  <sheetData>
    <row r="1" spans="1:15" ht="16" thickBot="1">
      <c r="A1" s="14" t="s">
        <v>0</v>
      </c>
      <c r="B1" s="16" t="s">
        <v>7</v>
      </c>
      <c r="C1" s="16" t="s">
        <v>16</v>
      </c>
      <c r="D1" s="14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6" t="s">
        <v>15</v>
      </c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6" t="s">
        <v>6</v>
      </c>
    </row>
    <row r="2" spans="1:15">
      <c r="A2" s="3">
        <v>1</v>
      </c>
      <c r="B2" s="19" t="s">
        <v>8</v>
      </c>
      <c r="C2" s="17">
        <v>1.972</v>
      </c>
      <c r="D2" s="21">
        <v>118.15415821501014</v>
      </c>
      <c r="E2" s="22">
        <v>89.756592292089252</v>
      </c>
      <c r="F2" s="22">
        <v>104.46247464503043</v>
      </c>
      <c r="G2" s="22">
        <v>71.501014198782968</v>
      </c>
      <c r="H2" s="22">
        <v>64.401622718052735</v>
      </c>
      <c r="I2" s="23">
        <v>50.20283975659229</v>
      </c>
      <c r="J2" s="6">
        <v>4.5609140457469619E-3</v>
      </c>
      <c r="K2" s="6">
        <v>9.0296528770550388E-3</v>
      </c>
      <c r="L2" s="6">
        <v>1.3668669585418156E-2</v>
      </c>
      <c r="M2" s="6">
        <v>1.7949539849892782E-2</v>
      </c>
      <c r="N2" s="6">
        <v>2.3404060936383132E-2</v>
      </c>
      <c r="O2" s="7">
        <v>3.0424857040743387E-2</v>
      </c>
    </row>
    <row r="3" spans="1:15">
      <c r="A3" s="3">
        <v>2</v>
      </c>
      <c r="B3" s="19" t="s">
        <v>8</v>
      </c>
      <c r="C3" s="17">
        <v>4.8860000000000001</v>
      </c>
      <c r="D3" s="21">
        <v>72.861236185018413</v>
      </c>
      <c r="E3" s="22">
        <v>64.265247646336476</v>
      </c>
      <c r="F3" s="22">
        <v>50.96193205075727</v>
      </c>
      <c r="G3" s="22">
        <v>37.044617273843635</v>
      </c>
      <c r="H3" s="22">
        <v>14.940646745804344</v>
      </c>
      <c r="I3" s="23">
        <v>20.261972984036021</v>
      </c>
      <c r="J3" s="6">
        <v>3.6354726861024624E-3</v>
      </c>
      <c r="K3" s="6">
        <v>7.5636852533257862E-3</v>
      </c>
      <c r="L3" s="6">
        <v>1.1844820266062837E-2</v>
      </c>
      <c r="M3" s="6">
        <v>1.6082118596093972E-2</v>
      </c>
      <c r="N3" s="6">
        <v>2.2489704217378999E-2</v>
      </c>
      <c r="O3" s="7">
        <v>2.8909920747240306E-2</v>
      </c>
    </row>
    <row r="4" spans="1:15">
      <c r="A4" s="3">
        <v>3</v>
      </c>
      <c r="B4" s="19" t="s">
        <v>8</v>
      </c>
      <c r="C4" s="17">
        <v>4.5389999999999997</v>
      </c>
      <c r="D4" s="21">
        <v>96.937651465080435</v>
      </c>
      <c r="E4" s="22">
        <v>86.803260630094741</v>
      </c>
      <c r="F4" s="22">
        <v>64.331350517735189</v>
      </c>
      <c r="G4" s="22">
        <v>38.995373430270988</v>
      </c>
      <c r="H4" s="22">
        <v>59.484467944481167</v>
      </c>
      <c r="I4" s="23">
        <v>14.760960564000882</v>
      </c>
      <c r="J4" s="6">
        <v>5.4125302663438259E-3</v>
      </c>
      <c r="K4" s="6">
        <v>1.2289194915254239E-2</v>
      </c>
      <c r="L4" s="6">
        <v>1.880357142857143E-2</v>
      </c>
      <c r="M4" s="6">
        <v>2.5312500000000002E-2</v>
      </c>
      <c r="N4" s="6">
        <v>3.4680236077481844E-2</v>
      </c>
      <c r="O4" s="7">
        <v>3.8192796610169492E-2</v>
      </c>
    </row>
    <row r="5" spans="1:15">
      <c r="A5" s="3">
        <v>4</v>
      </c>
      <c r="B5" s="19" t="s">
        <v>8</v>
      </c>
      <c r="C5" s="17">
        <v>1.2829999999999999</v>
      </c>
      <c r="D5" s="21">
        <v>131.72252533125487</v>
      </c>
      <c r="E5" s="22">
        <v>118.47233047544817</v>
      </c>
      <c r="F5" s="22">
        <v>127.82540919719409</v>
      </c>
      <c r="G5" s="22">
        <v>132.50194855806703</v>
      </c>
      <c r="H5" s="22">
        <v>100.54559625876851</v>
      </c>
      <c r="I5" s="23">
        <v>63.912704598597045</v>
      </c>
      <c r="J5" s="6">
        <v>5.2797972972972972E-3</v>
      </c>
      <c r="K5" s="6">
        <v>9.5635135135135139E-3</v>
      </c>
      <c r="L5" s="6">
        <v>1.3098040540540541E-2</v>
      </c>
      <c r="M5" s="6">
        <v>1.6540337837837839E-2</v>
      </c>
      <c r="N5" s="6">
        <v>2.0368581081081083E-2</v>
      </c>
      <c r="O5" s="7">
        <v>2.3991081081081084E-2</v>
      </c>
    </row>
    <row r="6" spans="1:15">
      <c r="A6" s="3">
        <v>5</v>
      </c>
      <c r="B6" s="19" t="s">
        <v>8</v>
      </c>
      <c r="C6" s="17">
        <v>1.383</v>
      </c>
      <c r="D6" s="21">
        <v>97.613882863340564</v>
      </c>
      <c r="E6" s="22">
        <v>101.95227765726681</v>
      </c>
      <c r="F6" s="22">
        <v>125.09038322487346</v>
      </c>
      <c r="G6" s="22">
        <v>133.04410701373826</v>
      </c>
      <c r="H6" s="22">
        <v>86.767895878524939</v>
      </c>
      <c r="I6" s="23">
        <v>112.79826464208243</v>
      </c>
      <c r="J6" s="6">
        <v>3.9203103683492502E-3</v>
      </c>
      <c r="K6" s="6">
        <v>7.0122953615279681E-3</v>
      </c>
      <c r="L6" s="6">
        <v>1.0128990450204638E-2</v>
      </c>
      <c r="M6" s="6">
        <v>1.3173703956343793E-2</v>
      </c>
      <c r="N6" s="6">
        <v>1.5940160300136424E-2</v>
      </c>
      <c r="O6" s="7">
        <v>1.8682980900409277E-2</v>
      </c>
    </row>
    <row r="7" spans="1:15">
      <c r="A7" s="3">
        <v>6</v>
      </c>
      <c r="B7" s="19" t="s">
        <v>8</v>
      </c>
      <c r="C7" s="17">
        <v>4.2229999999999999</v>
      </c>
      <c r="D7" s="21">
        <v>55.17404688609993</v>
      </c>
      <c r="E7" s="22">
        <v>80.511484726497756</v>
      </c>
      <c r="F7" s="22">
        <v>63.225195358749708</v>
      </c>
      <c r="G7" s="22">
        <v>47.833293866919256</v>
      </c>
      <c r="H7" s="22">
        <v>11.603125739995264</v>
      </c>
      <c r="I7" s="23">
        <v>15.628699976320149</v>
      </c>
      <c r="J7" s="6">
        <v>5.2202102803738312E-3</v>
      </c>
      <c r="K7" s="6">
        <v>1.1309579439252336E-2</v>
      </c>
      <c r="L7" s="6">
        <v>1.7441004672897196E-2</v>
      </c>
      <c r="M7" s="6">
        <v>2.3730140186915889E-2</v>
      </c>
      <c r="N7" s="6">
        <v>3.1815420560747668E-2</v>
      </c>
      <c r="O7" s="7">
        <v>3.9841121495327106E-2</v>
      </c>
    </row>
    <row r="8" spans="1:15">
      <c r="A8" s="3">
        <v>7</v>
      </c>
      <c r="B8" s="19" t="s">
        <v>8</v>
      </c>
      <c r="C8" s="17">
        <v>2.4380000000000002</v>
      </c>
      <c r="D8" s="21">
        <v>114.43806398687448</v>
      </c>
      <c r="E8" s="22">
        <v>100.08203445447087</v>
      </c>
      <c r="F8" s="22">
        <v>93.10910582444626</v>
      </c>
      <c r="G8" s="22">
        <v>78.342904019688262</v>
      </c>
      <c r="H8" s="22">
        <v>40.196882690730106</v>
      </c>
      <c r="I8" s="23">
        <v>26.66119770303527</v>
      </c>
      <c r="J8" s="6">
        <v>4.3980462658118171E-3</v>
      </c>
      <c r="K8" s="6">
        <v>1.0002382602668515E-2</v>
      </c>
      <c r="L8" s="6">
        <v>1.4509595390746838E-2</v>
      </c>
      <c r="M8" s="6">
        <v>2.0074358863281929E-2</v>
      </c>
      <c r="N8" s="6">
        <v>2.4525623808698667E-2</v>
      </c>
      <c r="O8" s="7">
        <v>3.0647136544792931E-2</v>
      </c>
    </row>
    <row r="9" spans="1:15">
      <c r="A9" s="3">
        <v>8</v>
      </c>
      <c r="B9" s="19" t="s">
        <v>8</v>
      </c>
      <c r="C9" s="17">
        <v>3.2290000000000001</v>
      </c>
      <c r="D9" s="21">
        <v>89.811087023846383</v>
      </c>
      <c r="E9" s="22">
        <v>77.733044286156698</v>
      </c>
      <c r="F9" s="22">
        <v>56.054506039021369</v>
      </c>
      <c r="G9" s="22">
        <v>45.524930318984204</v>
      </c>
      <c r="H9" s="22">
        <v>17.033137194177769</v>
      </c>
      <c r="I9" s="23">
        <v>12.387736141220188</v>
      </c>
      <c r="J9" s="6">
        <v>5.7015966628308394E-3</v>
      </c>
      <c r="K9" s="6">
        <v>9.6904487917146148E-3</v>
      </c>
      <c r="L9" s="6">
        <v>1.4514528193325662E-2</v>
      </c>
      <c r="M9" s="6">
        <v>1.98491081703107E-2</v>
      </c>
      <c r="N9" s="6">
        <v>2.582256904487917E-2</v>
      </c>
      <c r="O9" s="7">
        <v>3.1823216340621401E-2</v>
      </c>
    </row>
    <row r="10" spans="1:15">
      <c r="A10" s="3">
        <v>9</v>
      </c>
      <c r="B10" s="19" t="s">
        <v>8</v>
      </c>
      <c r="C10" s="17">
        <v>1.329</v>
      </c>
      <c r="D10" s="21">
        <v>82.768999247554561</v>
      </c>
      <c r="E10" s="22">
        <v>66.215199398043637</v>
      </c>
      <c r="F10" s="22">
        <v>113.61926260346125</v>
      </c>
      <c r="G10" s="22">
        <v>91.798344620015058</v>
      </c>
      <c r="H10" s="22">
        <v>94.055680963130172</v>
      </c>
      <c r="I10" s="23">
        <v>78.254326561324305</v>
      </c>
      <c r="J10" s="6">
        <v>3.9580747877204442E-3</v>
      </c>
      <c r="K10" s="6">
        <v>7.9084340300457218E-3</v>
      </c>
      <c r="L10" s="6">
        <v>1.1793211136512084E-2</v>
      </c>
      <c r="M10" s="6">
        <v>1.6354384389288049E-2</v>
      </c>
      <c r="N10" s="6">
        <v>1.8081380633572831E-2</v>
      </c>
      <c r="O10" s="7">
        <v>2.2317215055519271E-2</v>
      </c>
    </row>
    <row r="11" spans="1:15">
      <c r="A11" s="3">
        <v>10</v>
      </c>
      <c r="B11" s="19" t="s">
        <v>8</v>
      </c>
      <c r="C11" s="17">
        <v>1.7470000000000001</v>
      </c>
      <c r="D11" s="21">
        <v>67.544361763022323</v>
      </c>
      <c r="E11" s="22">
        <v>86.433886662850597</v>
      </c>
      <c r="F11" s="22">
        <v>82.999427590154539</v>
      </c>
      <c r="G11" s="22">
        <v>66.399542072123623</v>
      </c>
      <c r="H11" s="22">
        <v>39.496279336004577</v>
      </c>
      <c r="I11" s="23">
        <v>26.903262736119061</v>
      </c>
      <c r="J11" s="6">
        <v>4.2693621867881549E-3</v>
      </c>
      <c r="K11" s="6">
        <v>7.3117312072892935E-3</v>
      </c>
      <c r="L11" s="6">
        <v>1.0598063781321184E-2</v>
      </c>
      <c r="M11" s="6">
        <v>1.3926252847380411E-2</v>
      </c>
      <c r="N11" s="6">
        <v>1.7340546697038724E-2</v>
      </c>
      <c r="O11" s="7">
        <v>2.191486332574032E-2</v>
      </c>
    </row>
    <row r="12" spans="1:15">
      <c r="A12" s="3">
        <v>11</v>
      </c>
      <c r="B12" s="19" t="s">
        <v>8</v>
      </c>
      <c r="C12" s="17">
        <v>3.33</v>
      </c>
      <c r="D12" s="21">
        <v>89.489489489489486</v>
      </c>
      <c r="E12" s="22">
        <v>59.75975975975976</v>
      </c>
      <c r="F12" s="22">
        <v>62.762762762762762</v>
      </c>
      <c r="G12" s="22">
        <v>47.147147147147145</v>
      </c>
      <c r="H12" s="22">
        <v>21.621621621621614</v>
      </c>
      <c r="I12" s="23">
        <v>21.921921921921921</v>
      </c>
      <c r="J12" s="6">
        <v>1.0164665304036789E-2</v>
      </c>
      <c r="K12" s="6">
        <v>1.4890872508942256E-2</v>
      </c>
      <c r="L12" s="6">
        <v>2.0359510730710267E-2</v>
      </c>
      <c r="M12" s="6">
        <v>2.5832172968829836E-2</v>
      </c>
      <c r="N12" s="6">
        <v>3.2316875319366369E-2</v>
      </c>
      <c r="O12" s="7">
        <v>3.7600408788962689E-2</v>
      </c>
    </row>
    <row r="13" spans="1:15">
      <c r="A13" s="3">
        <v>12</v>
      </c>
      <c r="B13" s="19" t="s">
        <v>8</v>
      </c>
      <c r="C13" s="17">
        <v>2.29</v>
      </c>
      <c r="D13" s="21">
        <v>86.462882096069862</v>
      </c>
      <c r="E13" s="22">
        <v>81.222707423580786</v>
      </c>
      <c r="F13" s="22">
        <v>113.97379912663756</v>
      </c>
      <c r="G13" s="22">
        <v>81.222707423580786</v>
      </c>
      <c r="H13" s="22">
        <v>34.497816593886455</v>
      </c>
      <c r="I13" s="23">
        <v>34.934497816593876</v>
      </c>
      <c r="J13" s="8">
        <v>2.9304797535211268E-2</v>
      </c>
      <c r="K13" s="8">
        <v>4.7753741197183099E-2</v>
      </c>
      <c r="L13" s="8">
        <v>7.2945422535211274E-2</v>
      </c>
      <c r="M13" s="8">
        <v>8.9337808098591556E-2</v>
      </c>
      <c r="N13" s="8">
        <v>0.10806404049295776</v>
      </c>
      <c r="O13" s="9">
        <v>0.13059375000000001</v>
      </c>
    </row>
    <row r="14" spans="1:15">
      <c r="A14" s="3">
        <v>13</v>
      </c>
      <c r="B14" s="19" t="s">
        <v>8</v>
      </c>
      <c r="C14" s="17">
        <v>4.46</v>
      </c>
      <c r="D14" s="21">
        <v>104.26008968609867</v>
      </c>
      <c r="E14" s="22">
        <v>98.878923766816143</v>
      </c>
      <c r="F14" s="22">
        <v>76.233183856502237</v>
      </c>
      <c r="G14" s="22">
        <v>75.560538116591928</v>
      </c>
      <c r="H14" s="22">
        <v>34.080717488789247</v>
      </c>
      <c r="I14" s="23">
        <v>12.780269058295957</v>
      </c>
      <c r="J14" s="6">
        <v>5.1838305679642637E-3</v>
      </c>
      <c r="K14" s="6">
        <v>9.156509253350353E-3</v>
      </c>
      <c r="L14" s="6">
        <v>1.2995173899170391E-2</v>
      </c>
      <c r="M14" s="6">
        <v>1.7415124441608171E-2</v>
      </c>
      <c r="N14" s="6">
        <v>2.3814294830887046E-2</v>
      </c>
      <c r="O14" s="7">
        <v>2.9530831206126359E-2</v>
      </c>
    </row>
    <row r="15" spans="1:15">
      <c r="A15" s="3">
        <v>14</v>
      </c>
      <c r="B15" s="19" t="s">
        <v>8</v>
      </c>
      <c r="C15" s="17">
        <v>5.92</v>
      </c>
      <c r="D15" s="21">
        <v>79.391891891891888</v>
      </c>
      <c r="E15" s="22">
        <v>77.702702702702695</v>
      </c>
      <c r="F15" s="22">
        <v>77.702702702702695</v>
      </c>
      <c r="G15" s="22">
        <v>57.263513513513516</v>
      </c>
      <c r="H15" s="22">
        <v>23.648648648648646</v>
      </c>
      <c r="I15" s="23">
        <v>23.141891891891888</v>
      </c>
      <c r="J15" s="6">
        <v>6.0824552494604545E-3</v>
      </c>
      <c r="K15" s="6">
        <v>1.0330376412339724E-2</v>
      </c>
      <c r="L15" s="6">
        <v>1.4873222673606704E-2</v>
      </c>
      <c r="M15" s="6">
        <v>1.9258109051669418E-2</v>
      </c>
      <c r="N15" s="6">
        <v>2.5348562269899708E-2</v>
      </c>
      <c r="O15" s="7">
        <v>3.0703202361305068E-2</v>
      </c>
    </row>
    <row r="16" spans="1:15">
      <c r="A16" s="3">
        <v>15</v>
      </c>
      <c r="B16" s="19" t="s">
        <v>9</v>
      </c>
      <c r="C16" s="17">
        <v>6.19</v>
      </c>
      <c r="D16" s="21">
        <v>104.8465266558966</v>
      </c>
      <c r="E16" s="22">
        <v>82.067851373182549</v>
      </c>
      <c r="F16" s="22">
        <v>75.605815831987073</v>
      </c>
      <c r="G16" s="22">
        <v>38.287560581583193</v>
      </c>
      <c r="H16" s="22">
        <v>11.147011308562199</v>
      </c>
      <c r="I16" s="23">
        <v>7.7544426494345657</v>
      </c>
      <c r="J16" s="6">
        <v>5.5995388311889634E-3</v>
      </c>
      <c r="K16" s="6">
        <v>1.1788695551077354E-2</v>
      </c>
      <c r="L16" s="6">
        <v>1.5635250348783134E-2</v>
      </c>
      <c r="M16" s="6">
        <v>2.1109052860021703E-2</v>
      </c>
      <c r="N16" s="6">
        <v>2.9945996744690749E-2</v>
      </c>
      <c r="O16" s="7">
        <v>3.8146934583785465E-2</v>
      </c>
    </row>
    <row r="17" spans="1:15">
      <c r="A17" s="3">
        <v>16</v>
      </c>
      <c r="B17" s="19" t="s">
        <v>9</v>
      </c>
      <c r="C17" s="17">
        <v>6.5</v>
      </c>
      <c r="D17" s="21">
        <v>82.769230769230774</v>
      </c>
      <c r="E17" s="22">
        <v>68.923076923076934</v>
      </c>
      <c r="F17" s="22">
        <v>85.538461538461533</v>
      </c>
      <c r="G17" s="22">
        <v>69.384615384615387</v>
      </c>
      <c r="H17" s="22">
        <v>31.384615384615387</v>
      </c>
      <c r="I17" s="23">
        <v>15.230769230769226</v>
      </c>
      <c r="J17" s="6">
        <v>7.1948608137044978E-3</v>
      </c>
      <c r="K17" s="6">
        <v>1.2483083511777302E-2</v>
      </c>
      <c r="L17" s="6">
        <v>1.6615631691648824E-2</v>
      </c>
      <c r="M17" s="6">
        <v>2.0500856531049251E-2</v>
      </c>
      <c r="N17" s="6">
        <v>2.680985010706638E-2</v>
      </c>
      <c r="O17" s="7">
        <v>3.3680942184154176E-2</v>
      </c>
    </row>
    <row r="18" spans="1:15">
      <c r="A18" s="3">
        <v>17</v>
      </c>
      <c r="B18" s="19" t="s">
        <v>9</v>
      </c>
      <c r="C18" s="17">
        <v>2.86</v>
      </c>
      <c r="D18" s="21">
        <v>59.790209790209794</v>
      </c>
      <c r="E18" s="22">
        <v>71.328671328671334</v>
      </c>
      <c r="F18" s="22">
        <v>93.706293706293707</v>
      </c>
      <c r="G18" s="22">
        <v>83.216783216783227</v>
      </c>
      <c r="H18" s="22">
        <v>56.993006993006993</v>
      </c>
      <c r="I18" s="23">
        <v>56.293706293706293</v>
      </c>
      <c r="J18" s="6">
        <v>3.8112055535190611E-3</v>
      </c>
      <c r="K18" s="6">
        <v>7.0226929068914956E-3</v>
      </c>
      <c r="L18" s="6">
        <v>1.0779050586510264E-2</v>
      </c>
      <c r="M18" s="6">
        <v>1.4146421370967742E-2</v>
      </c>
      <c r="N18" s="6">
        <v>1.876735474706745E-2</v>
      </c>
      <c r="O18" s="7">
        <v>2.2280505406891495E-2</v>
      </c>
    </row>
    <row r="19" spans="1:15">
      <c r="A19" s="3">
        <v>18</v>
      </c>
      <c r="B19" s="19" t="s">
        <v>9</v>
      </c>
      <c r="C19" s="17">
        <v>5.98</v>
      </c>
      <c r="D19" s="21">
        <v>75.083612040133772</v>
      </c>
      <c r="E19" s="22">
        <v>52.006688963210699</v>
      </c>
      <c r="F19" s="22">
        <v>33.779264214046819</v>
      </c>
      <c r="G19" s="22">
        <v>14.214046822742475</v>
      </c>
      <c r="H19" s="22">
        <v>5.3511705685618693</v>
      </c>
      <c r="I19" s="23">
        <v>3.5117056856187219</v>
      </c>
      <c r="J19" s="6">
        <v>4.3193827279752704E-3</v>
      </c>
      <c r="K19" s="6">
        <v>8.7741740726429672E-3</v>
      </c>
      <c r="L19" s="6">
        <v>1.3689963292117465E-2</v>
      </c>
      <c r="M19" s="6">
        <v>1.9326917503863988E-2</v>
      </c>
      <c r="N19" s="6">
        <v>2.620993527820711E-2</v>
      </c>
      <c r="O19" s="7">
        <v>3.1831675038639873E-2</v>
      </c>
    </row>
    <row r="20" spans="1:15">
      <c r="A20" s="3">
        <v>19</v>
      </c>
      <c r="B20" s="19" t="s">
        <v>9</v>
      </c>
      <c r="C20" s="17">
        <v>5.86</v>
      </c>
      <c r="D20" s="21">
        <v>113.82252559726962</v>
      </c>
      <c r="E20" s="22">
        <v>79.863481228668931</v>
      </c>
      <c r="F20" s="22">
        <v>78.498293515358341</v>
      </c>
      <c r="G20" s="22">
        <v>23.208191126279857</v>
      </c>
      <c r="H20" s="22">
        <v>6.9965870307167251</v>
      </c>
      <c r="I20" s="23">
        <v>6.9965870307167251</v>
      </c>
      <c r="J20" s="6">
        <v>6.5949852234946441E-3</v>
      </c>
      <c r="K20" s="6">
        <v>9.2335611377909136E-3</v>
      </c>
      <c r="L20" s="6">
        <v>1.4369620428518658E-2</v>
      </c>
      <c r="M20" s="6">
        <v>1.8787125969708166E-2</v>
      </c>
      <c r="N20" s="6">
        <v>2.3924639822681937E-2</v>
      </c>
      <c r="O20" s="7">
        <v>2.957415958625785E-2</v>
      </c>
    </row>
    <row r="21" spans="1:15">
      <c r="A21" s="3">
        <v>20</v>
      </c>
      <c r="B21" s="19" t="s">
        <v>9</v>
      </c>
      <c r="C21" s="17">
        <v>6.29</v>
      </c>
      <c r="D21" s="21">
        <v>72.496025437201894</v>
      </c>
      <c r="E21" s="22">
        <v>58.346581875993643</v>
      </c>
      <c r="F21" s="22">
        <v>66.295707472178066</v>
      </c>
      <c r="G21" s="22">
        <v>56.756756756756758</v>
      </c>
      <c r="H21" s="22">
        <v>24.960254372019079</v>
      </c>
      <c r="I21" s="23">
        <v>10.651828298887125</v>
      </c>
      <c r="J21" s="6">
        <v>6.5489690721649485E-3</v>
      </c>
      <c r="K21" s="6">
        <v>1.2382029053420805E-2</v>
      </c>
      <c r="L21" s="6">
        <v>1.721749062792877E-2</v>
      </c>
      <c r="M21" s="6">
        <v>2.2012359418931583E-2</v>
      </c>
      <c r="N21" s="6">
        <v>3.0209641518275536E-2</v>
      </c>
      <c r="O21" s="7">
        <v>3.6449859418931585E-2</v>
      </c>
    </row>
    <row r="22" spans="1:15">
      <c r="A22" s="3">
        <v>21</v>
      </c>
      <c r="B22" s="19" t="s">
        <v>9</v>
      </c>
      <c r="C22" s="17">
        <v>3.16</v>
      </c>
      <c r="D22" s="21">
        <v>68.987341772151908</v>
      </c>
      <c r="E22" s="22">
        <v>72.151898734177209</v>
      </c>
      <c r="F22" s="22">
        <v>83.22784810126582</v>
      </c>
      <c r="G22" s="22">
        <v>34.177215189873408</v>
      </c>
      <c r="H22" s="22">
        <v>22.784810126582272</v>
      </c>
      <c r="I22" s="23">
        <v>21.202531645569621</v>
      </c>
      <c r="J22" s="6">
        <v>4.2934224890829684E-3</v>
      </c>
      <c r="K22" s="6">
        <v>7.6703875545851511E-3</v>
      </c>
      <c r="L22" s="6">
        <v>1.2089328602620086E-2</v>
      </c>
      <c r="M22" s="6">
        <v>1.659338155021834E-2</v>
      </c>
      <c r="N22" s="6">
        <v>2.1745660480349344E-2</v>
      </c>
      <c r="O22" s="7">
        <v>2.6646902292576418E-2</v>
      </c>
    </row>
    <row r="23" spans="1:15">
      <c r="A23" s="3">
        <v>22</v>
      </c>
      <c r="B23" s="19" t="s">
        <v>9</v>
      </c>
      <c r="C23" s="17">
        <v>3.64</v>
      </c>
      <c r="D23" s="21">
        <v>103.02197802197801</v>
      </c>
      <c r="E23" s="22">
        <v>86.813186813186803</v>
      </c>
      <c r="F23" s="22">
        <v>65.934065934065927</v>
      </c>
      <c r="G23" s="22">
        <v>56.318681318681307</v>
      </c>
      <c r="H23" s="22">
        <v>34.615384615384613</v>
      </c>
      <c r="I23" s="23">
        <v>40.109890109890109</v>
      </c>
      <c r="J23" s="6">
        <v>4.4286971830985906E-3</v>
      </c>
      <c r="K23" s="6">
        <v>9.1782570422535188E-3</v>
      </c>
      <c r="L23" s="6">
        <v>1.467913732394366E-2</v>
      </c>
      <c r="M23" s="6">
        <v>1.9921214788732391E-2</v>
      </c>
      <c r="N23" s="6">
        <v>2.5943661971830984E-2</v>
      </c>
      <c r="O23" s="7">
        <v>3.1290052816901406E-2</v>
      </c>
    </row>
    <row r="24" spans="1:15" ht="16" thickBot="1">
      <c r="A24" s="10">
        <v>23</v>
      </c>
      <c r="B24" s="20" t="s">
        <v>9</v>
      </c>
      <c r="C24" s="18">
        <v>5.72</v>
      </c>
      <c r="D24" s="24">
        <v>100</v>
      </c>
      <c r="E24" s="25">
        <v>70.979020979020973</v>
      </c>
      <c r="F24" s="25">
        <v>74.125874125874134</v>
      </c>
      <c r="G24" s="25">
        <v>80.419580419580413</v>
      </c>
      <c r="H24" s="25">
        <v>16.608391608391614</v>
      </c>
      <c r="I24" s="26">
        <v>8.5664335664335738</v>
      </c>
      <c r="J24" s="12">
        <v>5.0248598845108695E-3</v>
      </c>
      <c r="K24" s="12">
        <v>9.7447775135869573E-3</v>
      </c>
      <c r="L24" s="12">
        <v>1.3206139605978263E-2</v>
      </c>
      <c r="M24" s="12">
        <v>1.6478918987771742E-2</v>
      </c>
      <c r="N24" s="12">
        <v>2.5510827105978264E-2</v>
      </c>
      <c r="O24" s="13">
        <v>3.1517387058423912E-2</v>
      </c>
    </row>
    <row r="25" spans="1:15">
      <c r="A25" s="4"/>
      <c r="B25" s="4"/>
      <c r="C25" s="5"/>
      <c r="D25" s="22"/>
      <c r="E25" s="22"/>
      <c r="F25" s="22"/>
      <c r="G25" s="22"/>
      <c r="H25" s="22"/>
      <c r="I25" s="22"/>
      <c r="J25" s="6"/>
      <c r="K25" s="6"/>
      <c r="L25" s="6"/>
      <c r="M25" s="6"/>
      <c r="N25" s="6"/>
      <c r="O25" s="6"/>
    </row>
    <row r="26" spans="1:15" ht="16" thickBot="1">
      <c r="G26" s="1"/>
    </row>
    <row r="27" spans="1:15" ht="16" thickBot="1">
      <c r="A27" s="34"/>
      <c r="B27" s="35"/>
      <c r="C27" s="36" t="s">
        <v>16</v>
      </c>
      <c r="D27" s="14" t="s">
        <v>10</v>
      </c>
      <c r="E27" s="15" t="s">
        <v>11</v>
      </c>
      <c r="F27" s="15" t="s">
        <v>12</v>
      </c>
      <c r="G27" s="15" t="s">
        <v>13</v>
      </c>
      <c r="H27" s="15" t="s">
        <v>14</v>
      </c>
      <c r="I27" s="16" t="s">
        <v>15</v>
      </c>
      <c r="J27" s="15" t="s">
        <v>1</v>
      </c>
      <c r="K27" s="15" t="s">
        <v>2</v>
      </c>
      <c r="L27" s="15" t="s">
        <v>3</v>
      </c>
      <c r="M27" s="15" t="s">
        <v>4</v>
      </c>
      <c r="N27" s="15" t="s">
        <v>5</v>
      </c>
      <c r="O27" s="16" t="s">
        <v>6</v>
      </c>
    </row>
    <row r="28" spans="1:15">
      <c r="A28" s="27" t="s">
        <v>8</v>
      </c>
      <c r="B28" s="28" t="s">
        <v>17</v>
      </c>
      <c r="C28" s="52">
        <f>MEDIAN(C2:C15)</f>
        <v>2.8334999999999999</v>
      </c>
      <c r="D28" s="41">
        <f>MEDIAN(D2:D15)</f>
        <v>89.650288256667935</v>
      </c>
      <c r="E28" s="42">
        <f t="shared" ref="E28:O28" si="0">MEDIAN(E2:E15)</f>
        <v>83.828297043215684</v>
      </c>
      <c r="F28" s="42">
        <f t="shared" si="0"/>
        <v>80.351065146428624</v>
      </c>
      <c r="G28" s="42">
        <f t="shared" si="0"/>
        <v>68.950278135453289</v>
      </c>
      <c r="H28" s="42">
        <f t="shared" si="0"/>
        <v>36.997047964945516</v>
      </c>
      <c r="I28" s="43">
        <f t="shared" si="0"/>
        <v>24.901544797463579</v>
      </c>
      <c r="J28" s="44">
        <f>MEDIAN(J2:J15)</f>
        <v>5.202020424169047E-3</v>
      </c>
      <c r="K28" s="44">
        <f>MEDIAN(K2:K15)</f>
        <v>9.6269811526140635E-3</v>
      </c>
      <c r="L28" s="44">
        <f t="shared" si="0"/>
        <v>1.4089132488082497E-2</v>
      </c>
      <c r="M28" s="44">
        <f t="shared" si="0"/>
        <v>1.8603824450781098E-2</v>
      </c>
      <c r="N28" s="44">
        <f t="shared" si="0"/>
        <v>2.4169959319792857E-2</v>
      </c>
      <c r="O28" s="45">
        <f t="shared" si="0"/>
        <v>3.0535996792768159E-2</v>
      </c>
    </row>
    <row r="29" spans="1:15">
      <c r="A29" s="29"/>
      <c r="B29" s="5" t="s">
        <v>18</v>
      </c>
      <c r="C29" s="51">
        <f>_xlfn.QUARTILE.EXC(C2:C15,1)</f>
        <v>1.6560000000000001</v>
      </c>
      <c r="D29" s="46">
        <f>QUARTILE(D2:D15,1)</f>
        <v>80.236168730807549</v>
      </c>
      <c r="E29" s="47">
        <f>QUARTILE(E2:E15,1)</f>
        <v>77.710288098566195</v>
      </c>
      <c r="F29" s="47">
        <f t="shared" ref="F29:I29" si="1">QUARTILE(F2:F15,1)</f>
        <v>63.501734148496077</v>
      </c>
      <c r="G29" s="47">
        <f t="shared" si="1"/>
        <v>47.318683827090169</v>
      </c>
      <c r="H29" s="47">
        <f t="shared" si="1"/>
        <v>22.128378378378372</v>
      </c>
      <c r="I29" s="48">
        <f t="shared" si="1"/>
        <v>16.787018228249117</v>
      </c>
      <c r="J29" s="49">
        <f>QUARTILE(J2:J15,1)</f>
        <v>4.3015332065440707E-3</v>
      </c>
      <c r="K29" s="49">
        <f>QUARTILE(K2:K15,1)</f>
        <v>8.188738741798051E-3</v>
      </c>
      <c r="L29" s="49">
        <f t="shared" ref="L29:O29" si="2">QUARTILE(L2:L15,1)</f>
        <v>1.2132408674339725E-2</v>
      </c>
      <c r="M29" s="49">
        <f t="shared" si="2"/>
        <v>1.6400872751425495E-2</v>
      </c>
      <c r="N29" s="49">
        <f t="shared" si="2"/>
        <v>2.0898861865155563E-2</v>
      </c>
      <c r="O29" s="50">
        <f t="shared" si="2"/>
        <v>2.5220790997620889E-2</v>
      </c>
    </row>
    <row r="30" spans="1:15">
      <c r="A30" s="29"/>
      <c r="B30" s="5" t="s">
        <v>19</v>
      </c>
      <c r="C30" s="51">
        <f>_xlfn.QUARTILE.EXC(C2:C15,3)</f>
        <v>4.4797500000000001</v>
      </c>
      <c r="D30" s="46">
        <f>QUARTILE(D2:D15,3)</f>
        <v>102.59853798040913</v>
      </c>
      <c r="E30" s="47">
        <f>QUARTILE(E2:E15,3)</f>
        <v>96.598340898134424</v>
      </c>
      <c r="F30" s="47">
        <f t="shared" ref="F30:I30" si="3">QUARTILE(F2:F15,3)</f>
        <v>111.33006561385355</v>
      </c>
      <c r="G30" s="47">
        <f t="shared" si="3"/>
        <v>80.502756572607652</v>
      </c>
      <c r="H30" s="47">
        <f t="shared" si="3"/>
        <v>63.172334024659847</v>
      </c>
      <c r="I30" s="48">
        <f t="shared" si="3"/>
        <v>46.385754271592688</v>
      </c>
      <c r="J30" s="49">
        <f>QUARTILE(J2:J15,3)</f>
        <v>5.6293300637090858E-3</v>
      </c>
      <c r="K30" s="49">
        <f>QUARTILE(K2:K15,3)</f>
        <v>1.1064778682524184E-2</v>
      </c>
      <c r="L30" s="49">
        <f t="shared" ref="L30:N30" si="4">QUARTILE(L2:L15,3)</f>
        <v>1.6799059173074574E-2</v>
      </c>
      <c r="M30" s="49">
        <f t="shared" si="4"/>
        <v>2.2816194856007398E-2</v>
      </c>
      <c r="N30" s="49">
        <f t="shared" si="4"/>
        <v>3.0317207681780544E-2</v>
      </c>
      <c r="O30" s="50">
        <f>QUARTILE(O2:O15,3)</f>
        <v>3.6156110676877365E-2</v>
      </c>
    </row>
    <row r="31" spans="1:15" ht="16" thickBot="1">
      <c r="A31" s="30"/>
      <c r="B31" s="11" t="s">
        <v>20</v>
      </c>
      <c r="C31" s="53">
        <f>C30-C29</f>
        <v>2.82375</v>
      </c>
      <c r="D31" s="37">
        <f>D30-D29</f>
        <v>22.362369249601585</v>
      </c>
      <c r="E31" s="31">
        <f t="shared" ref="E31:O31" si="5">E30-E29</f>
        <v>18.888052799568229</v>
      </c>
      <c r="F31" s="31">
        <f t="shared" si="5"/>
        <v>47.828331465357472</v>
      </c>
      <c r="G31" s="31">
        <f t="shared" si="5"/>
        <v>33.184072745517483</v>
      </c>
      <c r="H31" s="31">
        <f t="shared" si="5"/>
        <v>41.043955646281475</v>
      </c>
      <c r="I31" s="38">
        <f t="shared" si="5"/>
        <v>29.598736043343571</v>
      </c>
      <c r="J31" s="32">
        <f>J30-J29</f>
        <v>1.3277968571650152E-3</v>
      </c>
      <c r="K31" s="32">
        <f t="shared" si="5"/>
        <v>2.8760399407261328E-3</v>
      </c>
      <c r="L31" s="32">
        <f t="shared" si="5"/>
        <v>4.6666504987348482E-3</v>
      </c>
      <c r="M31" s="32">
        <f t="shared" si="5"/>
        <v>6.4153221045819032E-3</v>
      </c>
      <c r="N31" s="32">
        <f t="shared" si="5"/>
        <v>9.418345816624981E-3</v>
      </c>
      <c r="O31" s="33">
        <f t="shared" si="5"/>
        <v>1.0935319679256476E-2</v>
      </c>
    </row>
    <row r="32" spans="1:15">
      <c r="A32" s="29" t="s">
        <v>9</v>
      </c>
      <c r="B32" s="5" t="s">
        <v>17</v>
      </c>
      <c r="C32" s="54">
        <f t="shared" ref="C32:O32" si="6">MEDIAN(C16:C24)</f>
        <v>5.86</v>
      </c>
      <c r="D32" s="41">
        <f>MEDIAN(D16:D24)</f>
        <v>82.769230769230774</v>
      </c>
      <c r="E32" s="42">
        <f>MEDIAN(E16:E24)</f>
        <v>71.328671328671334</v>
      </c>
      <c r="F32" s="42">
        <f t="shared" si="6"/>
        <v>75.605815831987073</v>
      </c>
      <c r="G32" s="42">
        <f t="shared" si="6"/>
        <v>56.318681318681307</v>
      </c>
      <c r="H32" s="42">
        <f t="shared" si="6"/>
        <v>22.784810126582272</v>
      </c>
      <c r="I32" s="43">
        <f t="shared" si="6"/>
        <v>10.651828298887125</v>
      </c>
      <c r="J32" s="44">
        <f t="shared" si="6"/>
        <v>5.0248598845108695E-3</v>
      </c>
      <c r="K32" s="44">
        <f t="shared" si="6"/>
        <v>9.2335611377909136E-3</v>
      </c>
      <c r="L32" s="44">
        <f t="shared" si="6"/>
        <v>1.4369620428518658E-2</v>
      </c>
      <c r="M32" s="44">
        <f t="shared" si="6"/>
        <v>1.9326917503863988E-2</v>
      </c>
      <c r="N32" s="44">
        <f t="shared" si="6"/>
        <v>2.5943661971830984E-2</v>
      </c>
      <c r="O32" s="45">
        <f t="shared" si="6"/>
        <v>3.1517387058423912E-2</v>
      </c>
    </row>
    <row r="33" spans="1:15">
      <c r="A33" s="29"/>
      <c r="B33" s="5" t="s">
        <v>18</v>
      </c>
      <c r="C33" s="51">
        <f t="shared" ref="C33" si="7">_xlfn.QUARTILE.EXC(C16:C24,1)</f>
        <v>3.4000000000000004</v>
      </c>
      <c r="D33" s="46">
        <f>QUARTILE(D16:D24,1)</f>
        <v>72.496025437201894</v>
      </c>
      <c r="E33" s="47">
        <f t="shared" ref="E33:I33" si="8">QUARTILE(E16:E24,1)</f>
        <v>68.923076923076934</v>
      </c>
      <c r="F33" s="47">
        <f t="shared" si="8"/>
        <v>66.295707472178066</v>
      </c>
      <c r="G33" s="47">
        <f t="shared" si="8"/>
        <v>34.177215189873408</v>
      </c>
      <c r="H33" s="47">
        <f>QUARTILE(H16:H24,1)</f>
        <v>11.147011308562199</v>
      </c>
      <c r="I33" s="48">
        <f t="shared" si="8"/>
        <v>7.7544426494345657</v>
      </c>
      <c r="J33" s="49">
        <f>QUARTILE(J16:J24,1)</f>
        <v>4.3193827279752704E-3</v>
      </c>
      <c r="K33" s="49">
        <f>QUARTILE(K16:K24,1)</f>
        <v>8.7741740726429672E-3</v>
      </c>
      <c r="L33" s="49">
        <f t="shared" ref="L33:O33" si="9">QUARTILE(L16:L24,1)</f>
        <v>1.3206139605978263E-2</v>
      </c>
      <c r="M33" s="49">
        <f t="shared" si="9"/>
        <v>1.659338155021834E-2</v>
      </c>
      <c r="N33" s="49">
        <f t="shared" si="9"/>
        <v>2.3924639822681937E-2</v>
      </c>
      <c r="O33" s="50">
        <f t="shared" si="9"/>
        <v>2.957415958625785E-2</v>
      </c>
    </row>
    <row r="34" spans="1:15">
      <c r="A34" s="29"/>
      <c r="B34" s="5" t="s">
        <v>19</v>
      </c>
      <c r="C34" s="51">
        <f t="shared" ref="C34" si="10">_xlfn.QUARTILE.EXC(C16:C24,3)</f>
        <v>6.24</v>
      </c>
      <c r="D34" s="46">
        <f>QUARTILE(D16:D24,3)</f>
        <v>103.02197802197801</v>
      </c>
      <c r="E34" s="47">
        <f>QUARTILE(E16:E24,3)</f>
        <v>79.863481228668931</v>
      </c>
      <c r="F34" s="47">
        <f t="shared" ref="F34:H34" si="11">QUARTILE(F16:F24,3)</f>
        <v>83.22784810126582</v>
      </c>
      <c r="G34" s="47">
        <f>QUARTILE(G16:G24,3)</f>
        <v>69.384615384615387</v>
      </c>
      <c r="H34" s="47">
        <f t="shared" si="11"/>
        <v>31.384615384615387</v>
      </c>
      <c r="I34" s="48">
        <f>QUARTILE(I16:I24,3)</f>
        <v>21.202531645569621</v>
      </c>
      <c r="J34" s="49">
        <f>QUARTILE(J16:J24,3)</f>
        <v>6.5489690721649485E-3</v>
      </c>
      <c r="K34" s="49">
        <f>QUARTILE(K16:K24,3)</f>
        <v>1.1788695551077354E-2</v>
      </c>
      <c r="L34" s="49">
        <f t="shared" ref="L34:O34" si="12">QUARTILE(L16:L24,3)</f>
        <v>1.5635250348783134E-2</v>
      </c>
      <c r="M34" s="49">
        <f t="shared" si="12"/>
        <v>2.0500856531049251E-2</v>
      </c>
      <c r="N34" s="49">
        <f t="shared" si="12"/>
        <v>2.680985010706638E-2</v>
      </c>
      <c r="O34" s="50">
        <f t="shared" si="12"/>
        <v>3.3680942184154176E-2</v>
      </c>
    </row>
    <row r="35" spans="1:15" ht="16" thickBot="1">
      <c r="A35" s="30"/>
      <c r="B35" s="11" t="s">
        <v>20</v>
      </c>
      <c r="C35" s="53">
        <f>C34-C33</f>
        <v>2.84</v>
      </c>
      <c r="D35" s="37">
        <f t="shared" ref="D35:N35" si="13">D34-D33</f>
        <v>30.525952584776121</v>
      </c>
      <c r="E35" s="31">
        <f t="shared" si="13"/>
        <v>10.940404305591997</v>
      </c>
      <c r="F35" s="31">
        <f t="shared" si="13"/>
        <v>16.932140629087755</v>
      </c>
      <c r="G35" s="31">
        <f t="shared" si="13"/>
        <v>35.207400194741979</v>
      </c>
      <c r="H35" s="31">
        <f t="shared" si="13"/>
        <v>20.237604076053188</v>
      </c>
      <c r="I35" s="38">
        <f>I34-I33</f>
        <v>13.448088996135056</v>
      </c>
      <c r="J35" s="32">
        <f>J34-J33</f>
        <v>2.229586344189678E-3</v>
      </c>
      <c r="K35" s="32">
        <f t="shared" si="13"/>
        <v>3.0145214784343868E-3</v>
      </c>
      <c r="L35" s="32">
        <f t="shared" si="13"/>
        <v>2.4291107428048714E-3</v>
      </c>
      <c r="M35" s="32">
        <f t="shared" si="13"/>
        <v>3.9074749808309106E-3</v>
      </c>
      <c r="N35" s="32">
        <f t="shared" si="13"/>
        <v>2.8852102843844422E-3</v>
      </c>
      <c r="O35" s="33">
        <f>O34-O33</f>
        <v>4.106782597896326E-3</v>
      </c>
    </row>
    <row r="36" spans="1:15">
      <c r="D36" s="1"/>
      <c r="E36" s="1"/>
      <c r="F36" s="1"/>
      <c r="G36" s="1"/>
      <c r="H36" s="1"/>
    </row>
    <row r="37" spans="1:15">
      <c r="A37" s="39" t="s">
        <v>21</v>
      </c>
      <c r="B37" s="39"/>
      <c r="C37" s="39"/>
      <c r="D37" s="40"/>
      <c r="E37" s="40"/>
      <c r="F37" s="1"/>
      <c r="G37" s="1"/>
      <c r="H37" s="1"/>
    </row>
    <row r="38" spans="1:15">
      <c r="D38" s="1"/>
      <c r="E38" s="1"/>
      <c r="F38" s="1"/>
      <c r="G38" s="1"/>
      <c r="H38" s="1"/>
    </row>
    <row r="39" spans="1:15">
      <c r="A39" s="55" t="s">
        <v>22</v>
      </c>
      <c r="D39" s="1"/>
      <c r="E39" s="1"/>
      <c r="F39" s="1"/>
      <c r="G39" s="1"/>
      <c r="H39" s="1"/>
    </row>
    <row r="40" spans="1:15">
      <c r="D40" s="1"/>
      <c r="E40" s="1"/>
      <c r="F40" s="1"/>
      <c r="G40" s="1"/>
      <c r="H40" s="1"/>
    </row>
    <row r="41" spans="1:15">
      <c r="D41" s="1"/>
      <c r="E41" s="1"/>
      <c r="F41" s="1"/>
      <c r="G41" s="1"/>
      <c r="H41" s="1"/>
    </row>
    <row r="42" spans="1:15">
      <c r="D42" s="1"/>
      <c r="E42" s="1"/>
      <c r="F42" s="1"/>
      <c r="G42" s="1"/>
      <c r="H42" s="1"/>
    </row>
    <row r="43" spans="1:15">
      <c r="D43" s="1"/>
      <c r="E43" s="1"/>
      <c r="F43" s="1"/>
      <c r="G43" s="1"/>
      <c r="H43" s="1"/>
    </row>
    <row r="44" spans="1:15">
      <c r="D44" s="1"/>
      <c r="E44" s="1"/>
      <c r="F44" s="1"/>
      <c r="G44" s="1"/>
      <c r="H44" s="1"/>
    </row>
    <row r="45" spans="1:15">
      <c r="D45" s="1"/>
      <c r="E45" s="1"/>
      <c r="F45" s="1"/>
      <c r="G45" s="1"/>
      <c r="H45" s="1"/>
    </row>
    <row r="46" spans="1:15">
      <c r="D46" s="1"/>
      <c r="E46" s="1"/>
      <c r="F46" s="1"/>
      <c r="G46" s="1"/>
      <c r="H46" s="1"/>
    </row>
    <row r="47" spans="1:15">
      <c r="D47" s="1"/>
      <c r="E47" s="1"/>
      <c r="F47" s="1"/>
      <c r="G47" s="1"/>
      <c r="H47" s="1"/>
    </row>
    <row r="48" spans="1:15">
      <c r="D48" s="1"/>
      <c r="E48" s="1"/>
      <c r="F48" s="1"/>
      <c r="G48" s="1"/>
      <c r="H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Unibe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</dc:creator>
  <cp:lastModifiedBy>Thiago Saads</cp:lastModifiedBy>
  <dcterms:created xsi:type="dcterms:W3CDTF">2013-11-11T15:13:43Z</dcterms:created>
  <dcterms:modified xsi:type="dcterms:W3CDTF">2016-05-26T05:47:39Z</dcterms:modified>
</cp:coreProperties>
</file>