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cpapoutsellis/Downloads/"/>
    </mc:Choice>
  </mc:AlternateContent>
  <xr:revisionPtr revIDLastSave="0" documentId="13_ncr:1_{AF450C95-B33D-6344-9814-AF7458B10A6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" l="1"/>
  <c r="F33" i="1"/>
  <c r="F32" i="1"/>
  <c r="F31" i="1"/>
  <c r="F30" i="1"/>
  <c r="F29" i="1"/>
  <c r="F28" i="1"/>
  <c r="F27" i="1"/>
  <c r="F26" i="1"/>
  <c r="F25" i="1"/>
  <c r="F24" i="1"/>
  <c r="F23" i="1"/>
  <c r="F10" i="1"/>
  <c r="F8" i="1"/>
  <c r="F9" i="1"/>
  <c r="F7" i="1"/>
  <c r="F6" i="1"/>
  <c r="F5" i="1"/>
  <c r="F4" i="1"/>
  <c r="F2" i="1"/>
  <c r="F3" i="1"/>
  <c r="F20" i="1"/>
  <c r="F55" i="1"/>
  <c r="F22" i="1"/>
  <c r="F57" i="1"/>
  <c r="F56" i="1"/>
  <c r="F54" i="1"/>
  <c r="F53" i="1"/>
  <c r="F51" i="1"/>
  <c r="F50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21" i="1"/>
  <c r="F19" i="1"/>
  <c r="F18" i="1"/>
  <c r="F17" i="1"/>
  <c r="F16" i="1"/>
  <c r="F15" i="1"/>
  <c r="F14" i="1"/>
  <c r="F13" i="1"/>
  <c r="F12" i="1"/>
  <c r="F11" i="1"/>
</calcChain>
</file>

<file path=xl/sharedStrings.xml><?xml version="1.0" encoding="utf-8"?>
<sst xmlns="http://schemas.openxmlformats.org/spreadsheetml/2006/main" count="317" uniqueCount="196">
  <si>
    <t>ID</t>
  </si>
  <si>
    <t>Email</t>
  </si>
  <si>
    <t>Name</t>
  </si>
  <si>
    <t>Laboratoire</t>
  </si>
  <si>
    <t>Titre du projet</t>
  </si>
  <si>
    <t>Mots-clés</t>
  </si>
  <si>
    <t>Cours électifs de première année recommandés</t>
  </si>
  <si>
    <t>Column5</t>
  </si>
  <si>
    <t>PR</t>
  </si>
  <si>
    <t>remi.carmigniani@enpc.fr</t>
  </si>
  <si>
    <t>REMI CARMIGNIANI</t>
  </si>
  <si>
    <t>LHSV</t>
  </si>
  <si>
    <t>Mécanique des fluides, Expérimental, Vagues, Capteurs</t>
  </si>
  <si>
    <t>Pratique du calcul scientifique, Programmation en python</t>
  </si>
  <si>
    <t>LHS, ENPC et UGE</t>
  </si>
  <si>
    <t>Aérodynamique, projectile sportif, javelot</t>
  </si>
  <si>
    <t>PR (2)</t>
  </si>
  <si>
    <t>nadir.farhi@enpc.fr</t>
  </si>
  <si>
    <t>Nadir FARHI</t>
  </si>
  <si>
    <t>Cosys / Grettia - Université Gustave Eiffel - Marne-la-Vallée</t>
  </si>
  <si>
    <t>Apprentissage par renforcement, Conduite autonome, mobilité urbaine.</t>
  </si>
  <si>
    <t xml:space="preserve">PR </t>
  </si>
  <si>
    <t>olivier.pitois@enpc.fr</t>
  </si>
  <si>
    <t>OLIVIER PITOIS</t>
  </si>
  <si>
    <t>Navier</t>
  </si>
  <si>
    <t>Procédé, recyclage, bulles, milieux granulaires, rhéologie</t>
  </si>
  <si>
    <t xml:space="preserve">Physicochimie des états de la matière ; Rhéologie de l'ingénieur </t>
  </si>
  <si>
    <t>olivier.bonin@enpc.fr</t>
  </si>
  <si>
    <t>Olivier BONIN</t>
  </si>
  <si>
    <t>LVMT</t>
  </si>
  <si>
    <t>modèles épidémiologiques, diffusion sur les réseaux, percolation, modélisation numérique</t>
  </si>
  <si>
    <t>Mathématiques pour la géographie</t>
  </si>
  <si>
    <t>carl.tixier@enpc.fr</t>
  </si>
  <si>
    <t>Carl TIXIER</t>
  </si>
  <si>
    <t>HM&amp;Co</t>
  </si>
  <si>
    <t xml:space="preserve">changement climatique, retrait-gonflement des argiles, modélisation  </t>
  </si>
  <si>
    <t>Phénomènes extrêmes en géosciences, Introduction à la météorologie, Programmation en Python</t>
  </si>
  <si>
    <t>marissa.yates@enpc.fr</t>
  </si>
  <si>
    <t>MARISSA YATES MICHELIN</t>
  </si>
  <si>
    <t>mécanique des fluides, apprentissage automatique, vagues, programmation</t>
  </si>
  <si>
    <t>mécanique des milieux continus C, Introduction à la programmation / aux sciences des données</t>
  </si>
  <si>
    <t>mécanique des fluides, programmation, vagues, analyse de sensibilité</t>
  </si>
  <si>
    <t>siavash.ghabezloo@enpc.fr</t>
  </si>
  <si>
    <t>SIAVASH GHABEZLOO</t>
  </si>
  <si>
    <t>Laboratoire Navier</t>
  </si>
  <si>
    <t>Stockage géologique du CO2, Mécanique des milieux poreux</t>
  </si>
  <si>
    <t>Géomécanique et énergie, mécanique des milieux poreux</t>
  </si>
  <si>
    <t>anh-minh.tang@enpc.fr</t>
  </si>
  <si>
    <t>Anh Minh TANG</t>
  </si>
  <si>
    <t>NAVIER</t>
  </si>
  <si>
    <t>Diffusion, sols argileux, sel, prévention, retrait-gonflement</t>
  </si>
  <si>
    <t>Du micron au mètre : à la découverte de l’hétérogénéité  Matériaux poreux pour la construction, l’énergie et l’environnement</t>
  </si>
  <si>
    <t>pascal.monasse@enpc.fr</t>
  </si>
  <si>
    <t>Pascal MONASSE</t>
  </si>
  <si>
    <t>LIGM</t>
  </si>
  <si>
    <t>Perspective en vision, traitement d’images</t>
  </si>
  <si>
    <t>Programmation C++</t>
  </si>
  <si>
    <t>Thomas.BERTHOU@cstb.fr</t>
  </si>
  <si>
    <t>Thomas BERTHOU</t>
  </si>
  <si>
    <t>CSTB</t>
  </si>
  <si>
    <t>data-science, urbanisme, décarbonation des bâtiments</t>
  </si>
  <si>
    <t>sofiane.ezzehi@enpc.fr</t>
  </si>
  <si>
    <t>Sofiane EZZEHI</t>
  </si>
  <si>
    <t>CERMICS</t>
  </si>
  <si>
    <t>Réduction de modèle, Équation aux dérivées partielles, Formulation variationnelle </t>
  </si>
  <si>
    <t>Analyse et équations aux dérivées partielles 2</t>
  </si>
  <si>
    <t>Réseaux de neurones, Équations aux dérivées partielles, Optimisation, formulation variationnelle </t>
  </si>
  <si>
    <t>rose.sossou-edou@enpc.fr</t>
  </si>
  <si>
    <t>Rose SOSSOU EDOU</t>
  </si>
  <si>
    <t>Régulation de systèmes de véhicules partagés</t>
  </si>
  <si>
    <t>Néant</t>
  </si>
  <si>
    <t>thibault.jeannin@enpc.fr</t>
  </si>
  <si>
    <t>Thibault JEANNIN</t>
  </si>
  <si>
    <t>Déconvolution, Problème Inverse, Mathématiques Financières</t>
  </si>
  <si>
    <t>Aucun en particulier.</t>
  </si>
  <si>
    <t>christos.papoutsellis@enpc.fr</t>
  </si>
  <si>
    <t>Christos PAPOUTSELLIS</t>
  </si>
  <si>
    <t>ondes de surface, EDP non-linéaires et dispersives, méthodes numériques</t>
  </si>
  <si>
    <t xml:space="preserve">Pratique du calcul scientifique </t>
  </si>
  <si>
    <t>olivier.bonin@univ-eiffel.fr</t>
  </si>
  <si>
    <t>modélisation numérique, équations de Saint-Venant, EDP, réseaux de neurone</t>
  </si>
  <si>
    <t>paul.invernizzi@enpc.fr</t>
  </si>
  <si>
    <t>Paul INVERNIZZI</t>
  </si>
  <si>
    <t>Non</t>
  </si>
  <si>
    <t>yukuan.hu@enpc.fr</t>
  </si>
  <si>
    <t>Yukuan HU</t>
  </si>
  <si>
    <t>loucas.pillaud-vivien@enpc.fr</t>
  </si>
  <si>
    <t>Loucas PILLAUD VIVIEN</t>
  </si>
  <si>
    <t>???</t>
  </si>
  <si>
    <t>yangzi.qiu@enpc.fr</t>
  </si>
  <si>
    <t>Yangzi QIU</t>
  </si>
  <si>
    <t>LEESU; LVMT</t>
  </si>
  <si>
    <t>Circularité de l’eau, Prototype numérique, Résilience urbaine</t>
  </si>
  <si>
    <t>Modèles mathématiques pour la géographie humaine ; Physique statistique appliquée aux systèmes complexes ; Atelier de programmation ; Algorithmique et structures de données</t>
  </si>
  <si>
    <t>laurent.proulhac@enpc.fr</t>
  </si>
  <si>
    <t>Laurent PROULHAC</t>
  </si>
  <si>
    <t xml:space="preserve">capteur portatif, machine learning, concentration, exposition, PM2.5, métro </t>
  </si>
  <si>
    <t>Introduction à la programmation, Introduction aux sciences des données</t>
  </si>
  <si>
    <t>Statistiques, Optimisation, Descente de Gradient (stochastique)</t>
  </si>
  <si>
    <t>ISDO, Optimisation</t>
  </si>
  <si>
    <t>emmanuel.keita@enpc.fr</t>
  </si>
  <si>
    <t>Emmanuel KEITA</t>
  </si>
  <si>
    <t>terre crue, bâtiment, durabilité, mesure, modèle</t>
  </si>
  <si>
    <t>Énergie ; Mécanique des Milieux Continus</t>
  </si>
  <si>
    <t>lu.yu@enpc.fr</t>
  </si>
  <si>
    <t>Lu YU</t>
  </si>
  <si>
    <t>Convexité, topologie élémentaire, ETV, convex compact</t>
  </si>
  <si>
    <t xml:space="preserve">Analyse </t>
  </si>
  <si>
    <t>PC</t>
  </si>
  <si>
    <t>klervie.pensec@enpc.fr</t>
  </si>
  <si>
    <t>Klervie PENSEC</t>
  </si>
  <si>
    <t>d.school Paris - département de Design et d'Innovation</t>
  </si>
  <si>
    <t>prospective, design fiction, ville, futur souhaitable, innovation,</t>
  </si>
  <si>
    <t xml:space="preserve">-	Introduction aux sciences humaines et sociales </t>
  </si>
  <si>
    <t>PC(2?)</t>
  </si>
  <si>
    <t>gwendal.cumunel@enpc.fr</t>
  </si>
  <si>
    <t>Gwendal CUMUNEL</t>
  </si>
  <si>
    <t>contrôle passif, amortisseur à masse accordée, optimisation</t>
  </si>
  <si>
    <t>Introduction à la mécanique lagrangienne ; Dynamique des systèmes discrets ; Mécanique des milieux continus : milieux curvilignes</t>
  </si>
  <si>
    <t>PC (2)</t>
  </si>
  <si>
    <t>nadia.le-moigne@enpc.fr</t>
  </si>
  <si>
    <t>Nadia LE MOIGNE</t>
  </si>
  <si>
    <t>setec international</t>
  </si>
  <si>
    <t>traitement de données, trafic routier, débit, incident, accident, congestion, climat, vulnérabilité fonctionnelle, résilience des infrastructures, SIG</t>
  </si>
  <si>
    <t>Programmation en Python</t>
  </si>
  <si>
    <t>gilles.bouchet@enpc.fr</t>
  </si>
  <si>
    <t>Gilles BOUCHET</t>
  </si>
  <si>
    <t>IUSTI - UMR 7343 CNRS - Aix Marseille Université</t>
  </si>
  <si>
    <t>Aérodynamique ; soufflerie ; drone</t>
  </si>
  <si>
    <t>Mécanique des fluides</t>
  </si>
  <si>
    <t>Aérodynamique ; modélisation ; conception ; prototype rapide</t>
  </si>
  <si>
    <t>Géothermie, transfert thermique, stockage</t>
  </si>
  <si>
    <t xml:space="preserve">Du micron au mètre : à la découverte de l’hétérogénéité, Matériaux poreux pour la construction, l’énergie et l’environnement, Géomécanique et énergie, Rhéologie de l’ingénieur : des matériaux entre fluide et solide 
Matériaux poreux pour la construction, l’énergie et l’environnement
Géomécanique et énergie
Rhéologie de l’ingénieur : des matériaux entre fluide et solide </t>
  </si>
  <si>
    <t>charlotte.engrand@enpc.fr</t>
  </si>
  <si>
    <t>Charlotte ENGRAND</t>
  </si>
  <si>
    <t>DRIPE</t>
  </si>
  <si>
    <t>Innovation, Entrepreneuriat, Start-up</t>
  </si>
  <si>
    <t>Innovation pour la transition socio-écologique</t>
  </si>
  <si>
    <t>traitement d’images, remplissage de zones manquantes</t>
  </si>
  <si>
    <t>Atelier de programmation</t>
  </si>
  <si>
    <t>traitement d’images, bords, gradient, lignes de niveau, contraste</t>
  </si>
  <si>
    <t>pierre-antoine.versini@enpc.fr</t>
  </si>
  <si>
    <t>Pierre Antoine VERSINI</t>
  </si>
  <si>
    <t>îlots de chaleur, végétalisation, analyse multi-échelle</t>
  </si>
  <si>
    <t>•Phénomènes extrêmes en géosciences •Modèles mathématiques pour la géographie : formes et complexité•Introduction à l'ingénierie de la ville durable</t>
  </si>
  <si>
    <t>pierre-cyril.aubin@enpc.fr</t>
  </si>
  <si>
    <t>Pierre Cyril AUBIN</t>
  </si>
  <si>
    <t>optimisation (continue avec contraintes), mix énergétique, décision intertemporelle</t>
  </si>
  <si>
    <t>Décision dans l’incertain</t>
  </si>
  <si>
    <t>optimisation (mixte-entier, Bellman), rénovation urbaine, décision intertemporelle</t>
  </si>
  <si>
    <t>rachida.idir@cerema.fr</t>
  </si>
  <si>
    <t>Rachida IDIR</t>
  </si>
  <si>
    <t>MCD</t>
  </si>
  <si>
    <t>rahima.sidi-boulenouar@univ-eiffel.fr</t>
  </si>
  <si>
    <t>Rahima SIDI BOULENOUAR</t>
  </si>
  <si>
    <t>Matériaux naturels, RMN, porosité, transfert hydrique, évaluation thermique</t>
  </si>
  <si>
    <t xml:space="preserve">Matériaux poreux pour la construction, l’énergie et l’environnement </t>
  </si>
  <si>
    <t>kevin.lippera@dotblocks.fr</t>
  </si>
  <si>
    <t>Kévin LIPPERA</t>
  </si>
  <si>
    <t>DotBlocks</t>
  </si>
  <si>
    <t xml:space="preserve">Thermique, Rail, Transport, Modélisation, Simulation numérique </t>
  </si>
  <si>
    <t>Pratique du calcul scientifique</t>
  </si>
  <si>
    <t>arthur.guillot-legoff@enpc.fr</t>
  </si>
  <si>
    <t>Arthur GUILLOT LEGOFF</t>
  </si>
  <si>
    <t>LEESU/LHSV</t>
  </si>
  <si>
    <t>Qualité de l’eau ; Analyse spectrale ; Baignade urbaine ; Suivi environnemental</t>
  </si>
  <si>
    <t>Pratique du calcul scientifique ; Analyse 2 ; Environnement - développement durable</t>
  </si>
  <si>
    <t>PC?</t>
  </si>
  <si>
    <t>capucine-marin.dubroca-voisin@enpc.fr</t>
  </si>
  <si>
    <t>Capucine Marin DUBROCA VOISIN</t>
  </si>
  <si>
    <t>Jean-Baptiste.HIMBERT@enpc.fr</t>
  </si>
  <si>
    <t>Jean-Baptiste HIMBERT</t>
  </si>
  <si>
    <t>Machine learning, physique statistique, métastabilité</t>
  </si>
  <si>
    <t>Physique statistique</t>
  </si>
  <si>
    <t>nail.baloul@enpc.fr</t>
  </si>
  <si>
    <t>Nail BALOUL</t>
  </si>
  <si>
    <t>Equations différentielles, Trafic routier, Modélisation, Optimisation, Simulation, Machine Learning, Réseaux de neurones</t>
  </si>
  <si>
    <t>lina.guayacan@enpc.fr</t>
  </si>
  <si>
    <t>Lina Maria GUAYACAN CARRILLO</t>
  </si>
  <si>
    <t>tunnel, tassements, statistiques, visualisation, machine learning</t>
  </si>
  <si>
    <t>Algorithmique et structures de données ; Géomécanique et énergie</t>
  </si>
  <si>
    <t>francois.chevoir@enpc.fr</t>
  </si>
  <si>
    <t>Francois CHEVOIR</t>
  </si>
  <si>
    <t>algorithmique et structures de données, atelier de programmation, décision dans l’incertain</t>
  </si>
  <si>
    <t>PC ou PR</t>
  </si>
  <si>
    <t>charlotte.martres@PCemail.eu</t>
  </si>
  <si>
    <t>Charlotte MARTRES</t>
  </si>
  <si>
    <t>maryeme.kettani@gmail.com</t>
  </si>
  <si>
    <t>Maryeme KETTANI</t>
  </si>
  <si>
    <t>EDF</t>
  </si>
  <si>
    <t>martin.seidl@enpc.fr</t>
  </si>
  <si>
    <t>Martin SEIDL</t>
  </si>
  <si>
    <t>LEESU</t>
  </si>
  <si>
    <t>Transition énergétique, Développement durable</t>
  </si>
  <si>
    <t>Introduction à la mécanique lagrangienne, Pratique du calcul scientifique, Optimisation, Programmation en C++ ou python, mécanique et physique du sport</t>
  </si>
  <si>
    <t>Algorithmique et structures de données, Décision dans l’incertain, Dynamique des systèmes discrets.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</si>
</sst>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ptos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0" xfId="0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os.papoutsellis@enpc.fr" TargetMode="External"/><Relationship Id="rId2" Type="http://schemas.openxmlformats.org/officeDocument/2006/relationships/hyperlink" Target="mailto:sofiane.ezzehi@enpc.fr" TargetMode="External"/><Relationship Id="rId1" Type="http://schemas.openxmlformats.org/officeDocument/2006/relationships/hyperlink" Target="mailto:sofiane.ezzehi@enpc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F57" sqref="F57"/>
    </sheetView>
  </sheetViews>
  <sheetFormatPr baseColWidth="10" defaultColWidth="8.83203125" defaultRowHeight="15" x14ac:dyDescent="0.2"/>
  <cols>
    <col min="1" max="1" width="11.33203125" customWidth="1"/>
    <col min="2" max="2" width="5.6640625" customWidth="1"/>
    <col min="3" max="3" width="44.1640625" customWidth="1"/>
    <col min="4" max="4" width="30.83203125" customWidth="1"/>
    <col min="5" max="5" width="54.33203125" customWidth="1"/>
    <col min="6" max="6" width="99.5" customWidth="1"/>
    <col min="7" max="7" width="52.83203125" customWidth="1"/>
    <col min="8" max="8" width="102" customWidth="1"/>
    <col min="9" max="9" width="18.33203125" customWidth="1"/>
    <col min="10" max="10" width="15" customWidth="1"/>
    <col min="11" max="11" width="57.6640625" customWidth="1"/>
    <col min="12" max="12" width="23.83203125" customWidth="1"/>
    <col min="13" max="13" width="54" customWidth="1"/>
    <col min="14" max="14" width="27.5" customWidth="1"/>
    <col min="15" max="15" width="24.5" customWidth="1"/>
    <col min="16" max="16" width="20" customWidth="1"/>
  </cols>
  <sheetData>
    <row r="1" spans="1:12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/>
      <c r="J1" s="3"/>
      <c r="K1" s="3"/>
      <c r="L1" s="4" t="s">
        <v>7</v>
      </c>
    </row>
    <row r="2" spans="1:12" x14ac:dyDescent="0.2">
      <c r="A2" t="s">
        <v>8</v>
      </c>
      <c r="C2" t="s">
        <v>9</v>
      </c>
      <c r="D2" t="s">
        <v>10</v>
      </c>
      <c r="E2" t="s">
        <v>11</v>
      </c>
      <c r="F2" s="6" t="str">
        <f>HYPERLINK("https://enpcfr-my.sharepoint.com/:w:/g/personal/christos_papoutsellis_enpc_fr/EVfH3K6VZClFrB-7zACvfkABffvT0piKjmJt-yVm0DwIUA?e=0oIus5","OVERTOPPING : Étude expérimental de systèmes anti-franchissement dans un canal à houle")</f>
        <v>OVERTOPPING : Étude expérimental de systèmes anti-franchissement dans un canal à houle</v>
      </c>
      <c r="G2" t="s">
        <v>12</v>
      </c>
      <c r="H2" t="s">
        <v>13</v>
      </c>
    </row>
    <row r="3" spans="1:12" x14ac:dyDescent="0.2">
      <c r="A3" t="s">
        <v>8</v>
      </c>
      <c r="C3" t="s">
        <v>9</v>
      </c>
      <c r="D3" t="s">
        <v>10</v>
      </c>
      <c r="E3" t="s">
        <v>14</v>
      </c>
      <c r="F3" s="6" t="str">
        <f>HYPERLINK("https://enpcfr-my.sharepoint.com/:w:/g/personal/christos_papoutsellis_enpc_fr/Ed04w9NnTpBDoHaynWIAD5UBwEkfFGJVLJplUVgxLW4XFQ?e=z02f7K","ETUDE AERODYNAMIQUE DE PROJECTILES SPORTIFS : LE JAVELOT")</f>
        <v>ETUDE AERODYNAMIQUE DE PROJECTILES SPORTIFS : LE JAVELOT</v>
      </c>
      <c r="G3" t="s">
        <v>15</v>
      </c>
      <c r="H3" t="s">
        <v>194</v>
      </c>
    </row>
    <row r="4" spans="1:12" x14ac:dyDescent="0.2">
      <c r="A4" t="s">
        <v>16</v>
      </c>
      <c r="C4" t="s">
        <v>17</v>
      </c>
      <c r="D4" t="s">
        <v>18</v>
      </c>
      <c r="E4" t="s">
        <v>19</v>
      </c>
      <c r="F4" s="6" t="str">
        <f>HYPERLINK("https://enpcfr-my.sharepoint.com/:b:/g/personal/christos_papoutsellis_enpc_fr/ETFV8s_okOVClbAcA_CSIfgBtyKCB01hu0dAs5qz7zVZDg?e=51zaTh","Safe Reinforcement Learning et Applications à la Conduite Autonome.")</f>
        <v>Safe Reinforcement Learning et Applications à la Conduite Autonome.</v>
      </c>
      <c r="G4" t="s">
        <v>20</v>
      </c>
      <c r="H4" t="s">
        <v>195</v>
      </c>
    </row>
    <row r="5" spans="1:12" x14ac:dyDescent="0.2">
      <c r="A5" t="s">
        <v>21</v>
      </c>
      <c r="C5" t="s">
        <v>22</v>
      </c>
      <c r="D5" t="s">
        <v>23</v>
      </c>
      <c r="E5" t="s">
        <v>24</v>
      </c>
      <c r="F5" s="6" t="str">
        <f>HYPERLINK("https://enpcfr-my.sharepoint.com/:w:/g/personal/christos_papoutsellis_enpc_fr/EdCSyZPcZ-9DnJkKC0NLWvsBcYjBTTjkntDdj89hTPsJQg?e=bTHdBd","Exploration du potentiel des mousses liquides pour les procédés de la mine urbaine")</f>
        <v>Exploration du potentiel des mousses liquides pour les procédés de la mine urbaine</v>
      </c>
      <c r="G5" t="s">
        <v>25</v>
      </c>
      <c r="H5" t="s">
        <v>26</v>
      </c>
    </row>
    <row r="6" spans="1:12" x14ac:dyDescent="0.2">
      <c r="A6" t="s">
        <v>8</v>
      </c>
      <c r="C6" t="s">
        <v>27</v>
      </c>
      <c r="D6" t="s">
        <v>28</v>
      </c>
      <c r="E6" t="s">
        <v>29</v>
      </c>
      <c r="F6" s="6" t="str">
        <f>HYPERLINK("https://enpcfr-my.sharepoint.com/:w:/g/personal/christos_papoutsellis_enpc_fr/EerCJOWvoDxGi5_gMiwhWl0Bn8E4k8uXRVfqyhBY1CiHhg?e=gTpUZS","Modéliser un épisode de la Grande Peur (1789) : processus de diffusion sur les réseaux, modèles de percolation et modèles épidémiologiques")</f>
        <v>Modéliser un épisode de la Grande Peur (1789) : processus de diffusion sur les réseaux, modèles de percolation et modèles épidémiologiques</v>
      </c>
      <c r="G6" t="s">
        <v>30</v>
      </c>
      <c r="H6" t="s">
        <v>31</v>
      </c>
    </row>
    <row r="7" spans="1:12" x14ac:dyDescent="0.2">
      <c r="A7" t="s">
        <v>8</v>
      </c>
      <c r="C7" t="s">
        <v>32</v>
      </c>
      <c r="D7" t="s">
        <v>33</v>
      </c>
      <c r="E7" t="s">
        <v>34</v>
      </c>
      <c r="F7" s="6" t="str">
        <f>HYPERLINK("https://enpcfr-my.sharepoint.com/:w:/g/personal/christos_papoutsellis_enpc_fr/EerCJOWvoDxGi5_gMiwhWl0Bn8E4k8uXRVfqyhBY1CiHhg?e=MNku7g","Modélisation du bilan hydrique des sols et projection des risques de retrait-gonflement des argiles en  contexte de changement climatique")</f>
        <v>Modélisation du bilan hydrique des sols et projection des risques de retrait-gonflement des argiles en  contexte de changement climatique</v>
      </c>
      <c r="G7" t="s">
        <v>35</v>
      </c>
      <c r="H7" t="s">
        <v>36</v>
      </c>
    </row>
    <row r="8" spans="1:12" x14ac:dyDescent="0.2">
      <c r="A8" t="s">
        <v>8</v>
      </c>
      <c r="C8" t="s">
        <v>37</v>
      </c>
      <c r="D8" t="s">
        <v>38</v>
      </c>
      <c r="E8" t="s">
        <v>11</v>
      </c>
      <c r="F8" s="6" t="str">
        <f>HYPERLINK("https://enpcfr-my.sharepoint.com/:w:/g/personal/christos_papoutsellis_enpc_fr/EW_QZXbaIiJJuQC9jO_aRhoB0VnSx5fpUhZ-80rjBOu_Tw?e=5egSto","Modélisation de vagues en zone côtière par apprentissage automatique")</f>
        <v>Modélisation de vagues en zone côtière par apprentissage automatique</v>
      </c>
      <c r="G8" t="s">
        <v>39</v>
      </c>
      <c r="H8" t="s">
        <v>40</v>
      </c>
    </row>
    <row r="9" spans="1:12" x14ac:dyDescent="0.2">
      <c r="A9" t="s">
        <v>8</v>
      </c>
      <c r="C9" t="s">
        <v>37</v>
      </c>
      <c r="D9" t="s">
        <v>38</v>
      </c>
      <c r="E9" t="s">
        <v>11</v>
      </c>
      <c r="F9" s="6" t="str">
        <f>HYPERLINK("https://enpcfr-my.sharepoint.com/:w:/g/personal/christos_papoutsellis_enpc_fr/EVEgszX9c6VOmBOgI2CORl8B38_-IQ5N7HPf0tdNGUrbMA?e=RUoS3E","Impact de la bathymétrie sur les vagues déferlantes")</f>
        <v>Impact de la bathymétrie sur les vagues déferlantes</v>
      </c>
      <c r="G9" t="s">
        <v>41</v>
      </c>
      <c r="H9" t="s">
        <v>13</v>
      </c>
    </row>
    <row r="10" spans="1:12" x14ac:dyDescent="0.2">
      <c r="A10" t="s">
        <v>8</v>
      </c>
      <c r="C10" t="s">
        <v>42</v>
      </c>
      <c r="D10" t="s">
        <v>43</v>
      </c>
      <c r="E10" t="s">
        <v>44</v>
      </c>
      <c r="F10" s="6" t="str">
        <f>HYPERLINK("https://enpcfr-my.sharepoint.com/:w:/g/personal/christos_papoutsellis_enpc_fr/Ecbt7RYW8qFOoQ9rd2daMHQB_NrEYSpx6ucdyFxyJEERIw?e=WUjy9s","CTSC : Captage, Transport et Stockage géologique du CO2")</f>
        <v>CTSC : Captage, Transport et Stockage géologique du CO2</v>
      </c>
      <c r="G10" t="s">
        <v>45</v>
      </c>
      <c r="H10" t="s">
        <v>46</v>
      </c>
    </row>
    <row r="11" spans="1:12" x14ac:dyDescent="0.2">
      <c r="A11" t="s">
        <v>8</v>
      </c>
      <c r="C11" t="s">
        <v>47</v>
      </c>
      <c r="D11" t="s">
        <v>48</v>
      </c>
      <c r="E11" t="s">
        <v>49</v>
      </c>
      <c r="F11" t="str">
        <f>HYPERLINK("https://enpcfr-my.sharepoint.com/:w:/g/personal/christos_papoutsellis_enpc_fr/EYOuTCb4ttlAgJWKaeybWmYBGumUZweXoVX93jjfTm-NNg?e=F8Ew2b","Réduire le risque de retrait-gonflement des argiles par salinisation ")</f>
        <v xml:space="preserve">Réduire le risque de retrait-gonflement des argiles par salinisation </v>
      </c>
      <c r="G11" t="s">
        <v>50</v>
      </c>
      <c r="H11" t="s">
        <v>51</v>
      </c>
    </row>
    <row r="12" spans="1:12" x14ac:dyDescent="0.2">
      <c r="A12" t="s">
        <v>8</v>
      </c>
      <c r="C12" t="s">
        <v>52</v>
      </c>
      <c r="D12" t="s">
        <v>53</v>
      </c>
      <c r="E12" t="s">
        <v>54</v>
      </c>
      <c r="F12" t="str">
        <f>HYPERLINK("https://enpcfr-my.sharepoint.com/:w:/g/personal/christos_papoutsellis_enpc_fr/EYGO7f0ej-JOkHYfHcbf4-QBh25fXD-lmthZIjEMaxPqIA?e=CnkHel","Points de Fuites dans les Images")</f>
        <v>Points de Fuites dans les Images</v>
      </c>
      <c r="G12" t="s">
        <v>55</v>
      </c>
      <c r="H12" t="s">
        <v>56</v>
      </c>
    </row>
    <row r="13" spans="1:12" x14ac:dyDescent="0.2">
      <c r="A13" t="s">
        <v>8</v>
      </c>
      <c r="C13" t="s">
        <v>57</v>
      </c>
      <c r="D13" t="s">
        <v>58</v>
      </c>
      <c r="E13" t="s">
        <v>59</v>
      </c>
      <c r="F13" t="str">
        <f>HYPERLINK("https://enpcfr-my.sharepoint.com/:w:/g/personal/christos_papoutsellis_enpc_fr/EdblF_Zmu1NDoQmINQTDyyUBq1J1d9rYjTKiZQrt1Yux_Q?e=fIMl0b","Détection d’ensembles urbains homogènes pour la rénovation énergétique des bâtiments")</f>
        <v>Détection d’ensembles urbains homogènes pour la rénovation énergétique des bâtiments</v>
      </c>
      <c r="G13" t="s">
        <v>60</v>
      </c>
    </row>
    <row r="14" spans="1:12" x14ac:dyDescent="0.2">
      <c r="A14" t="s">
        <v>8</v>
      </c>
      <c r="C14" t="s">
        <v>61</v>
      </c>
      <c r="D14" t="s">
        <v>62</v>
      </c>
      <c r="E14" t="s">
        <v>63</v>
      </c>
      <c r="F14" t="str">
        <f>HYPERLINK("https://enpcfr-my.sharepoint.com/:w:/g/personal/christos_papoutsellis_enpc_fr/ETst9WX9Z6FBvR1VvQfwB4QBX4Bo4yKNGK-wUrLFgJztPA?e=eSq8jN","Réduction de modèle : Proper Orthogonal Decomposition (POD) et méthode des bases réduites")</f>
        <v>Réduction de modèle : Proper Orthogonal Decomposition (POD) et méthode des bases réduites</v>
      </c>
      <c r="G14" t="s">
        <v>64</v>
      </c>
      <c r="H14" t="s">
        <v>65</v>
      </c>
    </row>
    <row r="15" spans="1:12" x14ac:dyDescent="0.2">
      <c r="A15" t="s">
        <v>8</v>
      </c>
      <c r="C15" t="s">
        <v>61</v>
      </c>
      <c r="D15" t="s">
        <v>62</v>
      </c>
      <c r="E15" t="s">
        <v>63</v>
      </c>
      <c r="F15" t="str">
        <f>HYPERLINK("https://enpcfr-my.sharepoint.com/:w:/g/personal/christos_papoutsellis_enpc_fr/Ed8k1sjs1LdAo6Mzf-KEJJwBmjRcJcgqxsbjbVAYdXqNDg?e=7XNYbr","Réseaux de neurones pour la résolution d’équations aux dérivées partielles (EDP)")</f>
        <v>Réseaux de neurones pour la résolution d’équations aux dérivées partielles (EDP)</v>
      </c>
      <c r="G15" t="s">
        <v>66</v>
      </c>
      <c r="H15" t="s">
        <v>65</v>
      </c>
    </row>
    <row r="16" spans="1:12" x14ac:dyDescent="0.2">
      <c r="A16" t="s">
        <v>8</v>
      </c>
      <c r="C16" t="s">
        <v>67</v>
      </c>
      <c r="D16" t="s">
        <v>68</v>
      </c>
      <c r="E16" t="s">
        <v>63</v>
      </c>
      <c r="F16" t="str">
        <f>HYPERLINK("https://enpcfr-my.sharepoint.com/personal/christos_papoutsellis_enpc_fr/Documents/Applications/Microsoft%20Forms/Projets%20de%20Recherche%201A/Question/Projetderecherche_Rose%20SOSSOU%20EDOU.pdf","Régulation de systèmes de véhicules partagés (e.g., Vélib') ")</f>
        <v xml:space="preserve">Régulation de systèmes de véhicules partagés (e.g., Vélib') </v>
      </c>
      <c r="G16" t="s">
        <v>69</v>
      </c>
      <c r="H16" t="s">
        <v>70</v>
      </c>
    </row>
    <row r="17" spans="1:8" x14ac:dyDescent="0.2">
      <c r="A17" t="s">
        <v>8</v>
      </c>
      <c r="C17" t="s">
        <v>71</v>
      </c>
      <c r="D17" t="s">
        <v>72</v>
      </c>
      <c r="E17" t="s">
        <v>63</v>
      </c>
      <c r="F17" t="str">
        <f>HYPERLINK("https://enpcfr-my.sharepoint.com/:w:/g/personal/christos_papoutsellis_enpc_fr/Ea9thDLu8s5EuS0MzHPC7FcBn72_8ZjXkVKodQqSrURddQ?e=tsKvHG", "Calibration des modèles d’indice financier dont la volatilité dépend purement du chemin suivi par l’indice ")</f>
        <v xml:space="preserve">Calibration des modèles d’indice financier dont la volatilité dépend purement du chemin suivi par l’indice </v>
      </c>
      <c r="G17" t="s">
        <v>73</v>
      </c>
      <c r="H17" t="s">
        <v>74</v>
      </c>
    </row>
    <row r="18" spans="1:8" x14ac:dyDescent="0.2">
      <c r="A18" t="s">
        <v>8</v>
      </c>
      <c r="C18" t="s">
        <v>75</v>
      </c>
      <c r="D18" t="s">
        <v>76</v>
      </c>
      <c r="E18" t="s">
        <v>11</v>
      </c>
      <c r="F18" t="str">
        <f>HYPERLINK("https://enpcfr-my.sharepoint.com/:w:/g/personal/christos_papoutsellis_enpc_fr/Eemgb1dNAVtJqyCvUEmTnTYBh97SBrHxHoQSsdfG90EMNQ?e=3mnzjF","Modelisation mathematique des vagues cotieres")</f>
        <v>Modelisation mathematique des vagues cotieres</v>
      </c>
      <c r="G18" t="s">
        <v>77</v>
      </c>
      <c r="H18" t="s">
        <v>78</v>
      </c>
    </row>
    <row r="19" spans="1:8" x14ac:dyDescent="0.2">
      <c r="A19" t="s">
        <v>8</v>
      </c>
      <c r="C19" t="s">
        <v>79</v>
      </c>
      <c r="D19" t="s">
        <v>28</v>
      </c>
      <c r="E19" t="s">
        <v>29</v>
      </c>
      <c r="F19" t="str">
        <f>HYPERLINK("https://enpcfr-my.sharepoint.com/:w:/g/personal/christos_papoutsellis_enpc_fr/Ed-JT0QOLPFKvcb023nHJSABjkGk5QW_-UFAw1YKfgdLeQ?e=AAJm0m","Capacité des villes à freiner la propagation d’ondes instationaires : approche par la simulation")</f>
        <v>Capacité des villes à freiner la propagation d’ondes instationaires : approche par la simulation</v>
      </c>
      <c r="G19" t="s">
        <v>80</v>
      </c>
      <c r="H19" t="s">
        <v>31</v>
      </c>
    </row>
    <row r="20" spans="1:8" x14ac:dyDescent="0.2">
      <c r="A20" t="s">
        <v>8</v>
      </c>
      <c r="C20" t="s">
        <v>81</v>
      </c>
      <c r="D20" t="s">
        <v>82</v>
      </c>
      <c r="E20" t="s">
        <v>63</v>
      </c>
      <c r="F20" s="6" t="str">
        <f>HYPERLINK("https://enpcfr-my.sharepoint.com/:w:/g/personal/christos_papoutsellis_enpc_fr/Ecpn0kN42SdJp7p3PMAnZhgB8HWiOIiDrkH3d5ue0WXKvQ?e=31PiRV","Dynamique de Langevin pour l’estimation bayésienne")</f>
        <v>Dynamique de Langevin pour l’estimation bayésienne</v>
      </c>
      <c r="H20" t="s">
        <v>83</v>
      </c>
    </row>
    <row r="21" spans="1:8" x14ac:dyDescent="0.2">
      <c r="A21" t="s">
        <v>8</v>
      </c>
      <c r="C21" t="s">
        <v>84</v>
      </c>
      <c r="D21" t="s">
        <v>85</v>
      </c>
      <c r="E21" t="s">
        <v>63</v>
      </c>
      <c r="F21" t="str">
        <f>HYPERLINK("https://enpcfr-my.sharepoint.com/:w:/g/personal/christos_papoutsellis_enpc_fr/EcNL6F9HI6pOhHnQWWEeWOwBo2JhjxXcFRoDyAKWXSCJEA?e=22M9Yv","Foundations of Quantum Chemistry: Manifold Structures in Wavefunction Methods and Density Functional Theory ")</f>
        <v xml:space="preserve">Foundations of Quantum Chemistry: Manifold Structures in Wavefunction Methods and Density Functional Theory </v>
      </c>
    </row>
    <row r="22" spans="1:8" x14ac:dyDescent="0.2">
      <c r="A22" t="s">
        <v>8</v>
      </c>
      <c r="C22" t="s">
        <v>86</v>
      </c>
      <c r="D22" t="s">
        <v>87</v>
      </c>
      <c r="E22" t="s">
        <v>63</v>
      </c>
      <c r="F22" s="6" t="str">
        <f>HYPERLINK("https://enpcfr-my.sharepoint.com/:w:/g/personal/christos_papoutsellis_enpc_fr/Ecxrl0JtzSpJi2InQ3d2bH4BG2akpVMeVLrsZMiL-3tqiQ?e=z3eeh1","Régression linéaire en (très) haute dimension")</f>
        <v>Régression linéaire en (très) haute dimension</v>
      </c>
      <c r="H22" t="s">
        <v>88</v>
      </c>
    </row>
    <row r="23" spans="1:8" x14ac:dyDescent="0.2">
      <c r="A23" t="s">
        <v>8</v>
      </c>
      <c r="C23" t="s">
        <v>89</v>
      </c>
      <c r="D23" t="s">
        <v>90</v>
      </c>
      <c r="E23" t="s">
        <v>91</v>
      </c>
      <c r="F23" t="str">
        <f>HYPERLINK("https://enpcfr-my.sharepoint.com/:w:/g/personal/christos_papoutsellis_enpc_fr/EZH5gpOVu6NNotrHmNeoXKkBjRXdt2nh_eYkhin6eDbXkw?e=TviMFv","Modéliser la circularité de l’eau urbaine pour la résilience climatique")</f>
        <v>Modéliser la circularité de l’eau urbaine pour la résilience climatique</v>
      </c>
      <c r="G23" t="s">
        <v>92</v>
      </c>
      <c r="H23" t="s">
        <v>93</v>
      </c>
    </row>
    <row r="24" spans="1:8" x14ac:dyDescent="0.2">
      <c r="A24" t="s">
        <v>8</v>
      </c>
      <c r="C24" t="s">
        <v>94</v>
      </c>
      <c r="D24" t="s">
        <v>95</v>
      </c>
      <c r="E24" t="s">
        <v>29</v>
      </c>
      <c r="F24" s="6" t="str">
        <f>HYPERLINK("https://enpcfr-my.sharepoint.com/:w:/g/personal/christos_papoutsellis_enpc_fr/ER_JhkxbPsBFojxQhf0MQSsBUI-vVnmFjxUDbzglnC_LZA?e=PPeiIR","Mesurer et modéliser la pollution dans le métro de Paris.  Une approche avec des capteurs portatifs et du machine learning.")</f>
        <v>Mesurer et modéliser la pollution dans le métro de Paris.  Une approche avec des capteurs portatifs et du machine learning.</v>
      </c>
      <c r="G24" t="s">
        <v>96</v>
      </c>
      <c r="H24" t="s">
        <v>97</v>
      </c>
    </row>
    <row r="25" spans="1:8" x14ac:dyDescent="0.2">
      <c r="A25" t="s">
        <v>8</v>
      </c>
      <c r="C25" t="s">
        <v>86</v>
      </c>
      <c r="D25" t="s">
        <v>87</v>
      </c>
      <c r="E25" t="s">
        <v>63</v>
      </c>
      <c r="F25" s="6" t="str">
        <f>HYPERLINK("https://enpcfr-my.sharepoint.com/:w:/g/personal/christos_papoutsellis_enpc_fr/EdUTdRUmyM5GuFxphjsCGEIBoIL-gLCxIIFQRzSRz78tXg?e=phXlFM","Régression linéaire en (très) haute dimension")</f>
        <v>Régression linéaire en (très) haute dimension</v>
      </c>
      <c r="G25" t="s">
        <v>98</v>
      </c>
      <c r="H25" t="s">
        <v>99</v>
      </c>
    </row>
    <row r="26" spans="1:8" x14ac:dyDescent="0.2">
      <c r="A26" t="s">
        <v>8</v>
      </c>
      <c r="C26" t="s">
        <v>67</v>
      </c>
      <c r="D26" t="s">
        <v>68</v>
      </c>
      <c r="E26" t="s">
        <v>63</v>
      </c>
      <c r="F26" s="6" t="str">
        <f>HYPERLINK("https://enpcfr-my.sharepoint.com/:b:/g/personal/christos_papoutsellis_enpc_fr/EXxYsQUAH5RNgVb49DdUcvcBelJytKLiH_8Gq3xwXIiMNg?e=Vt7JQx","Régulation de systèmes de véhicules partagés (e.g., Vélib') ")</f>
        <v xml:space="preserve">Régulation de systèmes de véhicules partagés (e.g., Vélib') </v>
      </c>
      <c r="G26" t="s">
        <v>69</v>
      </c>
      <c r="H26" t="s">
        <v>70</v>
      </c>
    </row>
    <row r="27" spans="1:8" x14ac:dyDescent="0.2">
      <c r="A27" t="s">
        <v>8</v>
      </c>
      <c r="C27" t="s">
        <v>100</v>
      </c>
      <c r="D27" t="s">
        <v>101</v>
      </c>
      <c r="E27" t="s">
        <v>24</v>
      </c>
      <c r="F27" s="6" t="str">
        <f>HYPERLINK("https://enpcfr-my.sharepoint.com/:w:/g/personal/christos_papoutsellis_enpc_fr/EcRI1jAaUcNMirn51o7lSG8BGngB6M0NQFWfTOYMBnDlAw?e=BEYykX","Construction en terre crue : Durabilité des matériaux")</f>
        <v>Construction en terre crue : Durabilité des matériaux</v>
      </c>
      <c r="G27" t="s">
        <v>102</v>
      </c>
      <c r="H27" t="s">
        <v>103</v>
      </c>
    </row>
    <row r="28" spans="1:8" x14ac:dyDescent="0.2">
      <c r="A28" t="s">
        <v>8</v>
      </c>
      <c r="C28" t="s">
        <v>104</v>
      </c>
      <c r="D28" t="s">
        <v>105</v>
      </c>
      <c r="E28" t="s">
        <v>63</v>
      </c>
      <c r="F28" s="6" t="str">
        <f>HYPERLINK("https://enpcfr-my.sharepoint.com/:b:/g/personal/christos_papoutsellis_enpc_fr/Ebfp_lp9AJpFvBjbYgbXwfgB9Rhq6AKYlVNk81eF9pJULg?e=ny1A9P","Sur l’intérieur relatif des ensembles convexes compacts dans EVT ")</f>
        <v xml:space="preserve">Sur l’intérieur relatif des ensembles convexes compacts dans EVT </v>
      </c>
      <c r="G28" t="s">
        <v>106</v>
      </c>
      <c r="H28" t="s">
        <v>107</v>
      </c>
    </row>
    <row r="29" spans="1:8" x14ac:dyDescent="0.2">
      <c r="A29" s="5" t="s">
        <v>108</v>
      </c>
      <c r="C29" t="s">
        <v>109</v>
      </c>
      <c r="D29" t="s">
        <v>110</v>
      </c>
      <c r="E29" t="s">
        <v>111</v>
      </c>
      <c r="F29" s="6" t="str">
        <f>HYPERLINK("https://enpcfr-my.sharepoint.com/:w:/g/personal/christos_papoutsellis_enpc_fr/ET-ZzmLC8RxOvfjnLhdfAXUBfSzx_DhhiNqMY34hNtP7eQ?e=Vz0ce9","LA VILLE EN 2037 : Concevoir et débattre des futurs souhaitables ")</f>
        <v xml:space="preserve">LA VILLE EN 2037 : Concevoir et débattre des futurs souhaitables </v>
      </c>
      <c r="G29" t="s">
        <v>112</v>
      </c>
      <c r="H29" t="s">
        <v>113</v>
      </c>
    </row>
    <row r="30" spans="1:8" x14ac:dyDescent="0.2">
      <c r="A30" s="5" t="s">
        <v>114</v>
      </c>
      <c r="C30" t="s">
        <v>115</v>
      </c>
      <c r="D30" t="s">
        <v>116</v>
      </c>
      <c r="E30" t="s">
        <v>24</v>
      </c>
      <c r="F30" s="6" t="str">
        <f>HYPERLINK("https://enpcfr-my.sharepoint.com/:w:/g/personal/christos_papoutsellis_enpc_fr/EXzObYNM21BFsQHkAYPH0Z4BJ1fV2jgrBKJyIhHrPxUIFQ?e=Suv2gR","Amortissement passif des structures")</f>
        <v>Amortissement passif des structures</v>
      </c>
      <c r="G30" t="s">
        <v>117</v>
      </c>
      <c r="H30" t="s">
        <v>118</v>
      </c>
    </row>
    <row r="31" spans="1:8" x14ac:dyDescent="0.2">
      <c r="A31" s="5" t="s">
        <v>119</v>
      </c>
      <c r="C31" t="s">
        <v>120</v>
      </c>
      <c r="D31" t="s">
        <v>121</v>
      </c>
      <c r="E31" t="s">
        <v>122</v>
      </c>
      <c r="F31" s="6" t="str">
        <f>HYPERLINK("https://enpcfr-my.sharepoint.com/:w:/g/personal/christos_papoutsellis_enpc_fr/Eek1iZHziPhOsWJWcpFbIAkBs1uDXf2Ey8gnRX92iSVWpA?e=hpT7uT","Quantifier l’impact d’incidents sur le trafic routier")</f>
        <v>Quantifier l’impact d’incidents sur le trafic routier</v>
      </c>
      <c r="G31" t="s">
        <v>123</v>
      </c>
      <c r="H31" t="s">
        <v>124</v>
      </c>
    </row>
    <row r="32" spans="1:8" x14ac:dyDescent="0.2">
      <c r="A32" s="5" t="s">
        <v>119</v>
      </c>
      <c r="C32" t="s">
        <v>125</v>
      </c>
      <c r="D32" t="s">
        <v>126</v>
      </c>
      <c r="E32" t="s">
        <v>127</v>
      </c>
      <c r="F32" s="6" t="str">
        <f>HYPERLINK("https://enpcfr-my.sharepoint.com/:w:/g/personal/christos_papoutsellis_enpc_fr/EQGyJLUJPwBDnVEuC1axQhsBbJZVcjvj0MWf9hmhX1JY_A?e=7vACsa","Mesure du vecteur vitesse aérodynamique d’un drone")</f>
        <v>Mesure du vecteur vitesse aérodynamique d’un drone</v>
      </c>
      <c r="G32" t="s">
        <v>128</v>
      </c>
      <c r="H32" t="s">
        <v>129</v>
      </c>
    </row>
    <row r="33" spans="1:8" x14ac:dyDescent="0.2">
      <c r="A33" s="5" t="s">
        <v>108</v>
      </c>
      <c r="C33" t="s">
        <v>125</v>
      </c>
      <c r="D33" t="s">
        <v>126</v>
      </c>
      <c r="E33" t="s">
        <v>127</v>
      </c>
      <c r="F33" s="6" t="str">
        <f>HYPERLINK("https://enpcfr-my.sharepoint.com/:w:/g/personal/christos_papoutsellis_enpc_fr/ET9jHrHJwutHh95uBZOjjMkBhc_jLIoX-fhNI0LyJcxC6A?e=ZUi0ZZ","Conception d'un drone marin")</f>
        <v>Conception d'un drone marin</v>
      </c>
      <c r="G33" t="s">
        <v>130</v>
      </c>
      <c r="H33" t="s">
        <v>129</v>
      </c>
    </row>
    <row r="34" spans="1:8" x14ac:dyDescent="0.2">
      <c r="A34" s="5" t="s">
        <v>108</v>
      </c>
      <c r="C34" t="s">
        <v>47</v>
      </c>
      <c r="D34" t="s">
        <v>48</v>
      </c>
      <c r="E34" t="s">
        <v>49</v>
      </c>
      <c r="F34" t="str">
        <f>HYPERLINK("https://enpcfr-my.sharepoint.com/:w:/g/personal/christos_papoutsellis_enpc_fr/EfYV-80_2hFKpduSYZDjdlsB8gbhHl3XiwRNZn7M3CphjQ?e=eRKdWa","Stockage intersaisonier de chaleur")</f>
        <v>Stockage intersaisonier de chaleur</v>
      </c>
      <c r="G34" t="s">
        <v>131</v>
      </c>
      <c r="H34" t="s">
        <v>132</v>
      </c>
    </row>
    <row r="35" spans="1:8" x14ac:dyDescent="0.2">
      <c r="A35" s="5" t="s">
        <v>108</v>
      </c>
      <c r="C35" t="s">
        <v>133</v>
      </c>
      <c r="D35" t="s">
        <v>134</v>
      </c>
      <c r="E35" t="s">
        <v>135</v>
      </c>
      <c r="F35" t="str">
        <f>HYPERLINK("https://enpcfr-my.sharepoint.com/:w:/g/personal/christos_papoutsellis_enpc_fr/EdyYXCQcrcNAsJM2gP3DdgsB3TcXLbrVhj5dWLLe_WGa8w?e=6zNwbr","Création d’un produit innovant : de l’idée au MVP (produit minimum viable) ")</f>
        <v xml:space="preserve">Création d’un produit innovant : de l’idée au MVP (produit minimum viable) </v>
      </c>
      <c r="G35" t="s">
        <v>136</v>
      </c>
      <c r="H35" t="s">
        <v>137</v>
      </c>
    </row>
    <row r="36" spans="1:8" x14ac:dyDescent="0.2">
      <c r="A36" s="5" t="s">
        <v>108</v>
      </c>
      <c r="C36" t="s">
        <v>52</v>
      </c>
      <c r="D36" t="s">
        <v>53</v>
      </c>
      <c r="E36" t="s">
        <v>54</v>
      </c>
      <c r="F36" t="str">
        <f>HYPERLINK("https://enpcfr-my.sharepoint.com/:w:/g/personal/christos_papoutsellis_enpc_fr/EfdoC8aJ1jJIvSnt_DVnjuUBvVB9ELxrzmq8HaoVdAkR7A?e=gpaaUx","Trucage photographique par inpainting")</f>
        <v>Trucage photographique par inpainting</v>
      </c>
      <c r="G36" t="s">
        <v>138</v>
      </c>
      <c r="H36" t="s">
        <v>139</v>
      </c>
    </row>
    <row r="37" spans="1:8" x14ac:dyDescent="0.2">
      <c r="A37" s="5" t="s">
        <v>108</v>
      </c>
      <c r="C37" t="s">
        <v>52</v>
      </c>
      <c r="D37" t="s">
        <v>53</v>
      </c>
      <c r="E37" t="s">
        <v>54</v>
      </c>
      <c r="F37" t="str">
        <f>HYPERLINK("https://enpcfr-my.sharepoint.com/:w:/g/personal/christos_papoutsellis_enpc_fr/EcSgNXeB3mNEh0OkqWf892wBQmX3ZTCRGRGaEEKslWZ2zw?e=uR4QYd","Détection de bords dans les images")</f>
        <v>Détection de bords dans les images</v>
      </c>
      <c r="G37" t="s">
        <v>140</v>
      </c>
      <c r="H37" t="s">
        <v>139</v>
      </c>
    </row>
    <row r="38" spans="1:8" x14ac:dyDescent="0.2">
      <c r="A38" s="5" t="s">
        <v>108</v>
      </c>
      <c r="C38" t="s">
        <v>141</v>
      </c>
      <c r="D38" t="s">
        <v>142</v>
      </c>
      <c r="E38" t="s">
        <v>34</v>
      </c>
      <c r="F38" t="str">
        <f>HYPERLINK("https://enpcfr-my.sharepoint.com/:w:/g/personal/christos_papoutsellis_enpc_fr/ERXmoaJ6cGpEhdWF9YKQrNcBqya5TozvCjKvVvHeE-v7VQ?e=We0zp8","Mise en perspective des Zones Climatiques Locales à l’aide  d’observations satellitaires  ")</f>
        <v xml:space="preserve">Mise en perspective des Zones Climatiques Locales à l’aide  d’observations satellitaires  </v>
      </c>
      <c r="G38" t="s">
        <v>143</v>
      </c>
      <c r="H38" t="s">
        <v>144</v>
      </c>
    </row>
    <row r="39" spans="1:8" x14ac:dyDescent="0.2">
      <c r="A39" s="5" t="s">
        <v>108</v>
      </c>
      <c r="C39" t="s">
        <v>145</v>
      </c>
      <c r="D39" t="s">
        <v>146</v>
      </c>
      <c r="E39" t="s">
        <v>63</v>
      </c>
      <c r="F39" t="str">
        <f>HYPERLINK("https://enpcfr-my.sharepoint.com/:w:/g/personal/christos_papoutsellis_enpc_fr/ES889nZu8t9DtmSjFK8LpoYBuVhWfjE4Di3Jt5mMzuoYpA?e=33lc8g","OPTIMISATION D’UN MIX ENERGETIQUE ")</f>
        <v xml:space="preserve">OPTIMISATION D’UN MIX ENERGETIQUE </v>
      </c>
      <c r="G39" t="s">
        <v>147</v>
      </c>
      <c r="H39" t="s">
        <v>148</v>
      </c>
    </row>
    <row r="40" spans="1:8" x14ac:dyDescent="0.2">
      <c r="A40" s="5" t="s">
        <v>108</v>
      </c>
      <c r="C40" t="s">
        <v>145</v>
      </c>
      <c r="D40" t="s">
        <v>146</v>
      </c>
      <c r="E40" t="s">
        <v>63</v>
      </c>
      <c r="F40" t="str">
        <f>HYPERLINK("https://enpcfr-my.sharepoint.com/:w:/g/personal/christos_papoutsellis_enpc_fr/EYKeji3d849KhTY-4ccae1UB0Hz87SunAI8ybpE2cc1dEw?e=47amZ0","OPTIMISATION POUR LA RENOVATION URBAINE")</f>
        <v>OPTIMISATION POUR LA RENOVATION URBAINE</v>
      </c>
      <c r="G40" t="s">
        <v>149</v>
      </c>
      <c r="H40" t="s">
        <v>148</v>
      </c>
    </row>
    <row r="41" spans="1:8" x14ac:dyDescent="0.2">
      <c r="A41" s="5" t="s">
        <v>108</v>
      </c>
      <c r="C41" t="s">
        <v>150</v>
      </c>
      <c r="D41" t="s">
        <v>151</v>
      </c>
      <c r="E41" t="s">
        <v>152</v>
      </c>
      <c r="F41" t="str">
        <f>HYPERLINK("https://enpcfr-my.sharepoint.com/:w:/g/personal/christos_papoutsellis_enpc_fr/ETxyRnJJOmJItf14zGum_90BP2RQn2AfnSU-9tAsJngcNA?e=NmUwon","Coût, carbone et performance une métrique intégrée pour les bétons bas carbone")</f>
        <v>Coût, carbone et performance une métrique intégrée pour les bétons bas carbone</v>
      </c>
    </row>
    <row r="42" spans="1:8" x14ac:dyDescent="0.2">
      <c r="A42" s="5" t="s">
        <v>108</v>
      </c>
      <c r="C42" t="s">
        <v>150</v>
      </c>
      <c r="D42" t="s">
        <v>151</v>
      </c>
      <c r="E42" t="s">
        <v>152</v>
      </c>
      <c r="F42" t="str">
        <f>HYPERLINK("https://enpcfr-my.sharepoint.com/:w:/g/personal/christos_papoutsellis_enpc_fr/EWrwQD1zbKtLnapFaOw-gdoBWMMYHM1hItFTj12rm6PB5g?e=ab5Lbs","Gestion et évaluation environnementale des matériaux critiques dans l'industrie pharmaceutique : vers une économie circulaire")</f>
        <v>Gestion et évaluation environnementale des matériaux critiques dans l'industrie pharmaceutique : vers une économie circulaire</v>
      </c>
    </row>
    <row r="43" spans="1:8" x14ac:dyDescent="0.2">
      <c r="A43" s="5" t="s">
        <v>108</v>
      </c>
      <c r="C43" t="s">
        <v>150</v>
      </c>
      <c r="D43" t="s">
        <v>151</v>
      </c>
      <c r="E43" t="s">
        <v>152</v>
      </c>
      <c r="F43" t="str">
        <f>HYPERLINK("https://enpcfr-my.sharepoint.com/:w:/g/personal/christos_papoutsellis_enpc_fr/EZrzo1V17rZApP87Wi7jxhIBWGtJLpIfYHP2_oiRnksoFQ?e=WcLFw4","Gestion du verre issu du recyclage dans une économie circulaire")</f>
        <v>Gestion du verre issu du recyclage dans une économie circulaire</v>
      </c>
    </row>
    <row r="44" spans="1:8" x14ac:dyDescent="0.2">
      <c r="A44" s="5" t="s">
        <v>108</v>
      </c>
      <c r="C44" t="s">
        <v>150</v>
      </c>
      <c r="D44" t="s">
        <v>151</v>
      </c>
      <c r="E44" t="s">
        <v>152</v>
      </c>
      <c r="F44" t="str">
        <f>HYPERLINK("https://enpcfr-my.sharepoint.com/:w:/g/personal/christos_papoutsellis_enpc_fr/ERch9oslzp9Pi_RRUzNG7EIB7XDz2ya-F6q3YLs76312Lg?e=vHcLVY","Étude de la robustesse des méthodes de calcul d’indicateurs environnementaux - étude de cas sur le laitier de haut-fourneau")</f>
        <v>Étude de la robustesse des méthodes de calcul d’indicateurs environnementaux - étude de cas sur le laitier de haut-fourneau</v>
      </c>
    </row>
    <row r="45" spans="1:8" x14ac:dyDescent="0.2">
      <c r="A45" s="5" t="s">
        <v>108</v>
      </c>
      <c r="C45" t="s">
        <v>153</v>
      </c>
      <c r="D45" t="s">
        <v>154</v>
      </c>
      <c r="E45" t="s">
        <v>49</v>
      </c>
      <c r="F45" t="str">
        <f>HYPERLINK("https://enpcfr-my.sharepoint.com/:w:/g/personal/christos_papoutsellis_enpc_fr/ES76a4QlDeVAiihH_vaSxeQBhcGTKtPwyOOmT6Ko4ZV0nQ?e=eeoOCd","Matériaux naturels et durabilité : Exploration de leur potentiel par RMN")</f>
        <v>Matériaux naturels et durabilité : Exploration de leur potentiel par RMN</v>
      </c>
      <c r="G45" t="s">
        <v>155</v>
      </c>
      <c r="H45" t="s">
        <v>156</v>
      </c>
    </row>
    <row r="46" spans="1:8" x14ac:dyDescent="0.2">
      <c r="A46" s="5" t="s">
        <v>108</v>
      </c>
      <c r="C46" t="s">
        <v>157</v>
      </c>
      <c r="D46" t="s">
        <v>158</v>
      </c>
      <c r="E46" t="s">
        <v>159</v>
      </c>
      <c r="F46" t="str">
        <f>HYPERLINK("https://enpcfr-my.sharepoint.com/:w:/g/personal/christos_papoutsellis_enpc_fr/EZq4Ll-9F5dCvJz7umg7WlQBbeYtOJEbIwkeWz7yLSFY0w?e=Ipj5cZ","COMPORTEMENT THERMOMECANIQUE D’UN RAIL DE LA SNCF")</f>
        <v>COMPORTEMENT THERMOMECANIQUE D’UN RAIL DE LA SNCF</v>
      </c>
      <c r="G46" t="s">
        <v>160</v>
      </c>
      <c r="H46" t="s">
        <v>161</v>
      </c>
    </row>
    <row r="47" spans="1:8" x14ac:dyDescent="0.2">
      <c r="A47" s="5" t="s">
        <v>108</v>
      </c>
      <c r="C47" t="s">
        <v>162</v>
      </c>
      <c r="D47" t="s">
        <v>163</v>
      </c>
      <c r="E47" t="s">
        <v>164</v>
      </c>
      <c r="F47" t="str">
        <f>HYPERLINK("https://enpcfr-my.sharepoint.com/:w:/g/personal/christos_papoutsellis_enpc_fr/Ee92s5PRbxNNgO8YmWB05sEB5rFRqZbXobKoi-1_Q-MbCA?e=79LMJy","Baignade en Seine : analyse spectrale de signaux de la qualité microbiologique de l’eau")</f>
        <v>Baignade en Seine : analyse spectrale de signaux de la qualité microbiologique de l’eau</v>
      </c>
      <c r="G47" t="s">
        <v>165</v>
      </c>
      <c r="H47" t="s">
        <v>166</v>
      </c>
    </row>
    <row r="48" spans="1:8" x14ac:dyDescent="0.2">
      <c r="A48" s="5" t="s">
        <v>167</v>
      </c>
      <c r="C48" t="s">
        <v>168</v>
      </c>
      <c r="D48" t="s">
        <v>169</v>
      </c>
    </row>
    <row r="49" spans="1:8" x14ac:dyDescent="0.2">
      <c r="A49" s="5" t="s">
        <v>167</v>
      </c>
      <c r="C49" t="s">
        <v>168</v>
      </c>
      <c r="D49" t="s">
        <v>169</v>
      </c>
    </row>
    <row r="50" spans="1:8" x14ac:dyDescent="0.2">
      <c r="A50" s="5" t="s">
        <v>108</v>
      </c>
      <c r="C50" t="s">
        <v>170</v>
      </c>
      <c r="D50" t="s">
        <v>171</v>
      </c>
      <c r="E50" t="s">
        <v>63</v>
      </c>
      <c r="F50" t="str">
        <f>HYPERLINK("https://enpcfr-my.sharepoint.com/:w:/g/personal/christos_papoutsellis_enpc_fr/EeS-7lxCF5xHi8klfNWNu1MB_VXrdqpn-SYPRJyZ-Nhk-g?e=uwz8Jf","Machine Learning et dynamique moléculaire")</f>
        <v>Machine Learning et dynamique moléculaire</v>
      </c>
      <c r="G50" t="s">
        <v>172</v>
      </c>
      <c r="H50" t="s">
        <v>173</v>
      </c>
    </row>
    <row r="51" spans="1:8" x14ac:dyDescent="0.2">
      <c r="A51" s="5" t="s">
        <v>108</v>
      </c>
      <c r="C51" t="s">
        <v>174</v>
      </c>
      <c r="D51" t="s">
        <v>175</v>
      </c>
      <c r="E51" t="s">
        <v>63</v>
      </c>
      <c r="F51" t="str">
        <f>HYPERLINK("https://enpcfr-my.sharepoint.com/:u:/g/personal/christos_papoutsellis_enpc_fr/EbZJW4WE-kNEjD7hka1z070B7vsf1y7oOXHhp4lf5k-IfA?e=GuepZt","Modélisation mathématique du trafic routier")</f>
        <v>Modélisation mathématique du trafic routier</v>
      </c>
      <c r="G51" t="s">
        <v>176</v>
      </c>
      <c r="H51" t="s">
        <v>161</v>
      </c>
    </row>
    <row r="52" spans="1:8" x14ac:dyDescent="0.2">
      <c r="A52" s="5" t="s">
        <v>108</v>
      </c>
      <c r="C52" t="s">
        <v>177</v>
      </c>
      <c r="D52" t="s">
        <v>178</v>
      </c>
      <c r="E52" t="s">
        <v>24</v>
      </c>
      <c r="F52" s="6" t="str">
        <f>HYPERLINK("https://enpcfr-my.sharepoint.com/:b:/g/personal/christos_papoutsellis_enpc_fr/Edf2Bo_S4fJKkw0HTzzstVsBlvZNwZuuIEdWOS3mGf2AUQ?e=evY8UI","ANALYSE DES DONNÉES DE CREUSEMENT DE TUNNELS ")</f>
        <v xml:space="preserve">ANALYSE DES DONNÉES DE CREUSEMENT DE TUNNELS </v>
      </c>
      <c r="G52" t="s">
        <v>179</v>
      </c>
      <c r="H52" t="s">
        <v>180</v>
      </c>
    </row>
    <row r="53" spans="1:8" x14ac:dyDescent="0.2">
      <c r="A53" s="5" t="s">
        <v>108</v>
      </c>
      <c r="C53" t="s">
        <v>181</v>
      </c>
      <c r="D53" t="s">
        <v>182</v>
      </c>
      <c r="E53" t="s">
        <v>24</v>
      </c>
      <c r="F53" t="str">
        <f>HYPERLINK("https://enpcfr-my.sharepoint.com/:w:/g/personal/christos_papoutsellis_enpc_fr/EX2V5pe3-ihDpMiseOFxPp0BUzP9Mc23gOIDAbZbe0VFVg?e=8Ify03","SIMULATIONS NUMERIQUES  EN PHYSIQUE STATISTIQUE")</f>
        <v>SIMULATIONS NUMERIQUES  EN PHYSIQUE STATISTIQUE</v>
      </c>
      <c r="H53" t="s">
        <v>183</v>
      </c>
    </row>
    <row r="54" spans="1:8" x14ac:dyDescent="0.2">
      <c r="A54" s="5" t="s">
        <v>108</v>
      </c>
      <c r="C54" t="s">
        <v>81</v>
      </c>
      <c r="D54" t="s">
        <v>82</v>
      </c>
      <c r="E54" t="s">
        <v>63</v>
      </c>
      <c r="F54" t="str">
        <f>HYPERLINK("https://enpcfr-my.sharepoint.com/:w:/g/personal/christos_papoutsellis_enpc_fr/Ecpn0kN42SdJp7p3PMAnZhgB8HWiOIiDrkH3d5ue0WXKvQ?e=ENcH5X","Dynamique de Langevin pour l’estimation bayésienne")</f>
        <v>Dynamique de Langevin pour l’estimation bayésienne</v>
      </c>
      <c r="H54" t="s">
        <v>83</v>
      </c>
    </row>
    <row r="55" spans="1:8" x14ac:dyDescent="0.2">
      <c r="A55" t="s">
        <v>184</v>
      </c>
      <c r="C55" t="s">
        <v>185</v>
      </c>
      <c r="D55" t="s">
        <v>186</v>
      </c>
      <c r="F55" s="6" t="str">
        <f>HYPERLINK("https://enpcfr-my.sharepoint.com/:w:/g/personal/christos_papoutsellis_enpc_fr/EVPiWdk8qeVGj30myLL7mUEBkO_PS5gWpAgc00Izy2dBTA?e=Gi4tDk","Repenser l’affectation des enseignants : modélisation et simulation d’un mécanisme d’appariement dynamique")</f>
        <v>Repenser l’affectation des enseignants : modélisation et simulation d’un mécanisme d’appariement dynamique</v>
      </c>
    </row>
    <row r="56" spans="1:8" x14ac:dyDescent="0.2">
      <c r="A56" t="s">
        <v>108</v>
      </c>
      <c r="C56" t="s">
        <v>187</v>
      </c>
      <c r="D56" t="s">
        <v>188</v>
      </c>
      <c r="E56" t="s">
        <v>189</v>
      </c>
      <c r="F56" s="6" t="str">
        <f>HYPERLINK("https://enpcfr-my.sharepoint.com/:b:/g/personal/christos_papoutsellis_enpc_fr/EWPlYhxqjktKt4yhOi5wqgMBBYvbCyDfE9dB6lFsMXYUCQ?e=Md2gEq","Intégration des énergies renouvelables intermittentes dans le mix : impact prix et leviers d’actions publics")</f>
        <v>Intégration des énergies renouvelables intermittentes dans le mix : impact prix et leviers d’actions publics</v>
      </c>
    </row>
    <row r="57" spans="1:8" ht="16" x14ac:dyDescent="0.2">
      <c r="A57" t="s">
        <v>184</v>
      </c>
      <c r="C57" t="s">
        <v>190</v>
      </c>
      <c r="D57" t="s">
        <v>191</v>
      </c>
      <c r="E57" t="s">
        <v>192</v>
      </c>
      <c r="F57" s="6" t="str">
        <f>HYPERLINK("https://enpcfr-my.sharepoint.com/:b:/g/personal/christos_papoutsellis_enpc_fr/EW0jshCiHTZHugW8uPLclZEBw8jh-VYWY8ekgCVnlDNYZQ?e=IqBwnU","ARBRE DE PLUIE")</f>
        <v>ARBRE DE PLUIE</v>
      </c>
      <c r="H57" s="7" t="s">
        <v>193</v>
      </c>
    </row>
    <row r="58" spans="1:8" ht="16" customHeight="1" x14ac:dyDescent="0.2"/>
  </sheetData>
  <hyperlinks>
    <hyperlink ref="C14" r:id="rId1" xr:uid="{00000000-0004-0000-0000-000009000000}"/>
    <hyperlink ref="C15" r:id="rId2" xr:uid="{00000000-0004-0000-0000-00000A000000}"/>
    <hyperlink ref="C18" r:id="rId3" xr:uid="{00000000-0004-0000-0000-00000B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Christos PAPOUTSELLIS</cp:lastModifiedBy>
  <dcterms:created xsi:type="dcterms:W3CDTF">2025-10-26T09:10:02Z</dcterms:created>
  <dcterms:modified xsi:type="dcterms:W3CDTF">2025-10-27T11:43:37Z</dcterms:modified>
</cp:coreProperties>
</file>