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rojects\FishSense-Mechanical\FishSense Module\Handles\V2\"/>
    </mc:Choice>
  </mc:AlternateContent>
  <xr:revisionPtr revIDLastSave="0" documentId="13_ncr:1_{61C80B9A-027D-41E9-99AA-0966ADACE476}" xr6:coauthVersionLast="47" xr6:coauthVersionMax="47" xr10:uidLastSave="{00000000-0000-0000-0000-000000000000}"/>
  <bookViews>
    <workbookView xWindow="-110" yWindow="-110" windowWidth="38620" windowHeight="21220" xr2:uid="{6AB08603-BD42-4B07-98B8-BA5627FCB0AE}"/>
  </bookViews>
  <sheets>
    <sheet name="Sheet1" sheetId="1" r:id="rId1"/>
  </sheets>
  <definedNames>
    <definedName name="ModuleCount">Sheet1!$B$1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H10" i="1"/>
  <c r="H9" i="1"/>
  <c r="H8" i="1"/>
  <c r="H4" i="1"/>
  <c r="H5" i="1"/>
  <c r="H6" i="1"/>
  <c r="H7" i="1"/>
  <c r="H11" i="1"/>
  <c r="H12" i="1"/>
  <c r="H13" i="1"/>
  <c r="H14" i="1"/>
  <c r="H15" i="1"/>
  <c r="H16" i="1"/>
  <c r="H17" i="1"/>
  <c r="H18" i="1"/>
  <c r="H19" i="1"/>
  <c r="H3" i="1"/>
  <c r="H21" i="1" l="1"/>
</calcChain>
</file>

<file path=xl/sharedStrings.xml><?xml version="1.0" encoding="utf-8"?>
<sst xmlns="http://schemas.openxmlformats.org/spreadsheetml/2006/main" count="88" uniqueCount="66">
  <si>
    <t>Part</t>
  </si>
  <si>
    <t>M5 Tee-Nuts</t>
  </si>
  <si>
    <t>2020 Extrusion</t>
  </si>
  <si>
    <t>250mm</t>
  </si>
  <si>
    <t>180mm</t>
  </si>
  <si>
    <t>200mm</t>
  </si>
  <si>
    <t>Extrusion Endcap</t>
  </si>
  <si>
    <t>Front Plate</t>
  </si>
  <si>
    <t>Rear Plate</t>
  </si>
  <si>
    <t>Price</t>
  </si>
  <si>
    <t>Total</t>
  </si>
  <si>
    <t>URL</t>
  </si>
  <si>
    <t>Package Quantity</t>
  </si>
  <si>
    <t>https://www.mcmaster.com/94205A240/</t>
  </si>
  <si>
    <t>https://www.mcmaster.com/92095A207/</t>
  </si>
  <si>
    <t>https://www.mcmaster.com/92095A208/</t>
  </si>
  <si>
    <t>https://openbuildspartstore.com/cross-joining-plate/</t>
  </si>
  <si>
    <t>https://openbuildspartstore.com/black-angle-corner-connector/</t>
  </si>
  <si>
    <t>Manufacturer</t>
  </si>
  <si>
    <t>McMaster</t>
  </si>
  <si>
    <t>80/20 Inc.</t>
  </si>
  <si>
    <t>OpenBuilds</t>
  </si>
  <si>
    <t>SendCutSend</t>
  </si>
  <si>
    <t>Black Angle Corner Connector</t>
  </si>
  <si>
    <t>Cross Joining Plate</t>
  </si>
  <si>
    <t>20 Series 3 Hole - Inside Corner Bracket</t>
  </si>
  <si>
    <t>https://8020.net/20-4176.html</t>
  </si>
  <si>
    <t>https://8020.net/12305.html</t>
  </si>
  <si>
    <t>Module Quantity</t>
  </si>
  <si>
    <t>MISUMI</t>
  </si>
  <si>
    <t>Part Number</t>
  </si>
  <si>
    <t>HNTTBS5-5</t>
  </si>
  <si>
    <t>https://us.misumi-ec.com/vona2/detail/110302464910/?CategorySpec=unitType%3a%3a1%0900000042725%3a%3ab%0900000042748%3a%3ac%0900000042750%3a%3ab</t>
  </si>
  <si>
    <t>20-4176</t>
  </si>
  <si>
    <t>20-2020</t>
  </si>
  <si>
    <t>https://8020.net/20-2020.html</t>
  </si>
  <si>
    <t>92095A207</t>
  </si>
  <si>
    <t>92095A208</t>
  </si>
  <si>
    <t>94205A240</t>
  </si>
  <si>
    <t>Custom</t>
  </si>
  <si>
    <t>https://www.amazon.com/dp/B01N8VSKLY</t>
  </si>
  <si>
    <t>USB hub possibilities:</t>
  </si>
  <si>
    <t>https://www.trendnet.com/langen/products/usb-hub/4-port-usb-3.0-hub-TU3-H4-v3</t>
  </si>
  <si>
    <t>8mm</t>
  </si>
  <si>
    <t>10mm</t>
  </si>
  <si>
    <t>Configuration</t>
  </si>
  <si>
    <t>6061-T6 Aluminum 0.187in Thick</t>
  </si>
  <si>
    <t xml:space="preserve"> </t>
  </si>
  <si>
    <t>M5 Stainless Steel Button Head Bolt</t>
  </si>
  <si>
    <t>M5 Stainless Steel Nylock Nut</t>
  </si>
  <si>
    <t>16mm</t>
  </si>
  <si>
    <t>https://www.mcmaster.com/92095A212/</t>
  </si>
  <si>
    <t>92095A212</t>
  </si>
  <si>
    <t>M5 Screw Insulator</t>
  </si>
  <si>
    <t>5mm</t>
  </si>
  <si>
    <t>https://www.mcmaster.com/91145A314/</t>
  </si>
  <si>
    <t>91145A314</t>
  </si>
  <si>
    <t>M3 Stainless Steel Bolt</t>
  </si>
  <si>
    <t>M3 Screw Insulator</t>
  </si>
  <si>
    <t>22mm</t>
  </si>
  <si>
    <t>https://www.mcmaster.com/91292A801/</t>
  </si>
  <si>
    <t>https://www.mcmaster.com/91145A318/</t>
  </si>
  <si>
    <t>91145A318</t>
  </si>
  <si>
    <t>91292A801</t>
  </si>
  <si>
    <t>Per Module Quantity</t>
  </si>
  <si>
    <t>Package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</si>
</sst>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1" fillId="0" borderId="0" xfId="1"/>
    <xf numFmtId="49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buildspartstore.com/cross-joining-plate/" TargetMode="External"/><Relationship Id="rId13" Type="http://schemas.openxmlformats.org/officeDocument/2006/relationships/hyperlink" Target="https://www.mcmaster.com/91145A314/" TargetMode="External"/><Relationship Id="rId3" Type="http://schemas.openxmlformats.org/officeDocument/2006/relationships/hyperlink" Target="https://www.mcmaster.com/94205A240/" TargetMode="External"/><Relationship Id="rId7" Type="http://schemas.openxmlformats.org/officeDocument/2006/relationships/hyperlink" Target="https://openbuildspartstore.com/black-angle-corner-connector/" TargetMode="External"/><Relationship Id="rId12" Type="http://schemas.openxmlformats.org/officeDocument/2006/relationships/hyperlink" Target="https://www.mcmaster.com/92095A212/" TargetMode="External"/><Relationship Id="rId2" Type="http://schemas.openxmlformats.org/officeDocument/2006/relationships/hyperlink" Target="https://www.mcmaster.com/92095A208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mcmaster.com/92095A207/" TargetMode="External"/><Relationship Id="rId6" Type="http://schemas.openxmlformats.org/officeDocument/2006/relationships/hyperlink" Target="https://8020.net/20-2020.html" TargetMode="External"/><Relationship Id="rId11" Type="http://schemas.openxmlformats.org/officeDocument/2006/relationships/hyperlink" Target="https://8020.net/20-2020.html" TargetMode="External"/><Relationship Id="rId5" Type="http://schemas.openxmlformats.org/officeDocument/2006/relationships/hyperlink" Target="https://8020.net/20-2020.html" TargetMode="External"/><Relationship Id="rId15" Type="http://schemas.openxmlformats.org/officeDocument/2006/relationships/hyperlink" Target="https://www.mcmaster.com/91145A318/" TargetMode="External"/><Relationship Id="rId10" Type="http://schemas.openxmlformats.org/officeDocument/2006/relationships/hyperlink" Target="https://8020.net/12305.html" TargetMode="External"/><Relationship Id="rId4" Type="http://schemas.openxmlformats.org/officeDocument/2006/relationships/hyperlink" Target="https://us.misumi-ec.com/vona2/detail/110302464910/?CategorySpec=unitType%3a%3a1%0900000042725%3a%3ab%0900000042748%3a%3ac%0900000042750%3a%3ab" TargetMode="External"/><Relationship Id="rId9" Type="http://schemas.openxmlformats.org/officeDocument/2006/relationships/hyperlink" Target="https://8020.net/20-4176.html" TargetMode="External"/><Relationship Id="rId14" Type="http://schemas.openxmlformats.org/officeDocument/2006/relationships/hyperlink" Target="https://www.mcmaster.com/91292A8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C029-1E74-4820-B421-473D6B24D037}">
  <dimension ref="A1:J27"/>
  <sheetViews>
    <sheetView tabSelected="1" workbookViewId="0">
      <selection activeCell="C28" sqref="C28"/>
    </sheetView>
  </sheetViews>
  <sheetFormatPr defaultRowHeight="14.5" x14ac:dyDescent="0.35"/>
  <cols>
    <col min="1" max="1" width="33.81640625" bestFit="1" customWidth="1"/>
    <col min="2" max="2" width="12.36328125" bestFit="1" customWidth="1"/>
    <col min="3" max="3" width="10.08984375" bestFit="1" customWidth="1"/>
    <col min="4" max="4" width="10.7265625" bestFit="1" customWidth="1"/>
    <col min="5" max="5" width="17" customWidth="1"/>
    <col min="7" max="7" width="8.26953125" bestFit="1" customWidth="1"/>
    <col min="10" max="10" width="61.36328125" customWidth="1"/>
  </cols>
  <sheetData>
    <row r="1" spans="1:10" x14ac:dyDescent="0.35">
      <c r="A1" t="s">
        <v>28</v>
      </c>
      <c r="B1">
        <v>5</v>
      </c>
    </row>
    <row r="2" spans="1:10" ht="29" x14ac:dyDescent="0.35">
      <c r="A2" s="2" t="s">
        <v>0</v>
      </c>
      <c r="B2" s="2" t="s">
        <v>18</v>
      </c>
      <c r="C2" s="2" t="s">
        <v>30</v>
      </c>
      <c r="D2" s="2" t="s">
        <v>64</v>
      </c>
      <c r="E2" s="2" t="s">
        <v>45</v>
      </c>
      <c r="F2" s="2" t="s">
        <v>9</v>
      </c>
      <c r="G2" s="2" t="s">
        <v>65</v>
      </c>
      <c r="H2" s="2" t="s">
        <v>10</v>
      </c>
      <c r="I2" s="2" t="s">
        <v>12</v>
      </c>
      <c r="J2" s="2" t="s">
        <v>11</v>
      </c>
    </row>
    <row r="3" spans="1:10" x14ac:dyDescent="0.35">
      <c r="A3" t="s">
        <v>48</v>
      </c>
      <c r="B3" t="s">
        <v>19</v>
      </c>
      <c r="C3" s="4" t="s">
        <v>36</v>
      </c>
      <c r="D3">
        <v>20</v>
      </c>
      <c r="E3" t="s">
        <v>43</v>
      </c>
      <c r="F3" s="1">
        <v>16.329999999999998</v>
      </c>
      <c r="G3">
        <v>100</v>
      </c>
      <c r="H3" s="1">
        <f>F3*CEILING((D3*ModuleCount)/G3,1)</f>
        <v>16.329999999999998</v>
      </c>
      <c r="I3" s="6">
        <f>CEILING((D3*ModuleCount)/G3,1)</f>
        <v>1</v>
      </c>
      <c r="J3" s="3" t="s">
        <v>14</v>
      </c>
    </row>
    <row r="4" spans="1:10" x14ac:dyDescent="0.35">
      <c r="A4" t="s">
        <v>48</v>
      </c>
      <c r="B4" t="s">
        <v>19</v>
      </c>
      <c r="C4" s="4" t="s">
        <v>37</v>
      </c>
      <c r="D4">
        <v>14</v>
      </c>
      <c r="E4" t="s">
        <v>44</v>
      </c>
      <c r="F4" s="1">
        <v>16.329999999999998</v>
      </c>
      <c r="G4">
        <v>100</v>
      </c>
      <c r="H4" s="1">
        <f>F4*CEILING((D4*ModuleCount)/G4,1)</f>
        <v>16.329999999999998</v>
      </c>
      <c r="I4" s="6">
        <f>CEILING((D4*ModuleCount)/G4,1)</f>
        <v>1</v>
      </c>
      <c r="J4" s="3" t="s">
        <v>15</v>
      </c>
    </row>
    <row r="5" spans="1:10" x14ac:dyDescent="0.35">
      <c r="A5" t="s">
        <v>48</v>
      </c>
      <c r="B5" t="s">
        <v>19</v>
      </c>
      <c r="C5" s="4" t="s">
        <v>52</v>
      </c>
      <c r="D5">
        <v>8</v>
      </c>
      <c r="E5" t="s">
        <v>50</v>
      </c>
      <c r="F5" s="1">
        <v>11.32</v>
      </c>
      <c r="G5">
        <v>50</v>
      </c>
      <c r="H5" s="1">
        <f>F5*CEILING((D5*ModuleCount)/G5,1)</f>
        <v>11.32</v>
      </c>
      <c r="I5" s="6">
        <f>CEILING((D5*ModuleCount)/G5,1)</f>
        <v>1</v>
      </c>
      <c r="J5" s="3" t="s">
        <v>51</v>
      </c>
    </row>
    <row r="6" spans="1:10" x14ac:dyDescent="0.35">
      <c r="A6" t="s">
        <v>49</v>
      </c>
      <c r="B6" t="s">
        <v>19</v>
      </c>
      <c r="C6" s="4" t="s">
        <v>38</v>
      </c>
      <c r="D6">
        <v>8</v>
      </c>
      <c r="F6" s="1">
        <v>7.58</v>
      </c>
      <c r="G6">
        <v>50</v>
      </c>
      <c r="H6" s="1">
        <f>F6*CEILING((D6*ModuleCount)/G6,1)</f>
        <v>7.58</v>
      </c>
      <c r="I6" s="6">
        <f>CEILING((D6*ModuleCount)/G6,1)</f>
        <v>1</v>
      </c>
      <c r="J6" s="3" t="s">
        <v>13</v>
      </c>
    </row>
    <row r="7" spans="1:10" x14ac:dyDescent="0.35">
      <c r="A7" t="s">
        <v>1</v>
      </c>
      <c r="B7" t="s">
        <v>29</v>
      </c>
      <c r="C7" s="4" t="s">
        <v>31</v>
      </c>
      <c r="D7">
        <v>34</v>
      </c>
      <c r="F7" s="1">
        <v>0.31</v>
      </c>
      <c r="G7">
        <v>1</v>
      </c>
      <c r="H7" s="1">
        <f>F7*CEILING((D7*ModuleCount)/G7,1)</f>
        <v>52.7</v>
      </c>
      <c r="I7" s="6">
        <f>CEILING((D7*ModuleCount)/G7,1)</f>
        <v>170</v>
      </c>
      <c r="J7" s="3" t="s">
        <v>32</v>
      </c>
    </row>
    <row r="8" spans="1:10" x14ac:dyDescent="0.35">
      <c r="A8" t="s">
        <v>53</v>
      </c>
      <c r="B8" t="s">
        <v>19</v>
      </c>
      <c r="C8" s="4" t="s">
        <v>56</v>
      </c>
      <c r="D8">
        <v>8</v>
      </c>
      <c r="E8" t="s">
        <v>54</v>
      </c>
      <c r="F8" s="1">
        <v>8.83</v>
      </c>
      <c r="G8">
        <v>100</v>
      </c>
      <c r="H8" s="1">
        <f>F8*CEILING((D8*ModuleCount)/G8,1)</f>
        <v>8.83</v>
      </c>
      <c r="I8" s="6">
        <f>CEILING((D8*ModuleCount)/G8,1)</f>
        <v>1</v>
      </c>
      <c r="J8" s="3" t="s">
        <v>55</v>
      </c>
    </row>
    <row r="9" spans="1:10" x14ac:dyDescent="0.35">
      <c r="A9" t="s">
        <v>57</v>
      </c>
      <c r="B9" t="s">
        <v>19</v>
      </c>
      <c r="C9" s="4" t="s">
        <v>63</v>
      </c>
      <c r="D9">
        <v>10</v>
      </c>
      <c r="E9" t="s">
        <v>59</v>
      </c>
      <c r="F9" s="1">
        <v>5.45</v>
      </c>
      <c r="G9">
        <v>50</v>
      </c>
      <c r="H9" s="1">
        <f>F9*CEILING((D9*ModuleCount)/G9,1)</f>
        <v>5.45</v>
      </c>
      <c r="I9" s="6">
        <f>CEILING((D9*ModuleCount)/G9,1)</f>
        <v>1</v>
      </c>
      <c r="J9" s="3" t="s">
        <v>60</v>
      </c>
    </row>
    <row r="10" spans="1:10" x14ac:dyDescent="0.35">
      <c r="A10" t="s">
        <v>58</v>
      </c>
      <c r="B10" t="s">
        <v>19</v>
      </c>
      <c r="C10" s="4" t="s">
        <v>62</v>
      </c>
      <c r="D10">
        <v>10</v>
      </c>
      <c r="E10" t="s">
        <v>54</v>
      </c>
      <c r="F10" s="1">
        <v>8.73</v>
      </c>
      <c r="G10">
        <v>100</v>
      </c>
      <c r="H10" s="1">
        <f>F10*CEILING((D10*ModuleCount)/G10,1)</f>
        <v>8.73</v>
      </c>
      <c r="I10" s="6">
        <f>CEILING((D10*ModuleCount)/G10,1)</f>
        <v>1</v>
      </c>
      <c r="J10" s="3" t="s">
        <v>61</v>
      </c>
    </row>
    <row r="11" spans="1:10" x14ac:dyDescent="0.35">
      <c r="A11" t="s">
        <v>2</v>
      </c>
      <c r="B11" t="s">
        <v>20</v>
      </c>
      <c r="C11" s="4" t="s">
        <v>34</v>
      </c>
      <c r="D11">
        <v>2</v>
      </c>
      <c r="E11" t="s">
        <v>3</v>
      </c>
      <c r="F11" s="1">
        <v>4.68</v>
      </c>
      <c r="G11">
        <v>1</v>
      </c>
      <c r="H11" s="1">
        <f>F11*CEILING((D11*ModuleCount)/G11,1)</f>
        <v>46.8</v>
      </c>
      <c r="I11" s="6">
        <f>CEILING((D11*ModuleCount)/G11,1)</f>
        <v>10</v>
      </c>
      <c r="J11" s="3" t="s">
        <v>35</v>
      </c>
    </row>
    <row r="12" spans="1:10" x14ac:dyDescent="0.35">
      <c r="A12" t="s">
        <v>2</v>
      </c>
      <c r="B12" t="s">
        <v>20</v>
      </c>
      <c r="C12" s="4" t="s">
        <v>34</v>
      </c>
      <c r="D12">
        <v>4</v>
      </c>
      <c r="E12" t="s">
        <v>5</v>
      </c>
      <c r="F12" s="1">
        <v>4.24</v>
      </c>
      <c r="G12">
        <v>1</v>
      </c>
      <c r="H12" s="1">
        <f>F12*CEILING((D12*ModuleCount)/G12,1)</f>
        <v>84.800000000000011</v>
      </c>
      <c r="I12" s="6">
        <f>CEILING((D12*ModuleCount)/G12,1)</f>
        <v>20</v>
      </c>
      <c r="J12" s="3" t="s">
        <v>35</v>
      </c>
    </row>
    <row r="13" spans="1:10" x14ac:dyDescent="0.35">
      <c r="A13" t="s">
        <v>2</v>
      </c>
      <c r="B13" t="s">
        <v>20</v>
      </c>
      <c r="C13" s="4" t="s">
        <v>34</v>
      </c>
      <c r="D13">
        <v>2</v>
      </c>
      <c r="E13" t="s">
        <v>4</v>
      </c>
      <c r="F13" s="1">
        <v>4.07</v>
      </c>
      <c r="G13">
        <v>1</v>
      </c>
      <c r="H13" s="1">
        <f>F13*CEILING((D13*ModuleCount)/G13,1)</f>
        <v>40.700000000000003</v>
      </c>
      <c r="I13" s="6">
        <f>CEILING((D13*ModuleCount)/G13,1)</f>
        <v>10</v>
      </c>
      <c r="J13" s="3" t="s">
        <v>35</v>
      </c>
    </row>
    <row r="14" spans="1:10" x14ac:dyDescent="0.35">
      <c r="A14" t="s">
        <v>23</v>
      </c>
      <c r="B14" t="s">
        <v>21</v>
      </c>
      <c r="C14" s="4">
        <v>540</v>
      </c>
      <c r="D14">
        <v>8</v>
      </c>
      <c r="F14" s="1">
        <v>2.99</v>
      </c>
      <c r="G14">
        <v>1</v>
      </c>
      <c r="H14" s="1">
        <f>F14*CEILING((D14*ModuleCount)/G14,1)</f>
        <v>119.60000000000001</v>
      </c>
      <c r="I14" s="6">
        <f>CEILING((D14*ModuleCount)/G14,1)</f>
        <v>40</v>
      </c>
      <c r="J14" s="3" t="s">
        <v>17</v>
      </c>
    </row>
    <row r="15" spans="1:10" x14ac:dyDescent="0.35">
      <c r="A15" t="s">
        <v>24</v>
      </c>
      <c r="B15" t="s">
        <v>21</v>
      </c>
      <c r="C15" s="4">
        <v>643</v>
      </c>
      <c r="D15">
        <v>2</v>
      </c>
      <c r="F15" s="1">
        <v>5.99</v>
      </c>
      <c r="G15">
        <v>1</v>
      </c>
      <c r="H15" s="1">
        <f>F15*CEILING((D15*ModuleCount)/G15,1)</f>
        <v>59.900000000000006</v>
      </c>
      <c r="I15" s="6">
        <f>CEILING((D15*ModuleCount)/G15,1)</f>
        <v>10</v>
      </c>
      <c r="J15" s="3" t="s">
        <v>16</v>
      </c>
    </row>
    <row r="16" spans="1:10" x14ac:dyDescent="0.35">
      <c r="A16" t="s">
        <v>25</v>
      </c>
      <c r="B16" t="s">
        <v>20</v>
      </c>
      <c r="C16" s="4" t="s">
        <v>33</v>
      </c>
      <c r="D16">
        <v>4</v>
      </c>
      <c r="F16" s="1">
        <v>5.03</v>
      </c>
      <c r="G16">
        <v>1</v>
      </c>
      <c r="H16" s="1">
        <f>F16*CEILING((D16*ModuleCount)/G16,1)</f>
        <v>100.60000000000001</v>
      </c>
      <c r="I16" s="6">
        <f>CEILING((D16*ModuleCount)/G16,1)</f>
        <v>20</v>
      </c>
      <c r="J16" s="3" t="s">
        <v>26</v>
      </c>
    </row>
    <row r="17" spans="1:10" x14ac:dyDescent="0.35">
      <c r="A17" t="s">
        <v>6</v>
      </c>
      <c r="B17" t="s">
        <v>20</v>
      </c>
      <c r="C17" s="4">
        <v>12305</v>
      </c>
      <c r="D17">
        <v>6</v>
      </c>
      <c r="F17" s="1">
        <v>0.8</v>
      </c>
      <c r="G17">
        <v>1</v>
      </c>
      <c r="H17" s="1">
        <f>F17*CEILING((D17*ModuleCount)/G17,1)</f>
        <v>24</v>
      </c>
      <c r="I17" s="6">
        <f>CEILING((D17*ModuleCount)/G17,1)</f>
        <v>30</v>
      </c>
      <c r="J17" s="3" t="s">
        <v>27</v>
      </c>
    </row>
    <row r="18" spans="1:10" x14ac:dyDescent="0.35">
      <c r="A18" t="s">
        <v>7</v>
      </c>
      <c r="B18" t="s">
        <v>22</v>
      </c>
      <c r="C18" s="4" t="s">
        <v>39</v>
      </c>
      <c r="D18">
        <v>1</v>
      </c>
      <c r="E18" s="5" t="s">
        <v>46</v>
      </c>
      <c r="F18" s="1">
        <v>17.12</v>
      </c>
      <c r="G18">
        <v>1</v>
      </c>
      <c r="H18" s="1">
        <f>F18*CEILING((D18*ModuleCount)/G18,1)</f>
        <v>85.600000000000009</v>
      </c>
      <c r="I18" s="6">
        <f>CEILING((D18*ModuleCount)/G18,1)</f>
        <v>5</v>
      </c>
    </row>
    <row r="19" spans="1:10" x14ac:dyDescent="0.35">
      <c r="A19" t="s">
        <v>8</v>
      </c>
      <c r="B19" t="s">
        <v>22</v>
      </c>
      <c r="C19" s="4" t="s">
        <v>39</v>
      </c>
      <c r="D19">
        <v>1</v>
      </c>
      <c r="E19" s="5"/>
      <c r="F19" s="1">
        <v>18.649999999999999</v>
      </c>
      <c r="G19">
        <v>1</v>
      </c>
      <c r="H19" s="1">
        <f>F19*CEILING((D19*ModuleCount)/G19,1)</f>
        <v>93.25</v>
      </c>
      <c r="I19" s="6">
        <f>CEILING((D19*ModuleCount)/G19,1)</f>
        <v>5</v>
      </c>
    </row>
    <row r="21" spans="1:10" x14ac:dyDescent="0.35">
      <c r="H21" s="1">
        <f>SUM(H3:H19)</f>
        <v>782.5200000000001</v>
      </c>
      <c r="I21" s="1"/>
    </row>
    <row r="23" spans="1:10" x14ac:dyDescent="0.35">
      <c r="A23" t="s">
        <v>41</v>
      </c>
    </row>
    <row r="24" spans="1:10" x14ac:dyDescent="0.35">
      <c r="A24" t="s">
        <v>40</v>
      </c>
    </row>
    <row r="25" spans="1:10" x14ac:dyDescent="0.35">
      <c r="A25" t="s">
        <v>42</v>
      </c>
    </row>
    <row r="27" spans="1:10" x14ac:dyDescent="0.35">
      <c r="E27" t="s">
        <v>47</v>
      </c>
    </row>
  </sheetData>
  <mergeCells count="1">
    <mergeCell ref="E18:E19"/>
  </mergeCells>
  <hyperlinks>
    <hyperlink ref="J3" r:id="rId1" xr:uid="{69E68040-16F4-4E4D-93C6-D13857653A18}"/>
    <hyperlink ref="J4" r:id="rId2" xr:uid="{A2E8D66F-EBBC-4390-BF71-5C8C33309A17}"/>
    <hyperlink ref="J6" r:id="rId3" xr:uid="{BCCDC016-9982-47D7-AE28-0ADB69FC2EDD}"/>
    <hyperlink ref="J7" r:id="rId4" xr:uid="{6CE2265E-7E4F-47FD-A3B9-49A7ACC33BCE}"/>
    <hyperlink ref="J11" r:id="rId5" xr:uid="{54340F13-2821-4A3A-9568-8F8FE1925032}"/>
    <hyperlink ref="J12" r:id="rId6" xr:uid="{76586061-93B8-4412-8C9E-9EAA33E20AB7}"/>
    <hyperlink ref="J14" r:id="rId7" xr:uid="{14EF396C-2ACD-439F-863B-DBB61D586E17}"/>
    <hyperlink ref="J15" r:id="rId8" xr:uid="{D790EEA8-E92C-465B-8E8E-52FFF644A06D}"/>
    <hyperlink ref="J16" r:id="rId9" xr:uid="{E747D3E2-009E-49CA-BDEB-36B68BCABD5E}"/>
    <hyperlink ref="J17" r:id="rId10" xr:uid="{EDDC9D0F-0297-401F-8098-64DF6F471E89}"/>
    <hyperlink ref="J13" r:id="rId11" xr:uid="{A2B7EE82-9E53-4D7D-8550-7AD11E043740}"/>
    <hyperlink ref="J5" r:id="rId12" xr:uid="{E172942C-E6D8-4F22-8B63-FA7463277BA1}"/>
    <hyperlink ref="J8" r:id="rId13" xr:uid="{EF68E3F0-70A9-4F73-B906-0DDF4BBA3C36}"/>
    <hyperlink ref="J9" r:id="rId14" xr:uid="{3B0AACB0-5A24-4D3C-BBD2-0713559BCBF4}"/>
    <hyperlink ref="J10" r:id="rId15" xr:uid="{A1679EC1-D935-44C4-9051-26A2DE10E4D2}"/>
  </hyperlinks>
  <pageMargins left="0.7" right="0.7" top="0.75" bottom="0.75" header="0.3" footer="0.3"/>
  <pageSetup orientation="portrait" horizontalDpi="4294967293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ModuleCount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Paxson</dc:creator>
  <cp:lastModifiedBy>Charles Paxson</cp:lastModifiedBy>
  <dcterms:created xsi:type="dcterms:W3CDTF">2022-02-28T01:36:36Z</dcterms:created>
  <dcterms:modified xsi:type="dcterms:W3CDTF">2022-02-28T04:31:37Z</dcterms:modified>
</cp:coreProperties>
</file>