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4"/>
  <workbookPr defaultThemeVersion="124226"/>
  <mc:AlternateContent xmlns:mc="http://schemas.openxmlformats.org/markup-compatibility/2006">
    <mc:Choice Requires="x15">
      <x15ac:absPath xmlns:x15ac="http://schemas.microsoft.com/office/spreadsheetml/2010/11/ac" url="\\amrfile\PHX\BRB\Routenplan\"/>
    </mc:Choice>
  </mc:AlternateContent>
  <xr:revisionPtr revIDLastSave="0" documentId="13_ncr:1_{874BAE9D-1C9F-4089-839D-C6CDE08364CC}" xr6:coauthVersionLast="36" xr6:coauthVersionMax="36" xr10:uidLastSave="{00000000-0000-0000-0000-000000000000}"/>
  <bookViews>
    <workbookView xWindow="0" yWindow="0" windowWidth="28800" windowHeight="12225" xr2:uid="{00000000-000D-0000-FFFF-FFFF00000000}"/>
  </bookViews>
  <sheets>
    <sheet name="Schedule" sheetId="2" r:id="rId1"/>
    <sheet name="Port Info" sheetId="4" r:id="rId2"/>
    <sheet name="Termine" sheetId="3" r:id="rId3"/>
    <sheet name="Shore Excursions" sheetId="1" r:id="rId4"/>
    <sheet name="Porto PLUs" sheetId="5" r:id="rId5"/>
  </sheets>
  <definedNames>
    <definedName name="_xlnm._FilterDatabase" localSheetId="3" hidden="1">'Shore Excursions'!$A$1:$V$57</definedName>
    <definedName name="_xlnm.Print_Titles" localSheetId="3">'Shore Excursions'!$1:$1</definedName>
  </definedNames>
  <calcPr calcId="191029"/>
</workbook>
</file>

<file path=xl/calcChain.xml><?xml version="1.0" encoding="utf-8"?>
<calcChain xmlns="http://schemas.openxmlformats.org/spreadsheetml/2006/main">
  <c r="D8" i="4" l="1"/>
  <c r="L50" i="1" l="1"/>
  <c r="G50" i="1"/>
  <c r="F50" i="1"/>
  <c r="E50" i="1"/>
  <c r="D50" i="1"/>
  <c r="C50" i="1"/>
  <c r="B50" i="1"/>
  <c r="A50" i="1"/>
  <c r="L49" i="1"/>
  <c r="G49" i="1"/>
  <c r="F49" i="1"/>
  <c r="E49" i="1"/>
  <c r="D49" i="1"/>
  <c r="C49" i="1"/>
  <c r="B49" i="1"/>
  <c r="A49" i="1"/>
  <c r="L47" i="1"/>
  <c r="G47" i="1"/>
  <c r="F47" i="1"/>
  <c r="E47" i="1"/>
  <c r="D47" i="1"/>
  <c r="C47" i="1"/>
  <c r="B47" i="1"/>
  <c r="A47" i="1"/>
  <c r="L42" i="1"/>
  <c r="G42" i="1"/>
  <c r="F42" i="1"/>
  <c r="E42" i="1"/>
  <c r="D42" i="1"/>
  <c r="C42" i="1"/>
  <c r="B42" i="1"/>
  <c r="A42" i="1"/>
  <c r="L39" i="1"/>
  <c r="G39" i="1"/>
  <c r="F39" i="1"/>
  <c r="E39" i="1"/>
  <c r="D39" i="1"/>
  <c r="C39" i="1"/>
  <c r="B39" i="1"/>
  <c r="A39" i="1"/>
  <c r="L41" i="1"/>
  <c r="G41" i="1"/>
  <c r="F41" i="1"/>
  <c r="E41" i="1"/>
  <c r="D41" i="1"/>
  <c r="C41" i="1"/>
  <c r="B41" i="1"/>
  <c r="A41" i="1"/>
  <c r="L43" i="1"/>
  <c r="G43" i="1"/>
  <c r="F43" i="1"/>
  <c r="E43" i="1"/>
  <c r="D43" i="1"/>
  <c r="C43" i="1"/>
  <c r="B43" i="1"/>
  <c r="A43" i="1"/>
  <c r="L32" i="1"/>
  <c r="G32" i="1"/>
  <c r="F32" i="1"/>
  <c r="E32" i="1"/>
  <c r="D32" i="1"/>
  <c r="C32" i="1"/>
  <c r="B32" i="1"/>
  <c r="A32" i="1"/>
  <c r="L31" i="1"/>
  <c r="G31" i="1"/>
  <c r="F31" i="1"/>
  <c r="E31" i="1"/>
  <c r="D31" i="1"/>
  <c r="C31" i="1"/>
  <c r="B31" i="1"/>
  <c r="A31" i="1"/>
  <c r="L19" i="1"/>
  <c r="G19" i="1"/>
  <c r="F19" i="1"/>
  <c r="E19" i="1"/>
  <c r="D19" i="1"/>
  <c r="C19" i="1"/>
  <c r="B19" i="1"/>
  <c r="A19" i="1"/>
  <c r="L18" i="1"/>
  <c r="G18" i="1"/>
  <c r="F18" i="1"/>
  <c r="E18" i="1"/>
  <c r="D18" i="1"/>
  <c r="C18" i="1"/>
  <c r="B18" i="1"/>
  <c r="A18" i="1"/>
  <c r="N58" i="1"/>
  <c r="L10" i="1"/>
  <c r="G10" i="1"/>
  <c r="F10" i="1"/>
  <c r="E10" i="1"/>
  <c r="D10" i="1"/>
  <c r="C10" i="1"/>
  <c r="B10" i="1"/>
  <c r="A10" i="1"/>
  <c r="L13" i="1"/>
  <c r="G13" i="1"/>
  <c r="F13" i="1"/>
  <c r="E13" i="1"/>
  <c r="D13" i="1"/>
  <c r="C13" i="1"/>
  <c r="B13" i="1"/>
  <c r="A13" i="1"/>
  <c r="L2" i="1"/>
  <c r="L3" i="1"/>
  <c r="L5" i="1"/>
  <c r="L6" i="1"/>
  <c r="L7" i="1"/>
  <c r="L8" i="1"/>
  <c r="L9" i="1"/>
  <c r="L11" i="1"/>
  <c r="L12" i="1"/>
  <c r="L14" i="1"/>
  <c r="L15" i="1"/>
  <c r="L16" i="1"/>
  <c r="L17" i="1"/>
  <c r="L20" i="1"/>
  <c r="L21" i="1"/>
  <c r="L22" i="1"/>
  <c r="L23" i="1"/>
  <c r="L24" i="1"/>
  <c r="L25" i="1"/>
  <c r="L26" i="1"/>
  <c r="L27" i="1"/>
  <c r="L28" i="1"/>
  <c r="L29" i="1"/>
  <c r="L30" i="1"/>
  <c r="L33" i="1"/>
  <c r="L34" i="1"/>
  <c r="L35" i="1"/>
  <c r="L36" i="1"/>
  <c r="L37" i="1"/>
  <c r="L38" i="1"/>
  <c r="L40" i="1"/>
  <c r="L44" i="1"/>
  <c r="L45" i="1"/>
  <c r="L46" i="1"/>
  <c r="L48" i="1"/>
  <c r="L51" i="1"/>
  <c r="L52" i="1"/>
  <c r="L53" i="1"/>
  <c r="L54" i="1"/>
  <c r="L55" i="1"/>
  <c r="L56" i="1"/>
  <c r="L57" i="1"/>
  <c r="G6" i="1"/>
  <c r="F6" i="1"/>
  <c r="E6" i="1"/>
  <c r="D6" i="1"/>
  <c r="C6" i="1"/>
  <c r="B6" i="1"/>
  <c r="A6" i="1"/>
  <c r="A53" i="1"/>
  <c r="B53" i="1"/>
  <c r="C53" i="1"/>
  <c r="D53" i="1"/>
  <c r="E53" i="1"/>
  <c r="F53" i="1"/>
  <c r="G53" i="1"/>
  <c r="A54" i="1"/>
  <c r="B54" i="1"/>
  <c r="C54" i="1"/>
  <c r="D54" i="1"/>
  <c r="E54" i="1"/>
  <c r="F54" i="1"/>
  <c r="G54" i="1"/>
  <c r="A55" i="1"/>
  <c r="B55" i="1"/>
  <c r="C55" i="1"/>
  <c r="D55" i="1"/>
  <c r="E55" i="1"/>
  <c r="F55" i="1"/>
  <c r="G55" i="1"/>
  <c r="A56" i="1"/>
  <c r="B56" i="1"/>
  <c r="C56" i="1"/>
  <c r="D56" i="1"/>
  <c r="E56" i="1"/>
  <c r="F56" i="1"/>
  <c r="G56" i="1"/>
  <c r="A57" i="1"/>
  <c r="B57" i="1"/>
  <c r="C57" i="1"/>
  <c r="D57" i="1"/>
  <c r="E57" i="1"/>
  <c r="F57" i="1"/>
  <c r="G57" i="1"/>
  <c r="B52" i="1"/>
  <c r="C52" i="1"/>
  <c r="D52" i="1"/>
  <c r="E52" i="1"/>
  <c r="F52" i="1"/>
  <c r="G52" i="1"/>
  <c r="A52" i="1"/>
  <c r="A46" i="1"/>
  <c r="B46" i="1"/>
  <c r="C46" i="1"/>
  <c r="D46" i="1"/>
  <c r="E46" i="1"/>
  <c r="F46" i="1"/>
  <c r="G46" i="1"/>
  <c r="A48" i="1"/>
  <c r="B48" i="1"/>
  <c r="C48" i="1"/>
  <c r="D48" i="1"/>
  <c r="E48" i="1"/>
  <c r="F48" i="1"/>
  <c r="G48" i="1"/>
  <c r="A51" i="1"/>
  <c r="B51" i="1"/>
  <c r="C51" i="1"/>
  <c r="D51" i="1"/>
  <c r="E51" i="1"/>
  <c r="F51" i="1"/>
  <c r="G51" i="1"/>
  <c r="B45" i="1"/>
  <c r="C45" i="1"/>
  <c r="D45" i="1"/>
  <c r="E45" i="1"/>
  <c r="F45" i="1"/>
  <c r="G45" i="1"/>
  <c r="A45" i="1"/>
  <c r="A40" i="1"/>
  <c r="B40" i="1"/>
  <c r="C40" i="1"/>
  <c r="D40" i="1"/>
  <c r="E40" i="1"/>
  <c r="F40" i="1"/>
  <c r="G40" i="1"/>
  <c r="A44" i="1"/>
  <c r="B44" i="1"/>
  <c r="C44" i="1"/>
  <c r="D44" i="1"/>
  <c r="E44" i="1"/>
  <c r="F44" i="1"/>
  <c r="G44" i="1"/>
  <c r="A38" i="1"/>
  <c r="B38" i="1"/>
  <c r="C38" i="1"/>
  <c r="D38" i="1"/>
  <c r="E38" i="1"/>
  <c r="F38" i="1"/>
  <c r="G38" i="1"/>
  <c r="B37" i="1"/>
  <c r="C37" i="1"/>
  <c r="D37" i="1"/>
  <c r="E37" i="1"/>
  <c r="F37" i="1"/>
  <c r="G37" i="1"/>
  <c r="A37" i="1"/>
  <c r="A36" i="1"/>
  <c r="B36" i="1"/>
  <c r="C36" i="1"/>
  <c r="D36" i="1"/>
  <c r="E36" i="1"/>
  <c r="F36" i="1"/>
  <c r="G36" i="1"/>
  <c r="B35" i="1"/>
  <c r="C35" i="1"/>
  <c r="D35" i="1"/>
  <c r="E35" i="1"/>
  <c r="F35" i="1"/>
  <c r="G35" i="1"/>
  <c r="A35" i="1"/>
  <c r="A27" i="1"/>
  <c r="B27" i="1"/>
  <c r="C27" i="1"/>
  <c r="D27" i="1"/>
  <c r="E27" i="1"/>
  <c r="F27" i="1"/>
  <c r="G27" i="1"/>
  <c r="A28" i="1"/>
  <c r="B28" i="1"/>
  <c r="C28" i="1"/>
  <c r="D28" i="1"/>
  <c r="E28" i="1"/>
  <c r="F28" i="1"/>
  <c r="G28" i="1"/>
  <c r="A29" i="1"/>
  <c r="B29" i="1"/>
  <c r="C29" i="1"/>
  <c r="D29" i="1"/>
  <c r="E29" i="1"/>
  <c r="F29" i="1"/>
  <c r="G29" i="1"/>
  <c r="A30" i="1"/>
  <c r="B30" i="1"/>
  <c r="C30" i="1"/>
  <c r="D30" i="1"/>
  <c r="E30" i="1"/>
  <c r="F30" i="1"/>
  <c r="G30" i="1"/>
  <c r="A33" i="1"/>
  <c r="B33" i="1"/>
  <c r="C33" i="1"/>
  <c r="D33" i="1"/>
  <c r="E33" i="1"/>
  <c r="F33" i="1"/>
  <c r="G33" i="1"/>
  <c r="A34" i="1"/>
  <c r="B34" i="1"/>
  <c r="C34" i="1"/>
  <c r="D34" i="1"/>
  <c r="E34" i="1"/>
  <c r="F34" i="1"/>
  <c r="G34" i="1"/>
  <c r="B26" i="1"/>
  <c r="C26" i="1"/>
  <c r="D26" i="1"/>
  <c r="E26" i="1"/>
  <c r="F26" i="1"/>
  <c r="G26" i="1"/>
  <c r="A26" i="1"/>
  <c r="A22" i="1"/>
  <c r="B22" i="1"/>
  <c r="C22" i="1"/>
  <c r="D22" i="1"/>
  <c r="E22" i="1"/>
  <c r="F22" i="1"/>
  <c r="G22" i="1"/>
  <c r="A23" i="1"/>
  <c r="B23" i="1"/>
  <c r="C23" i="1"/>
  <c r="D23" i="1"/>
  <c r="E23" i="1"/>
  <c r="F23" i="1"/>
  <c r="G23" i="1"/>
  <c r="A24" i="1"/>
  <c r="B24" i="1"/>
  <c r="C24" i="1"/>
  <c r="D24" i="1"/>
  <c r="E24" i="1"/>
  <c r="F24" i="1"/>
  <c r="G24" i="1"/>
  <c r="A25" i="1"/>
  <c r="B25" i="1"/>
  <c r="C25" i="1"/>
  <c r="D25" i="1"/>
  <c r="E25" i="1"/>
  <c r="F25" i="1"/>
  <c r="G25" i="1"/>
  <c r="B21" i="1"/>
  <c r="C21" i="1"/>
  <c r="D21" i="1"/>
  <c r="E21" i="1"/>
  <c r="F21" i="1"/>
  <c r="G21" i="1"/>
  <c r="A21" i="1"/>
  <c r="A16" i="1"/>
  <c r="B16" i="1"/>
  <c r="C16" i="1"/>
  <c r="D16" i="1"/>
  <c r="E16" i="1"/>
  <c r="F16" i="1"/>
  <c r="G16" i="1"/>
  <c r="A17" i="1"/>
  <c r="B17" i="1"/>
  <c r="C17" i="1"/>
  <c r="D17" i="1"/>
  <c r="E17" i="1"/>
  <c r="F17" i="1"/>
  <c r="G17" i="1"/>
  <c r="A20" i="1"/>
  <c r="B20" i="1"/>
  <c r="C20" i="1"/>
  <c r="D20" i="1"/>
  <c r="E20" i="1"/>
  <c r="F20" i="1"/>
  <c r="G20" i="1"/>
  <c r="B15" i="1"/>
  <c r="C15" i="1"/>
  <c r="D15" i="1"/>
  <c r="E15" i="1"/>
  <c r="F15" i="1"/>
  <c r="G15" i="1"/>
  <c r="A15" i="1"/>
  <c r="A9" i="1"/>
  <c r="B9" i="1"/>
  <c r="C9" i="1"/>
  <c r="D9" i="1"/>
  <c r="E9" i="1"/>
  <c r="F9" i="1"/>
  <c r="G9" i="1"/>
  <c r="A11" i="1"/>
  <c r="B11" i="1"/>
  <c r="C11" i="1"/>
  <c r="D11" i="1"/>
  <c r="E11" i="1"/>
  <c r="F11" i="1"/>
  <c r="G11" i="1"/>
  <c r="A12" i="1"/>
  <c r="B12" i="1"/>
  <c r="C12" i="1"/>
  <c r="D12" i="1"/>
  <c r="E12" i="1"/>
  <c r="F12" i="1"/>
  <c r="G12" i="1"/>
  <c r="A14" i="1"/>
  <c r="B14" i="1"/>
  <c r="C14" i="1"/>
  <c r="D14" i="1"/>
  <c r="E14" i="1"/>
  <c r="F14" i="1"/>
  <c r="G14" i="1"/>
  <c r="B8" i="1"/>
  <c r="C8" i="1"/>
  <c r="D8" i="1"/>
  <c r="E8" i="1"/>
  <c r="F8" i="1"/>
  <c r="G8" i="1"/>
  <c r="A8" i="1"/>
  <c r="B2" i="1"/>
  <c r="C2" i="1"/>
  <c r="D2" i="1"/>
  <c r="E2" i="1"/>
  <c r="F2" i="1"/>
  <c r="G2" i="1"/>
  <c r="B3" i="1"/>
  <c r="C3" i="1"/>
  <c r="D3" i="1"/>
  <c r="E3" i="1"/>
  <c r="F3" i="1"/>
  <c r="G3" i="1"/>
  <c r="B4" i="1"/>
  <c r="C4" i="1"/>
  <c r="D4" i="1"/>
  <c r="E4" i="1"/>
  <c r="F4" i="1"/>
  <c r="G4" i="1"/>
  <c r="B5" i="1"/>
  <c r="C5" i="1"/>
  <c r="D5" i="1"/>
  <c r="E5" i="1"/>
  <c r="F5" i="1"/>
  <c r="G5" i="1"/>
  <c r="B7" i="1"/>
  <c r="C7" i="1"/>
  <c r="D7" i="1"/>
  <c r="E7" i="1"/>
  <c r="F7" i="1"/>
  <c r="G7" i="1"/>
  <c r="A3" i="1"/>
  <c r="A4" i="1"/>
  <c r="A5" i="1"/>
  <c r="A7" i="1"/>
  <c r="A2" i="1"/>
  <c r="I58" i="1"/>
  <c r="A3" i="3" l="1"/>
  <c r="A4" i="3"/>
  <c r="A5" i="3"/>
  <c r="A6" i="3"/>
  <c r="A7" i="3"/>
  <c r="A8" i="3"/>
  <c r="A9" i="3"/>
  <c r="A10" i="3"/>
  <c r="A11" i="3"/>
  <c r="A12" i="3"/>
  <c r="A13" i="3"/>
  <c r="A14" i="3"/>
  <c r="A15" i="3"/>
  <c r="A16" i="3"/>
  <c r="A17" i="3"/>
  <c r="A18" i="3"/>
  <c r="A19" i="3"/>
  <c r="A20" i="3"/>
  <c r="A2" i="3"/>
  <c r="B20" i="3"/>
  <c r="C20" i="3"/>
  <c r="D20" i="3"/>
  <c r="E20" i="3"/>
  <c r="F20" i="3"/>
  <c r="G20" i="3"/>
  <c r="H20" i="3"/>
  <c r="B15" i="4"/>
  <c r="C15" i="4"/>
  <c r="D15" i="4"/>
  <c r="E15" i="4"/>
  <c r="F15" i="4"/>
  <c r="G15" i="4"/>
  <c r="H15" i="4"/>
  <c r="A15" i="4"/>
  <c r="B3" i="3"/>
  <c r="C3" i="3"/>
  <c r="D3" i="3"/>
  <c r="E3" i="3"/>
  <c r="F3" i="3"/>
  <c r="G3" i="3"/>
  <c r="H3" i="3"/>
  <c r="B4" i="3"/>
  <c r="C4" i="3"/>
  <c r="D4" i="3"/>
  <c r="E4" i="3"/>
  <c r="F4" i="3"/>
  <c r="G4" i="3"/>
  <c r="H4" i="3"/>
  <c r="B5" i="3"/>
  <c r="C5" i="3"/>
  <c r="D5" i="3"/>
  <c r="E5" i="3"/>
  <c r="F5" i="3"/>
  <c r="G5" i="3"/>
  <c r="H5" i="3"/>
  <c r="B6" i="3"/>
  <c r="C6" i="3"/>
  <c r="D6" i="3"/>
  <c r="E6" i="3"/>
  <c r="F6" i="3"/>
  <c r="G6" i="3"/>
  <c r="H6" i="3"/>
  <c r="B7" i="3"/>
  <c r="C7" i="3"/>
  <c r="D7" i="3"/>
  <c r="E7" i="3"/>
  <c r="F7" i="3"/>
  <c r="G7" i="3"/>
  <c r="H7" i="3"/>
  <c r="B8" i="3"/>
  <c r="C8" i="3"/>
  <c r="D8" i="3"/>
  <c r="E8" i="3"/>
  <c r="F8" i="3"/>
  <c r="G8" i="3"/>
  <c r="H8" i="3"/>
  <c r="B9" i="3"/>
  <c r="C9" i="3"/>
  <c r="D9" i="3"/>
  <c r="E9" i="3"/>
  <c r="F9" i="3"/>
  <c r="G9" i="3"/>
  <c r="H9" i="3"/>
  <c r="B10" i="3"/>
  <c r="C10" i="3"/>
  <c r="D10" i="3"/>
  <c r="E10" i="3"/>
  <c r="F10" i="3"/>
  <c r="G10" i="3"/>
  <c r="H10" i="3"/>
  <c r="B11" i="3"/>
  <c r="C11" i="3"/>
  <c r="D11" i="3"/>
  <c r="E11" i="3"/>
  <c r="F11" i="3"/>
  <c r="G11" i="3"/>
  <c r="H11" i="3"/>
  <c r="B12" i="3"/>
  <c r="C12" i="3"/>
  <c r="D12" i="3"/>
  <c r="E12" i="3"/>
  <c r="F12" i="3"/>
  <c r="G12" i="3"/>
  <c r="H12" i="3"/>
  <c r="B13" i="3"/>
  <c r="C13" i="3"/>
  <c r="D13" i="3"/>
  <c r="E13" i="3"/>
  <c r="F13" i="3"/>
  <c r="G13" i="3"/>
  <c r="H13" i="3"/>
  <c r="B14" i="3"/>
  <c r="C14" i="3"/>
  <c r="D14" i="3"/>
  <c r="G14" i="3"/>
  <c r="H14" i="3"/>
  <c r="B15" i="3"/>
  <c r="C15" i="3"/>
  <c r="D15" i="3"/>
  <c r="E15" i="3"/>
  <c r="F15" i="3"/>
  <c r="G15" i="3"/>
  <c r="H15" i="3"/>
  <c r="B16" i="3"/>
  <c r="C16" i="3"/>
  <c r="D16" i="3"/>
  <c r="E16" i="3"/>
  <c r="F16" i="3"/>
  <c r="G16" i="3"/>
  <c r="H16" i="3"/>
  <c r="B17" i="3"/>
  <c r="C17" i="3"/>
  <c r="D17" i="3"/>
  <c r="E17" i="3"/>
  <c r="F17" i="3"/>
  <c r="G17" i="3"/>
  <c r="H17" i="3"/>
  <c r="B18" i="3"/>
  <c r="C18" i="3"/>
  <c r="D18" i="3"/>
  <c r="E18" i="3"/>
  <c r="F18" i="3"/>
  <c r="G18" i="3"/>
  <c r="H18" i="3"/>
  <c r="B19" i="3"/>
  <c r="C19" i="3"/>
  <c r="D19" i="3"/>
  <c r="E19" i="3"/>
  <c r="F19" i="3"/>
  <c r="G19" i="3"/>
  <c r="H19" i="3"/>
  <c r="B2" i="3"/>
  <c r="C2" i="3"/>
  <c r="D2" i="3"/>
  <c r="E2" i="3"/>
  <c r="F2" i="3"/>
  <c r="G2" i="3"/>
  <c r="H2" i="3"/>
  <c r="B6" i="4"/>
  <c r="C6" i="4"/>
  <c r="D6" i="4"/>
  <c r="E6" i="4"/>
  <c r="F6" i="4"/>
  <c r="G6" i="4"/>
  <c r="H6" i="4"/>
  <c r="B7" i="4"/>
  <c r="C7" i="4"/>
  <c r="D7" i="4"/>
  <c r="E7" i="4"/>
  <c r="F7" i="4"/>
  <c r="G7" i="4"/>
  <c r="H7" i="4"/>
  <c r="B8" i="4"/>
  <c r="C8" i="4"/>
  <c r="E8" i="4"/>
  <c r="F8" i="4"/>
  <c r="G8" i="4"/>
  <c r="H8" i="4"/>
  <c r="B9" i="4"/>
  <c r="C9" i="4"/>
  <c r="D9" i="4"/>
  <c r="E9" i="4"/>
  <c r="F9" i="4"/>
  <c r="G9" i="4"/>
  <c r="H9" i="4"/>
  <c r="B10" i="4"/>
  <c r="C10" i="4"/>
  <c r="D10" i="4"/>
  <c r="E10" i="4"/>
  <c r="F10" i="4"/>
  <c r="G10" i="4"/>
  <c r="H10" i="4"/>
  <c r="B11" i="4"/>
  <c r="C11" i="4"/>
  <c r="D11" i="4"/>
  <c r="E11" i="4"/>
  <c r="F11" i="4"/>
  <c r="G11" i="4"/>
  <c r="H11" i="4"/>
  <c r="B12" i="4"/>
  <c r="C12" i="4"/>
  <c r="D12" i="4"/>
  <c r="E12" i="4"/>
  <c r="F12" i="4"/>
  <c r="G12" i="4"/>
  <c r="H12" i="4"/>
  <c r="B13" i="4"/>
  <c r="C13" i="4"/>
  <c r="D13" i="4"/>
  <c r="E13" i="4"/>
  <c r="F13" i="4"/>
  <c r="G13" i="4"/>
  <c r="H13" i="4"/>
  <c r="B14" i="4"/>
  <c r="C14" i="4"/>
  <c r="D14" i="4"/>
  <c r="E14" i="4"/>
  <c r="F14" i="4"/>
  <c r="G14" i="4"/>
  <c r="H14" i="4"/>
  <c r="B3" i="4"/>
  <c r="C3" i="4"/>
  <c r="D3" i="4"/>
  <c r="E3" i="4"/>
  <c r="F3" i="4"/>
  <c r="G3" i="4"/>
  <c r="H3" i="4"/>
  <c r="B4" i="4"/>
  <c r="C4" i="4"/>
  <c r="D4" i="4"/>
  <c r="E4" i="4"/>
  <c r="F4" i="4"/>
  <c r="G4" i="4"/>
  <c r="H4" i="4"/>
  <c r="B5" i="4"/>
  <c r="C5" i="4"/>
  <c r="D5" i="4"/>
  <c r="E5" i="4"/>
  <c r="F5" i="4"/>
  <c r="G5" i="4"/>
  <c r="H5" i="4"/>
  <c r="A10" i="4"/>
  <c r="A11" i="4"/>
  <c r="A12" i="4"/>
  <c r="A13" i="4"/>
  <c r="A14" i="4"/>
  <c r="A9" i="4"/>
  <c r="A8" i="4"/>
  <c r="A7" i="4"/>
  <c r="A6" i="4"/>
  <c r="A5" i="4"/>
  <c r="A4" i="4"/>
  <c r="A3" i="4"/>
  <c r="B2" i="4"/>
  <c r="C2" i="4"/>
  <c r="D2" i="4"/>
  <c r="E2" i="4"/>
  <c r="F2" i="4"/>
  <c r="G2" i="4"/>
  <c r="H2" i="4"/>
  <c r="A2" i="4"/>
  <c r="C14" i="2"/>
  <c r="C15" i="2"/>
  <c r="C16" i="2"/>
  <c r="C17" i="2"/>
  <c r="C18" i="2"/>
  <c r="C19" i="2"/>
  <c r="C20" i="2"/>
  <c r="C21" i="2"/>
  <c r="C22" i="2"/>
  <c r="C23" i="2"/>
  <c r="C5" i="2" l="1"/>
  <c r="C6" i="2"/>
  <c r="C7" i="2"/>
  <c r="C8" i="2"/>
  <c r="C9" i="2"/>
  <c r="C10" i="2"/>
  <c r="C11" i="2"/>
  <c r="C12" i="2"/>
  <c r="C13" i="2"/>
  <c r="H1" i="4" l="1"/>
  <c r="G1" i="4"/>
  <c r="F1" i="4"/>
  <c r="E1" i="4"/>
  <c r="C1" i="4"/>
  <c r="B1" i="4"/>
</calcChain>
</file>

<file path=xl/sharedStrings.xml><?xml version="1.0" encoding="utf-8"?>
<sst xmlns="http://schemas.openxmlformats.org/spreadsheetml/2006/main" count="509" uniqueCount="300">
  <si>
    <t>Titel</t>
  </si>
  <si>
    <t>-</t>
  </si>
  <si>
    <t>Date</t>
  </si>
  <si>
    <t>Day</t>
  </si>
  <si>
    <t>A/B</t>
  </si>
  <si>
    <t>STA</t>
  </si>
  <si>
    <t>STD</t>
  </si>
  <si>
    <t>Port Code</t>
  </si>
  <si>
    <t>Exc. Code</t>
  </si>
  <si>
    <t>PAX</t>
  </si>
  <si>
    <t>Depart</t>
  </si>
  <si>
    <t>B</t>
  </si>
  <si>
    <t>Return</t>
  </si>
  <si>
    <t>Dur'n</t>
  </si>
  <si>
    <t>WL</t>
  </si>
  <si>
    <t>Guides</t>
  </si>
  <si>
    <t>Groups</t>
  </si>
  <si>
    <t>Meals</t>
  </si>
  <si>
    <t>Internal Remarks</t>
  </si>
  <si>
    <t>Gebi</t>
  </si>
  <si>
    <t>Guest Info</t>
  </si>
  <si>
    <t>Price</t>
  </si>
  <si>
    <t>A/B/C</t>
  </si>
  <si>
    <t>Port</t>
  </si>
  <si>
    <t>Bremerhaven</t>
  </si>
  <si>
    <t>DEBRV</t>
  </si>
  <si>
    <t>C</t>
  </si>
  <si>
    <t>BRB</t>
  </si>
  <si>
    <t>TP
(BS, Shuttle, LB, Promo)</t>
  </si>
  <si>
    <t>Remarks</t>
  </si>
  <si>
    <t>Agent</t>
  </si>
  <si>
    <t>Berth</t>
  </si>
  <si>
    <t>other ships</t>
  </si>
  <si>
    <t>Distance to Centre</t>
  </si>
  <si>
    <t>Zur Stadt</t>
  </si>
  <si>
    <t>Shuttle</t>
  </si>
  <si>
    <t>Taxi</t>
  </si>
  <si>
    <t>Porto</t>
  </si>
  <si>
    <t>Columbuskaje</t>
  </si>
  <si>
    <t>Turnaround</t>
  </si>
  <si>
    <t>D</t>
  </si>
  <si>
    <t>Max</t>
  </si>
  <si>
    <t>public 8.-</t>
  </si>
  <si>
    <r>
      <rPr>
        <sz val="11"/>
        <color theme="1"/>
        <rFont val="Calibri"/>
        <family val="2"/>
        <scheme val="minor"/>
      </rPr>
      <t xml:space="preserve">COLUMBUS CRUISE CENTER
</t>
    </r>
    <r>
      <rPr>
        <b/>
        <sz val="11"/>
        <color theme="1"/>
        <rFont val="Calibri"/>
        <family val="2"/>
        <scheme val="minor"/>
      </rPr>
      <t>Jasmin Janke</t>
    </r>
    <r>
      <rPr>
        <sz val="11"/>
        <color theme="1"/>
        <rFont val="Calibri"/>
        <family val="2"/>
        <scheme val="minor"/>
      </rPr>
      <t xml:space="preserve">
betrieb@cruiseport.de
+49 175 52 66 231     </t>
    </r>
    <r>
      <rPr>
        <b/>
        <sz val="11"/>
        <color theme="1"/>
        <rFont val="Calibri"/>
        <family val="2"/>
        <scheme val="minor"/>
      </rPr>
      <t xml:space="preserve">                                    </t>
    </r>
  </si>
  <si>
    <t>Total</t>
  </si>
  <si>
    <t>A</t>
  </si>
  <si>
    <t>N</t>
  </si>
  <si>
    <t>POSTCARDS</t>
  </si>
  <si>
    <t>PROMOS</t>
  </si>
  <si>
    <t>€ 1,50</t>
  </si>
  <si>
    <t>€ 0,50</t>
  </si>
  <si>
    <t>Postcards     </t>
  </si>
  <si>
    <t>€ 3,90</t>
  </si>
  <si>
    <t>€ 18,00</t>
  </si>
  <si>
    <t>(only when announced in the daily program)</t>
  </si>
  <si>
    <t>Postcard Promo 2 / 5 post cards, free magnet</t>
  </si>
  <si>
    <t>Postcard Promo 3 / selected post cards for EUR 0.50</t>
  </si>
  <si>
    <t>BB/BS, allg. Info</t>
  </si>
  <si>
    <t>PORTO</t>
  </si>
  <si>
    <t>tba</t>
  </si>
  <si>
    <t>PK Promo Magnet</t>
  </si>
  <si>
    <t>Postcard Promo 1 / 10 post cards for 10 Euro</t>
  </si>
  <si>
    <t>LB</t>
  </si>
  <si>
    <t>At sea</t>
  </si>
  <si>
    <t>Portland</t>
  </si>
  <si>
    <t>La Pallice</t>
  </si>
  <si>
    <t>Leixoes</t>
  </si>
  <si>
    <t>Lisbon</t>
  </si>
  <si>
    <t>Portimao</t>
  </si>
  <si>
    <t>Ceuta</t>
  </si>
  <si>
    <t>Gibraltar</t>
  </si>
  <si>
    <t>Algier</t>
  </si>
  <si>
    <t>Trapani, Sicily</t>
  </si>
  <si>
    <t>Capri</t>
  </si>
  <si>
    <t>Civitavecchia</t>
  </si>
  <si>
    <t>Savona</t>
  </si>
  <si>
    <t>GBPTL</t>
  </si>
  <si>
    <t>FRLPE</t>
  </si>
  <si>
    <t>ESBIO</t>
  </si>
  <si>
    <t>PTLEI</t>
  </si>
  <si>
    <t>PTLIS</t>
  </si>
  <si>
    <t>PTPRM</t>
  </si>
  <si>
    <t>ESCEU</t>
  </si>
  <si>
    <t>GIGIB</t>
  </si>
  <si>
    <t>DZALG</t>
  </si>
  <si>
    <t>ITTPS</t>
  </si>
  <si>
    <t>ITPRJ</t>
  </si>
  <si>
    <t>ITCVV</t>
  </si>
  <si>
    <t>ITSVN</t>
  </si>
  <si>
    <t>Zum Spätsommer ins Mittelmeer</t>
  </si>
  <si>
    <t>AMR121 | 17 Tage | 01.10.2024 - 18.10.2024</t>
  </si>
  <si>
    <t>Getxo (Bilbao)</t>
  </si>
  <si>
    <t>Taxi-Lloyd 
+49 471 40004</t>
  </si>
  <si>
    <t>via Port Agent</t>
  </si>
  <si>
    <r>
      <rPr>
        <sz val="11"/>
        <color theme="1"/>
        <rFont val="Calibri"/>
        <family val="2"/>
        <scheme val="minor"/>
      </rPr>
      <t xml:space="preserve">EUROPEAN CRUISE SERVICE
</t>
    </r>
    <r>
      <rPr>
        <b/>
        <sz val="11"/>
        <color theme="1"/>
        <rFont val="Calibri"/>
        <family val="2"/>
        <scheme val="minor"/>
      </rPr>
      <t>Nick Robshaw / Rick Drake</t>
    </r>
    <r>
      <rPr>
        <sz val="11"/>
        <color theme="1"/>
        <rFont val="Calibri"/>
        <family val="2"/>
        <scheme val="minor"/>
      </rPr>
      <t xml:space="preserve">
rdrake@europeancruise.no nrobshaw@europeancruise.no
ecsuk@europeancruise.no
Rick: 44 (0)7720 868365
Nick: 44 (0) 7842 231 077 </t>
    </r>
    <r>
      <rPr>
        <b/>
        <sz val="11"/>
        <color theme="1"/>
        <rFont val="Calibri"/>
        <family val="2"/>
        <scheme val="minor"/>
      </rPr>
      <t xml:space="preserve">                                    </t>
    </r>
  </si>
  <si>
    <r>
      <rPr>
        <sz val="11"/>
        <color theme="1"/>
        <rFont val="Calibri"/>
        <family val="2"/>
        <scheme val="minor"/>
      </rPr>
      <t xml:space="preserve">BORDEAUX EXCELLENCE
cruises@see-travel.com 
+33 5 56 44 45 00
</t>
    </r>
    <r>
      <rPr>
        <b/>
        <sz val="11"/>
        <color theme="1"/>
        <rFont val="Calibri"/>
        <family val="2"/>
        <scheme val="minor"/>
      </rPr>
      <t>Cecile Scotto</t>
    </r>
    <r>
      <rPr>
        <sz val="11"/>
        <color theme="1"/>
        <rFont val="Calibri"/>
        <family val="2"/>
        <scheme val="minor"/>
      </rPr>
      <t xml:space="preserve">
cscotto@see-travel.com 
+33 7 67 00 46 08</t>
    </r>
    <r>
      <rPr>
        <b/>
        <sz val="11"/>
        <color theme="1"/>
        <rFont val="Calibri"/>
        <family val="2"/>
        <scheme val="minor"/>
      </rPr>
      <t xml:space="preserve">                   
Christophe 
</t>
    </r>
    <r>
      <rPr>
        <sz val="11"/>
        <color theme="1"/>
        <rFont val="Calibri"/>
        <family val="2"/>
        <scheme val="minor"/>
      </rPr>
      <t>+33 7 86 52 20 69</t>
    </r>
  </si>
  <si>
    <r>
      <rPr>
        <sz val="11"/>
        <color theme="1"/>
        <rFont val="Calibri"/>
        <family val="2"/>
        <scheme val="minor"/>
      </rPr>
      <t xml:space="preserve">RC TRAVEL
cruceros@viajesrctravel.com
</t>
    </r>
    <r>
      <rPr>
        <b/>
        <sz val="11"/>
        <color theme="1"/>
        <rFont val="Calibri"/>
        <family val="2"/>
        <scheme val="minor"/>
      </rPr>
      <t>Carlos del Rio</t>
    </r>
    <r>
      <rPr>
        <sz val="11"/>
        <color theme="1"/>
        <rFont val="Calibri"/>
        <family val="2"/>
        <scheme val="minor"/>
      </rPr>
      <t xml:space="preserve">
c.rio@viajesrctravel.com
+34 629 513 604
</t>
    </r>
    <r>
      <rPr>
        <b/>
        <sz val="11"/>
        <color theme="1"/>
        <rFont val="Calibri"/>
        <family val="2"/>
        <scheme val="minor"/>
      </rPr>
      <t xml:space="preserve">Eduardo Prego </t>
    </r>
    <r>
      <rPr>
        <sz val="11"/>
        <color theme="1"/>
        <rFont val="Calibri"/>
        <family val="2"/>
        <scheme val="minor"/>
      </rPr>
      <t xml:space="preserve">
+ 34 619 527 994
</t>
    </r>
    <r>
      <rPr>
        <b/>
        <sz val="11"/>
        <color theme="1"/>
        <rFont val="Calibri"/>
        <family val="2"/>
        <scheme val="minor"/>
      </rPr>
      <t xml:space="preserve">David Gude </t>
    </r>
    <r>
      <rPr>
        <sz val="11"/>
        <color theme="1"/>
        <rFont val="Calibri"/>
        <family val="2"/>
        <scheme val="minor"/>
      </rPr>
      <t xml:space="preserve">
+34 648 460 630</t>
    </r>
    <r>
      <rPr>
        <b/>
        <sz val="11"/>
        <color theme="1"/>
        <rFont val="Calibri"/>
        <family val="2"/>
        <scheme val="minor"/>
      </rPr>
      <t xml:space="preserve">       </t>
    </r>
  </si>
  <si>
    <r>
      <rPr>
        <sz val="11"/>
        <color theme="1"/>
        <rFont val="Calibri"/>
        <family val="2"/>
        <scheme val="minor"/>
      </rPr>
      <t xml:space="preserve">PORTIMAR
+351 21 3212049
</t>
    </r>
    <r>
      <rPr>
        <b/>
        <sz val="11"/>
        <color theme="1"/>
        <rFont val="Calibri"/>
        <family val="2"/>
        <scheme val="minor"/>
      </rPr>
      <t>Sandra Brito</t>
    </r>
    <r>
      <rPr>
        <sz val="11"/>
        <color theme="1"/>
        <rFont val="Calibri"/>
        <family val="2"/>
        <scheme val="minor"/>
      </rPr>
      <t xml:space="preserve">
Sandra.Brito@Portimar.pt
+351 96 2831796</t>
    </r>
    <r>
      <rPr>
        <b/>
        <sz val="11"/>
        <color theme="1"/>
        <rFont val="Calibri"/>
        <family val="2"/>
        <scheme val="minor"/>
      </rPr>
      <t xml:space="preserve">                           </t>
    </r>
  </si>
  <si>
    <r>
      <rPr>
        <sz val="11"/>
        <color theme="1"/>
        <rFont val="Calibri"/>
        <family val="2"/>
        <scheme val="minor"/>
      </rPr>
      <t>ALGERIA CRUISE SERVICE</t>
    </r>
    <r>
      <rPr>
        <b/>
        <sz val="11"/>
        <color theme="1"/>
        <rFont val="Calibri"/>
        <family val="2"/>
        <scheme val="minor"/>
      </rPr>
      <t xml:space="preserve">
</t>
    </r>
    <r>
      <rPr>
        <sz val="11"/>
        <color theme="1"/>
        <rFont val="Calibri"/>
        <family val="2"/>
        <scheme val="minor"/>
      </rPr>
      <t>info@AlgeriaCruiseServices.com</t>
    </r>
    <r>
      <rPr>
        <b/>
        <sz val="11"/>
        <color theme="1"/>
        <rFont val="Calibri"/>
        <family val="2"/>
        <scheme val="minor"/>
      </rPr>
      <t xml:space="preserve">
Mourad Larbi</t>
    </r>
    <r>
      <rPr>
        <sz val="11"/>
        <color theme="1"/>
        <rFont val="Calibri"/>
        <family val="2"/>
        <scheme val="minor"/>
      </rPr>
      <t xml:space="preserve">
+213 550475035</t>
    </r>
  </si>
  <si>
    <r>
      <rPr>
        <sz val="11"/>
        <color theme="1"/>
        <rFont val="Calibri"/>
        <family val="2"/>
        <scheme val="minor"/>
      </rPr>
      <t xml:space="preserve">TRUMPY TOURS
info@trumpytours.it
+39 010 587615
</t>
    </r>
    <r>
      <rPr>
        <b/>
        <sz val="11"/>
        <color theme="1"/>
        <rFont val="Calibri"/>
        <family val="2"/>
        <scheme val="minor"/>
      </rPr>
      <t>Paola Rocca</t>
    </r>
    <r>
      <rPr>
        <sz val="11"/>
        <color theme="1"/>
        <rFont val="Calibri"/>
        <family val="2"/>
        <scheme val="minor"/>
      </rPr>
      <t xml:space="preserve">
+39 335 840 7852
</t>
    </r>
    <r>
      <rPr>
        <b/>
        <sz val="11"/>
        <color theme="1"/>
        <rFont val="Calibri"/>
        <family val="2"/>
        <scheme val="minor"/>
      </rPr>
      <t>Linda Mei</t>
    </r>
    <r>
      <rPr>
        <sz val="11"/>
        <color theme="1"/>
        <rFont val="Calibri"/>
        <family val="2"/>
        <scheme val="minor"/>
      </rPr>
      <t xml:space="preserve">
+39 346 511 9744</t>
    </r>
  </si>
  <si>
    <t>North Cruise Terminal</t>
  </si>
  <si>
    <t>Pier Garibaldi</t>
  </si>
  <si>
    <t>Pier 13 South</t>
  </si>
  <si>
    <t>Tbc close to the date of call</t>
  </si>
  <si>
    <t>Môle d'Escale</t>
  </si>
  <si>
    <t>MSC Virtuosa
07:00-18:00</t>
  </si>
  <si>
    <t>Santa Apolonia</t>
  </si>
  <si>
    <t>World Traveler</t>
  </si>
  <si>
    <t>City Centre: 100 m.</t>
  </si>
  <si>
    <t>Muelle de Espana</t>
  </si>
  <si>
    <t>Mein Schiff 7</t>
  </si>
  <si>
    <t>Mein Schiff 7
09:00 - 19:00</t>
  </si>
  <si>
    <t>Azamara Onward
Costa Smeralda
Norwegian Epic
Seven Seas Mariner
Wind Surf</t>
  </si>
  <si>
    <t>GBP 2.50</t>
  </si>
  <si>
    <t>EUR 1.70</t>
  </si>
  <si>
    <t>EUR 1.05</t>
  </si>
  <si>
    <t>1811</t>
  </si>
  <si>
    <t>Stonehenge und Salisbury</t>
  </si>
  <si>
    <t>1812</t>
  </si>
  <si>
    <t>Landschaftsfahrt mit Forde Abbey</t>
  </si>
  <si>
    <t>1813</t>
  </si>
  <si>
    <t>Besuch bei den Höckerschwänen und Tropischer Garten</t>
  </si>
  <si>
    <t>1815</t>
  </si>
  <si>
    <t>Jurassic Coast Wanderung</t>
  </si>
  <si>
    <t>1821</t>
  </si>
  <si>
    <t>Austern Verkostung in Marennes</t>
  </si>
  <si>
    <t>1823</t>
  </si>
  <si>
    <t>La Rochelle und Cognac</t>
  </si>
  <si>
    <t>1825</t>
  </si>
  <si>
    <t>La Rochelle</t>
  </si>
  <si>
    <t>1831</t>
  </si>
  <si>
    <t>San Sebastian individuell</t>
  </si>
  <si>
    <t>1832</t>
  </si>
  <si>
    <t>Bermeo und Guernica</t>
  </si>
  <si>
    <t>1833</t>
  </si>
  <si>
    <t>Landschaftsfahrt Urdaibai</t>
  </si>
  <si>
    <t>Guimarães</t>
  </si>
  <si>
    <t>Porto zu Wasser und zu Land</t>
  </si>
  <si>
    <t>Porto mit Straßenbahn</t>
  </si>
  <si>
    <t>Panoramafahrt Porto</t>
  </si>
  <si>
    <t>1851</t>
  </si>
  <si>
    <t>Sintra mit Palast</t>
  </si>
  <si>
    <t>1852</t>
  </si>
  <si>
    <t>Lissabon</t>
  </si>
  <si>
    <t>1853</t>
  </si>
  <si>
    <t>Lissabon mit der Straßenbahn</t>
  </si>
  <si>
    <t>1854</t>
  </si>
  <si>
    <t>Lissabon mit Altstadtrundgang</t>
  </si>
  <si>
    <t>1855</t>
  </si>
  <si>
    <t>Panoramafahrt Lissabon</t>
  </si>
  <si>
    <t>1857</t>
  </si>
  <si>
    <t>Mit dem Eco-Tuk-Tuk durch Lissabon</t>
  </si>
  <si>
    <t>1861</t>
  </si>
  <si>
    <t>Lagos und Sagres</t>
  </si>
  <si>
    <t>1862</t>
  </si>
  <si>
    <t>Silves und Monchique</t>
  </si>
  <si>
    <t>1871</t>
  </si>
  <si>
    <t>Tipaza und mauretanisches Mausoleum</t>
  </si>
  <si>
    <t>1881</t>
  </si>
  <si>
    <t>Selinunt</t>
  </si>
  <si>
    <t>1891</t>
  </si>
  <si>
    <t>Rom und Vatikan</t>
  </si>
  <si>
    <t>1892</t>
  </si>
  <si>
    <t>Rom zu Fuß</t>
  </si>
  <si>
    <t>1893</t>
  </si>
  <si>
    <t>Rom individuell</t>
  </si>
  <si>
    <t>1894</t>
  </si>
  <si>
    <t>Rom Panoramafahrt</t>
  </si>
  <si>
    <t>1895</t>
  </si>
  <si>
    <t>Tuscania mit Weinprobe</t>
  </si>
  <si>
    <t>1896</t>
  </si>
  <si>
    <t>Ostia Antica</t>
  </si>
  <si>
    <t xml:space="preserve">Vorausbuchung </t>
  </si>
  <si>
    <t xml:space="preserve">erhöht auf 160 BEGU 02.05., </t>
  </si>
  <si>
    <t>Lunch</t>
  </si>
  <si>
    <t>1814A</t>
  </si>
  <si>
    <t>1814B</t>
  </si>
  <si>
    <t>Dorset Panoramafahrt (A)</t>
  </si>
  <si>
    <t>Dorset Panoramafahrt (B)</t>
  </si>
  <si>
    <t>1824A</t>
  </si>
  <si>
    <t>1824B</t>
  </si>
  <si>
    <t>Insel Ré mit Freizeit (A)</t>
  </si>
  <si>
    <t>Insel Ré mit Freizeit (B)</t>
  </si>
  <si>
    <t>1822A</t>
  </si>
  <si>
    <t>1822B</t>
  </si>
  <si>
    <t>La Rochelle und Insel Ré (A)</t>
  </si>
  <si>
    <t>La Rochelle und Insel Ré (B)</t>
  </si>
  <si>
    <t>Tasting</t>
  </si>
  <si>
    <t>1834A</t>
  </si>
  <si>
    <t>1834B</t>
  </si>
  <si>
    <t>1834C</t>
  </si>
  <si>
    <t>Panoramafahrt Bilbao (A)</t>
  </si>
  <si>
    <t>Panoramafahrt Bilbao (B)</t>
  </si>
  <si>
    <t>Panoramafahrt Bilbao (C)</t>
  </si>
  <si>
    <t>max 20 per Tram</t>
  </si>
  <si>
    <t>1856A</t>
  </si>
  <si>
    <t>1856B</t>
  </si>
  <si>
    <t>1856C</t>
  </si>
  <si>
    <t>Lissabon mit dem Hippo Bus (A)</t>
  </si>
  <si>
    <t>Lissabon mit dem Hippo Bus (B)</t>
  </si>
  <si>
    <t>Lissabon mit dem Hippo Bus (C)</t>
  </si>
  <si>
    <t>min 4 max 9 TT</t>
  </si>
  <si>
    <t>1872A</t>
  </si>
  <si>
    <t>1872B</t>
  </si>
  <si>
    <t>1873A</t>
  </si>
  <si>
    <t>1873B</t>
  </si>
  <si>
    <t>1874A</t>
  </si>
  <si>
    <t>1874B</t>
  </si>
  <si>
    <t>2nd venue</t>
  </si>
  <si>
    <t>Algiers Gärten (A)</t>
  </si>
  <si>
    <t>Algiers Gärten (B)</t>
  </si>
  <si>
    <t>Kasbah Algier (A)</t>
  </si>
  <si>
    <t>Kasbah Algier (B)</t>
  </si>
  <si>
    <t>Kasbah Algier (C)</t>
  </si>
  <si>
    <t>Stadtrundfahrt Algier (A)</t>
  </si>
  <si>
    <t>Stadtrundfahrt Algier (B)</t>
  </si>
  <si>
    <t>Erice (B)</t>
  </si>
  <si>
    <t>Erice (A)</t>
  </si>
  <si>
    <t>1882A</t>
  </si>
  <si>
    <t>1882B</t>
  </si>
  <si>
    <t>1883B</t>
  </si>
  <si>
    <t>Marsala und Olivenplantage (B)</t>
  </si>
  <si>
    <t>1883A</t>
  </si>
  <si>
    <t>Marsala und Olivenplantage (A)</t>
  </si>
  <si>
    <t>1884A</t>
  </si>
  <si>
    <t>1884B</t>
  </si>
  <si>
    <t>Segesta (B)</t>
  </si>
  <si>
    <t>Segesta (A)</t>
  </si>
  <si>
    <t>transfer w/o guide</t>
  </si>
  <si>
    <t>no guide</t>
  </si>
  <si>
    <t xml:space="preserve">Deep Water Berth </t>
  </si>
  <si>
    <t>complementary shuttle to Weymouth approx every 15-30 minutes</t>
  </si>
  <si>
    <t>Weyline Taxis
+44 1305 777777</t>
  </si>
  <si>
    <t>Port exit 1km
Weymmouth 11km</t>
  </si>
  <si>
    <t>Abeilles Taxi 
+ 33 5 4641 5555</t>
  </si>
  <si>
    <t>Port Exit 1.5km, no walking
La Rochelle 7km</t>
  </si>
  <si>
    <t xml:space="preserve">Shuttle service from La Pallice port to La Rochele city center (Verdun square) :
FD 8 hours: Euro 869 per 50 seats bus
FD Coordinator EUR 455
</t>
  </si>
  <si>
    <r>
      <t xml:space="preserve">shore leave only with excursion
</t>
    </r>
    <r>
      <rPr>
        <b/>
        <sz val="11"/>
        <color theme="1"/>
        <rFont val="Calibri"/>
        <family val="2"/>
        <scheme val="minor"/>
      </rPr>
      <t>Ivan Mifsud</t>
    </r>
    <r>
      <rPr>
        <sz val="11"/>
        <color theme="1"/>
        <rFont val="Calibri"/>
        <family val="2"/>
        <scheme val="minor"/>
      </rPr>
      <t xml:space="preserve">
+356 9949 3881</t>
    </r>
  </si>
  <si>
    <r>
      <rPr>
        <b/>
        <sz val="11"/>
        <color theme="1"/>
        <rFont val="Calibri"/>
        <family val="2"/>
        <scheme val="minor"/>
      </rPr>
      <t>Phyllis Adamo</t>
    </r>
    <r>
      <rPr>
        <sz val="11"/>
        <color theme="1"/>
        <rFont val="Calibri"/>
        <family val="2"/>
        <scheme val="minor"/>
      </rPr>
      <t xml:space="preserve">
+39340 1553 087</t>
    </r>
  </si>
  <si>
    <r>
      <rPr>
        <b/>
        <sz val="11"/>
        <color theme="1"/>
        <rFont val="Calibri"/>
        <family val="2"/>
        <scheme val="minor"/>
      </rPr>
      <t xml:space="preserve">Anna Pareto </t>
    </r>
    <r>
      <rPr>
        <sz val="11"/>
        <color theme="1"/>
        <rFont val="Calibri"/>
        <family val="2"/>
        <scheme val="minor"/>
      </rPr>
      <t xml:space="preserve">
+39 335 8407838 
</t>
    </r>
    <r>
      <rPr>
        <b/>
        <sz val="11"/>
        <color theme="1"/>
        <rFont val="Calibri"/>
        <family val="2"/>
        <scheme val="minor"/>
      </rPr>
      <t xml:space="preserve">Silvia Polidori </t>
    </r>
    <r>
      <rPr>
        <sz val="11"/>
        <color theme="1"/>
        <rFont val="Calibri"/>
        <family val="2"/>
        <scheme val="minor"/>
      </rPr>
      <t xml:space="preserve">
+39 3465472006</t>
    </r>
  </si>
  <si>
    <r>
      <rPr>
        <b/>
        <sz val="11"/>
        <color theme="1"/>
        <rFont val="Calibri"/>
        <family val="2"/>
        <scheme val="minor"/>
      </rPr>
      <t xml:space="preserve">Irene Siciliano </t>
    </r>
    <r>
      <rPr>
        <sz val="11"/>
        <color theme="1"/>
        <rFont val="Calibri"/>
        <family val="2"/>
        <scheme val="minor"/>
      </rPr>
      <t xml:space="preserve">
+39 349 3998748</t>
    </r>
  </si>
  <si>
    <t>EUR 1.96</t>
  </si>
  <si>
    <t>usually available at the Terminal</t>
  </si>
  <si>
    <t>Porto 15km
Exit 
South 1km
North 100 m</t>
  </si>
  <si>
    <t>Port Shuttle FOC if South Cruise Terminal
Transfer OPO / Alfandega Park</t>
  </si>
  <si>
    <t>Exit 100 m
City 2km</t>
  </si>
  <si>
    <t>City 2km</t>
  </si>
  <si>
    <t>Minibuses run between port and main tourist sights every 15 min
(whatsinport)</t>
  </si>
  <si>
    <t>BS1 &gt; PTPRM 12.00</t>
  </si>
  <si>
    <t>BS2 18.00</t>
  </si>
  <si>
    <t>Exit/Beach 800m
Bilbao 20km</t>
  </si>
  <si>
    <t>BizkaiTaxi
+34 944 915 353</t>
  </si>
  <si>
    <t>Cooptaxis
+351 282 457 637</t>
  </si>
  <si>
    <t>Exit 200m
City 500m</t>
  </si>
  <si>
    <t>Radio Taxi 
+39 0923.0880</t>
  </si>
  <si>
    <t>EUR 1.30</t>
  </si>
  <si>
    <t>Taxis at the Marina</t>
  </si>
  <si>
    <t>anchorage
Marina Grande</t>
  </si>
  <si>
    <t>Shuttle provided FOC by Port Authority</t>
  </si>
  <si>
    <t>available 
at Port Exit</t>
  </si>
  <si>
    <t>City 10 mins walk</t>
  </si>
  <si>
    <t>RADIO TAXI 
+39 019 808080</t>
  </si>
  <si>
    <t>Exit 300m
City 1km</t>
  </si>
  <si>
    <t>40-60 DZD 
0.27-0.41 EUR</t>
  </si>
  <si>
    <t>€ 2.-</t>
  </si>
  <si>
    <t>no post cards will be send from the UK</t>
  </si>
  <si>
    <t>CXL, 22</t>
  </si>
  <si>
    <r>
      <t>Transfer Bilbao 25.-</t>
    </r>
    <r>
      <rPr>
        <sz val="11"/>
        <color theme="1"/>
        <rFont val="Calibri"/>
        <family val="2"/>
        <scheme val="minor"/>
      </rPr>
      <t xml:space="preserve">
</t>
    </r>
    <r>
      <rPr>
        <sz val="11"/>
        <color rgb="FFFF0000"/>
        <rFont val="Calibri"/>
        <family val="2"/>
        <scheme val="minor"/>
      </rPr>
      <t>as per TO a free shuttle is offered to underground station.</t>
    </r>
  </si>
  <si>
    <t>Visa required</t>
  </si>
  <si>
    <t>Ein Landgang in Algerien ist ausschließlich im Rahmen eines gebuchten Ausfluges möglich. Hierfür wird Ihnen ein kostenpflichtiges Visum erteilt.</t>
  </si>
  <si>
    <r>
      <t>Photo Card </t>
    </r>
    <r>
      <rPr>
        <b/>
        <sz val="12"/>
        <color theme="1"/>
        <rFont val="Calibri"/>
        <family val="2"/>
        <scheme val="minor"/>
      </rPr>
      <t>(only with guest check)</t>
    </r>
  </si>
  <si>
    <r>
      <t>5 Photo Cards </t>
    </r>
    <r>
      <rPr>
        <b/>
        <sz val="12"/>
        <color theme="1"/>
        <rFont val="Calibri"/>
        <family val="2"/>
        <scheme val="minor"/>
      </rPr>
      <t>(only with guest check)</t>
    </r>
  </si>
  <si>
    <t>Post cards to Europe</t>
  </si>
  <si>
    <t>Letters and rest of the world</t>
  </si>
  <si>
    <t>€ 4.-</t>
  </si>
  <si>
    <t>Tefra</t>
  </si>
  <si>
    <t>Abreiseinfo (Abend)</t>
  </si>
  <si>
    <t>Shuttle FRLPE</t>
  </si>
  <si>
    <t>PK Promo 10-10</t>
  </si>
  <si>
    <t>Zwischenrechnung</t>
  </si>
  <si>
    <t>PK Promo Welt
LB Info</t>
  </si>
  <si>
    <t>Gutscheine
LB Info</t>
  </si>
  <si>
    <t>PK allg.
LB Info</t>
  </si>
  <si>
    <t>Transfer Leixoes</t>
  </si>
  <si>
    <t>Transfer</t>
  </si>
  <si>
    <t>Der Hafenausgang befindet sich ca. 1,5 km entfernt. Es verkehrt ein kostenpflichtiger Shuttlebus nach La Rochele.</t>
  </si>
  <si>
    <t xml:space="preserve">Der Hafenausgang befindet sich ca. 800 Meter entfernt. Bis Bilbao sind es ca. 20 km. Es verkehrt ein kostenfreier Shuttlebus zur nahegelegenen U-Bahn Station. </t>
  </si>
  <si>
    <t>Ein kostenfreier Shuttlebus bringt Sie zum Hafenausgang. Bis zur etwa 15 km entfernten Stadt Porto verkehrt ein kostenpflichtiger Shuttlebus, den Sie mithilfe des seperaten Buchungsblattes buchen können. Alternativ stehen Taxen am Hafenausgang bereit.</t>
  </si>
  <si>
    <t>Das Zentrum von Weymouth ist 11 km entfernt. Es verkehrt ein kostenfreier Shuttlebus ins Stadtzentrum.</t>
  </si>
  <si>
    <t xml:space="preserve">Das Stadttor und damit den Beginn der Altstadt erreichen Sie nach etwa 1,4 km. Taxen stehen i.d.R am Terminal bereit. </t>
  </si>
  <si>
    <t xml:space="preserve">Das Stadtzentrum befindet sich ca. 500 Meter entfernt. </t>
  </si>
  <si>
    <t xml:space="preserve">Das Stadtzentrum befindet sich ca. 100 Meter entfernt. </t>
  </si>
  <si>
    <t xml:space="preserve">Das Stadtzentrum befindet sich ca. 2 km entfernt. Es verkehrt ein kostenfreier Shuttlebus in die Stadt. </t>
  </si>
  <si>
    <t>Das Stadtzentrum befindet sich ca. 20 Minuten Fußweg entfernt.</t>
  </si>
  <si>
    <t xml:space="preserve">Das Stadtzentrum befindet sich ca. 1 km entfernt. </t>
  </si>
  <si>
    <t>Getxo Cruise Terminal, Berth 03</t>
  </si>
  <si>
    <t>Northmole Gibraltar</t>
  </si>
  <si>
    <t>Passenger Terminal / 9 or 11</t>
  </si>
  <si>
    <t>New: 
Anchorage</t>
  </si>
  <si>
    <t>Marina Grande -&gt; City by funicular, bus or taxi
LOCAL 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</si>
</sst>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dd\.mm\.yy"/>
    <numFmt numFmtId="165" formatCode="#,##0_ ;[Red]\-#,##0\ "/>
    <numFmt numFmtId="166" formatCode="ddd"/>
    <numFmt numFmtId="167" formatCode="h:mm"/>
    <numFmt numFmtId="168" formatCode="[$-3409]dd\-mmm\-yy;@"/>
    <numFmt numFmtId="169" formatCode="#,##0.\-"/>
    <numFmt numFmtId="170" formatCode="hh:mm;@"/>
    <numFmt numFmtId="171" formatCode="dd\-mmm\-yy;@"/>
    <numFmt numFmtId="172" formatCode="[$-14809]hh:mm;@"/>
    <numFmt numFmtId="173" formatCode="[$€-2]\ #,##0.00;[Red]\-[$€-2]\ #,##0.00"/>
  </numFmts>
  <fonts count="32"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b/>
      <sz val="10"/>
      <color theme="0"/>
      <name val="Arial"/>
      <family val="2"/>
    </font>
    <font>
      <sz val="10"/>
      <color theme="0"/>
      <name val="Arial"/>
      <family val="2"/>
    </font>
    <font>
      <b/>
      <sz val="10"/>
      <color theme="1"/>
      <name val="Arial"/>
      <family val="2"/>
    </font>
    <font>
      <sz val="12"/>
      <color rgb="FF00377A"/>
      <name val="Arial"/>
      <family val="2"/>
    </font>
    <font>
      <sz val="10"/>
      <color theme="1"/>
      <name val="Arial"/>
      <family val="2"/>
    </font>
    <font>
      <b/>
      <sz val="14"/>
      <color theme="1"/>
      <name val="Calibri"/>
      <family val="2"/>
      <scheme val="minor"/>
    </font>
    <font>
      <b/>
      <sz val="12"/>
      <color rgb="FF000000"/>
      <name val="Calibri"/>
      <family val="2"/>
      <scheme val="minor"/>
    </font>
    <font>
      <sz val="10"/>
      <color theme="1"/>
      <name val="Calibri"/>
      <family val="2"/>
      <scheme val="minor"/>
    </font>
    <font>
      <b/>
      <sz val="11"/>
      <color rgb="FFFF0000"/>
      <name val="Calibri"/>
      <family val="2"/>
      <scheme val="minor"/>
    </font>
    <font>
      <b/>
      <sz val="10"/>
      <color rgb="FFFF0000"/>
      <name val="Arial"/>
      <family val="2"/>
    </font>
    <font>
      <sz val="10"/>
      <color rgb="FFFF0000"/>
      <name val="Arial"/>
      <family val="2"/>
    </font>
    <font>
      <strike/>
      <sz val="11"/>
      <color theme="1"/>
      <name val="Calibri"/>
      <family val="2"/>
      <scheme val="minor"/>
    </font>
    <font>
      <b/>
      <sz val="12"/>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 fontId="14" fillId="0" borderId="0"/>
  </cellStyleXfs>
  <cellXfs count="178">
    <xf numFmtId="0" fontId="0" fillId="0" borderId="0" xfId="0"/>
    <xf numFmtId="0" fontId="0" fillId="0" borderId="0" xfId="0" applyAlignment="1">
      <alignment horizontal="left"/>
    </xf>
    <xf numFmtId="0" fontId="13" fillId="0" borderId="0" xfId="0" applyFont="1" applyAlignment="1">
      <alignment horizontal="left"/>
    </xf>
    <xf numFmtId="168" fontId="15" fillId="2" borderId="0" xfId="1" applyNumberFormat="1" applyFont="1" applyFill="1" applyAlignment="1">
      <alignment horizontal="left" vertical="center" wrapText="1"/>
    </xf>
    <xf numFmtId="166" fontId="15" fillId="2" borderId="0" xfId="1" applyNumberFormat="1" applyFont="1" applyFill="1" applyAlignment="1">
      <alignment horizontal="left" vertical="center" wrapText="1"/>
    </xf>
    <xf numFmtId="49" fontId="15" fillId="2" borderId="0" xfId="1" applyNumberFormat="1" applyFont="1" applyFill="1" applyAlignment="1">
      <alignment horizontal="left" vertical="center" wrapText="1"/>
    </xf>
    <xf numFmtId="168" fontId="15" fillId="2" borderId="0" xfId="1" applyNumberFormat="1" applyFont="1" applyFill="1" applyAlignment="1">
      <alignment horizontal="left" vertical="top" wrapText="1" indent="1"/>
    </xf>
    <xf numFmtId="49" fontId="15" fillId="2" borderId="0" xfId="1" applyNumberFormat="1" applyFont="1" applyFill="1" applyAlignment="1">
      <alignment horizontal="left" vertical="top" wrapText="1" indent="1"/>
    </xf>
    <xf numFmtId="0" fontId="0" fillId="0" borderId="0" xfId="0" applyAlignment="1">
      <alignment horizontal="left" indent="1"/>
    </xf>
    <xf numFmtId="0" fontId="20" fillId="0" borderId="0" xfId="0" applyFont="1"/>
    <xf numFmtId="0" fontId="20" fillId="0" borderId="0" xfId="0" applyFont="1" applyAlignment="1">
      <alignment horizontal="left" indent="1"/>
    </xf>
    <xf numFmtId="49" fontId="16" fillId="0" borderId="1" xfId="1" applyNumberFormat="1" applyFont="1" applyBorder="1" applyAlignment="1" applyProtection="1">
      <alignment horizontal="left" vertical="center" wrapText="1" indent="1"/>
      <protection locked="0"/>
    </xf>
    <xf numFmtId="49" fontId="14" fillId="0" borderId="0" xfId="1" applyNumberFormat="1" applyAlignment="1" applyProtection="1">
      <alignment vertical="center" wrapText="1"/>
      <protection locked="0"/>
    </xf>
    <xf numFmtId="0" fontId="21" fillId="0" borderId="0" xfId="0" applyFont="1" applyAlignment="1">
      <alignment vertical="center" wrapText="1"/>
    </xf>
    <xf numFmtId="165" fontId="14" fillId="0" borderId="0" xfId="1" applyNumberFormat="1" applyAlignment="1" applyProtection="1">
      <alignment horizontal="center" vertical="center" wrapText="1"/>
      <protection locked="0"/>
    </xf>
    <xf numFmtId="0" fontId="0" fillId="0" borderId="0" xfId="0" applyAlignment="1">
      <alignment horizontal="center"/>
    </xf>
    <xf numFmtId="164" fontId="14" fillId="0" borderId="0" xfId="1" applyNumberFormat="1" applyAlignment="1" applyProtection="1">
      <alignment horizontal="center" vertical="center" wrapText="1"/>
      <protection locked="0"/>
    </xf>
    <xf numFmtId="49" fontId="17" fillId="0" borderId="1" xfId="1" applyNumberFormat="1" applyFont="1" applyBorder="1" applyAlignment="1" applyProtection="1">
      <alignment horizontal="left" vertical="center" wrapText="1" indent="1"/>
      <protection locked="0"/>
    </xf>
    <xf numFmtId="166" fontId="15" fillId="2" borderId="0" xfId="1" applyNumberFormat="1" applyFont="1" applyFill="1" applyAlignment="1">
      <alignment horizontal="center" vertical="top" wrapText="1"/>
    </xf>
    <xf numFmtId="49" fontId="15" fillId="2" borderId="0" xfId="1" applyNumberFormat="1" applyFont="1" applyFill="1" applyAlignment="1">
      <alignment horizontal="center" vertical="top" wrapText="1"/>
    </xf>
    <xf numFmtId="49" fontId="17" fillId="3" borderId="1" xfId="1" applyNumberFormat="1" applyFont="1" applyFill="1" applyBorder="1" applyAlignment="1" applyProtection="1">
      <alignment horizontal="left" vertical="center" wrapText="1" indent="1"/>
      <protection locked="0"/>
    </xf>
    <xf numFmtId="49" fontId="22" fillId="0" borderId="0" xfId="1" applyNumberFormat="1" applyFont="1" applyAlignment="1" applyProtection="1">
      <alignment vertical="center" wrapText="1"/>
      <protection locked="0"/>
    </xf>
    <xf numFmtId="49" fontId="0" fillId="0" borderId="0" xfId="1" applyNumberFormat="1" applyFont="1" applyAlignment="1" applyProtection="1">
      <alignment vertical="center" wrapText="1"/>
      <protection locked="0"/>
    </xf>
    <xf numFmtId="169" fontId="22" fillId="0" borderId="0" xfId="1" applyNumberFormat="1" applyFont="1" applyAlignment="1" applyProtection="1">
      <alignment horizontal="center" vertical="center" wrapText="1"/>
      <protection locked="0"/>
    </xf>
    <xf numFmtId="167" fontId="22" fillId="0" borderId="0" xfId="1" applyNumberFormat="1" applyFont="1" applyAlignment="1" applyProtection="1">
      <alignment horizontal="center" vertical="center" wrapText="1"/>
      <protection locked="0"/>
    </xf>
    <xf numFmtId="4" fontId="14" fillId="0" borderId="0" xfId="1" applyAlignment="1">
      <alignment vertical="center"/>
    </xf>
    <xf numFmtId="0" fontId="22" fillId="0" borderId="0" xfId="0" applyFont="1" applyAlignment="1">
      <alignment vertical="center"/>
    </xf>
    <xf numFmtId="0" fontId="22" fillId="0" borderId="0" xfId="0" applyFont="1" applyAlignment="1">
      <alignment horizontal="center" vertical="center"/>
    </xf>
    <xf numFmtId="167" fontId="22" fillId="0" borderId="0" xfId="0" applyNumberFormat="1" applyFont="1" applyAlignment="1">
      <alignment horizontal="center" vertical="center"/>
    </xf>
    <xf numFmtId="168" fontId="22" fillId="0" borderId="0" xfId="1" applyNumberFormat="1" applyFont="1" applyAlignment="1">
      <alignment horizontal="left" vertical="center" wrapText="1"/>
    </xf>
    <xf numFmtId="17" fontId="0" fillId="0" borderId="0" xfId="0" quotePrefix="1" applyNumberFormat="1" applyAlignment="1">
      <alignment horizontal="left"/>
    </xf>
    <xf numFmtId="0" fontId="21" fillId="0" borderId="0" xfId="0" applyFont="1" applyAlignment="1">
      <alignment horizontal="center" vertical="center" wrapText="1"/>
    </xf>
    <xf numFmtId="49" fontId="15" fillId="2" borderId="0" xfId="1" applyNumberFormat="1" applyFont="1" applyFill="1" applyAlignment="1">
      <alignment horizontal="center" vertical="center" wrapText="1"/>
    </xf>
    <xf numFmtId="0" fontId="13" fillId="0" borderId="0" xfId="0" applyFont="1" applyAlignment="1">
      <alignment horizontal="center"/>
    </xf>
    <xf numFmtId="0" fontId="0" fillId="0" borderId="0" xfId="0" applyAlignment="1">
      <alignment horizontal="left" vertical="center"/>
    </xf>
    <xf numFmtId="20" fontId="0" fillId="0" borderId="0" xfId="0" applyNumberFormat="1" applyAlignment="1">
      <alignment horizontal="left"/>
    </xf>
    <xf numFmtId="166" fontId="22" fillId="0" borderId="0" xfId="1" applyNumberFormat="1" applyFont="1" applyAlignment="1">
      <alignment horizontal="left" vertical="center" wrapText="1"/>
    </xf>
    <xf numFmtId="0" fontId="18" fillId="0" borderId="0" xfId="0" applyFont="1" applyAlignment="1">
      <alignment vertical="center" wrapText="1"/>
    </xf>
    <xf numFmtId="0" fontId="19" fillId="0" borderId="0" xfId="0" applyFont="1" applyAlignment="1">
      <alignment vertical="center"/>
    </xf>
    <xf numFmtId="166" fontId="22" fillId="0" borderId="0" xfId="0" applyNumberFormat="1" applyFont="1" applyAlignment="1">
      <alignment vertical="center"/>
    </xf>
    <xf numFmtId="172" fontId="22" fillId="0" borderId="0" xfId="0" applyNumberFormat="1" applyFont="1" applyAlignment="1">
      <alignment vertical="center"/>
    </xf>
    <xf numFmtId="168" fontId="22" fillId="0" borderId="0" xfId="0" applyNumberFormat="1" applyFont="1" applyAlignment="1">
      <alignment vertical="center"/>
    </xf>
    <xf numFmtId="166" fontId="22" fillId="0" borderId="0" xfId="0" applyNumberFormat="1" applyFont="1" applyAlignment="1">
      <alignment horizontal="left" vertical="center"/>
    </xf>
    <xf numFmtId="0" fontId="22" fillId="0" borderId="0" xfId="0" applyFont="1" applyAlignment="1">
      <alignment horizontal="left" vertical="center"/>
    </xf>
    <xf numFmtId="172" fontId="22" fillId="0" borderId="0" xfId="0" applyNumberFormat="1" applyFont="1" applyAlignment="1">
      <alignment horizontal="left" vertical="center"/>
    </xf>
    <xf numFmtId="169" fontId="22" fillId="0" borderId="0" xfId="0" applyNumberFormat="1" applyFont="1" applyAlignment="1">
      <alignment horizontal="center" vertical="center"/>
    </xf>
    <xf numFmtId="168" fontId="18" fillId="4" borderId="0" xfId="1" applyNumberFormat="1" applyFont="1" applyFill="1" applyAlignment="1">
      <alignment vertical="center" wrapText="1"/>
    </xf>
    <xf numFmtId="166" fontId="18" fillId="4" borderId="0" xfId="1" applyNumberFormat="1" applyFont="1" applyFill="1" applyAlignment="1">
      <alignment horizontal="left" vertical="center" wrapText="1"/>
    </xf>
    <xf numFmtId="49" fontId="18" fillId="4" borderId="0" xfId="1" applyNumberFormat="1" applyFont="1" applyFill="1" applyAlignment="1">
      <alignment horizontal="left" vertical="center" wrapText="1"/>
    </xf>
    <xf numFmtId="172" fontId="18" fillId="4" borderId="0" xfId="1" applyNumberFormat="1" applyFont="1" applyFill="1" applyAlignment="1">
      <alignment horizontal="left" vertical="center" wrapText="1"/>
    </xf>
    <xf numFmtId="49" fontId="18" fillId="4" borderId="0" xfId="1" applyNumberFormat="1" applyFont="1" applyFill="1" applyAlignment="1">
      <alignment vertical="center" wrapText="1"/>
    </xf>
    <xf numFmtId="169" fontId="18" fillId="4" borderId="0" xfId="0" applyNumberFormat="1" applyFont="1" applyFill="1" applyAlignment="1">
      <alignment horizontal="center" vertical="center" wrapText="1"/>
    </xf>
    <xf numFmtId="167" fontId="18" fillId="4" borderId="0" xfId="0" applyNumberFormat="1" applyFont="1" applyFill="1" applyAlignment="1">
      <alignment horizontal="center" vertical="center" wrapText="1"/>
    </xf>
    <xf numFmtId="165" fontId="18" fillId="4" borderId="0" xfId="0" applyNumberFormat="1" applyFont="1" applyFill="1" applyAlignment="1">
      <alignment horizontal="center" vertical="center" wrapText="1"/>
    </xf>
    <xf numFmtId="164" fontId="18" fillId="4" borderId="0" xfId="0" applyNumberFormat="1" applyFont="1" applyFill="1" applyAlignment="1">
      <alignment horizontal="center" vertical="center" wrapText="1"/>
    </xf>
    <xf numFmtId="49" fontId="18" fillId="4" borderId="0" xfId="0" applyNumberFormat="1" applyFont="1" applyFill="1" applyAlignment="1">
      <alignment vertical="center" wrapText="1"/>
    </xf>
    <xf numFmtId="0" fontId="20" fillId="0" borderId="0" xfId="0" applyFont="1" applyAlignment="1">
      <alignment horizontal="left"/>
    </xf>
    <xf numFmtId="0" fontId="0" fillId="0" borderId="0" xfId="0" applyFont="1" applyAlignment="1">
      <alignment vertical="center"/>
    </xf>
    <xf numFmtId="0" fontId="0" fillId="0" borderId="0" xfId="0" applyFont="1" applyAlignment="1">
      <alignment horizontal="center" vertical="center"/>
    </xf>
    <xf numFmtId="165" fontId="0" fillId="0" borderId="0" xfId="1" applyNumberFormat="1" applyFont="1" applyAlignment="1" applyProtection="1">
      <alignment horizontal="center" vertical="center"/>
      <protection locked="0"/>
    </xf>
    <xf numFmtId="49" fontId="18" fillId="4" borderId="0" xfId="0" applyNumberFormat="1" applyFont="1" applyFill="1" applyAlignment="1">
      <alignment horizontal="center" vertical="center" wrapText="1"/>
    </xf>
    <xf numFmtId="49" fontId="18" fillId="4" borderId="0" xfId="0" applyNumberFormat="1" applyFont="1" applyFill="1" applyAlignment="1">
      <alignment horizontal="left" vertical="center" wrapText="1" indent="1"/>
    </xf>
    <xf numFmtId="165" fontId="14" fillId="0" borderId="0" xfId="1" applyNumberFormat="1" applyAlignment="1" applyProtection="1">
      <alignment horizontal="left" vertical="center" wrapText="1" indent="1"/>
      <protection locked="0"/>
    </xf>
    <xf numFmtId="0" fontId="0" fillId="0" borderId="0" xfId="0" applyAlignment="1">
      <alignment horizontal="left" vertical="center" indent="1"/>
    </xf>
    <xf numFmtId="0" fontId="22" fillId="0" borderId="0" xfId="0" applyFont="1" applyAlignment="1">
      <alignment horizontal="left" vertical="center" indent="1"/>
    </xf>
    <xf numFmtId="0" fontId="24" fillId="0" borderId="0" xfId="0" applyFont="1"/>
    <xf numFmtId="0" fontId="12" fillId="0" borderId="0" xfId="0" applyFont="1"/>
    <xf numFmtId="0" fontId="25" fillId="0" borderId="0" xfId="0" applyFont="1"/>
    <xf numFmtId="49" fontId="17" fillId="0" borderId="1" xfId="1" applyNumberFormat="1" applyFont="1" applyFill="1" applyBorder="1" applyAlignment="1" applyProtection="1">
      <alignment horizontal="left" vertical="center" wrapText="1" indent="1"/>
      <protection locked="0"/>
    </xf>
    <xf numFmtId="165" fontId="18" fillId="0" borderId="0" xfId="0" applyNumberFormat="1" applyFont="1" applyFill="1" applyAlignment="1">
      <alignment horizontal="center" vertical="center" wrapText="1"/>
    </xf>
    <xf numFmtId="0" fontId="22" fillId="0" borderId="0" xfId="0" applyFont="1" applyFill="1" applyAlignment="1">
      <alignment horizontal="center" vertical="center"/>
    </xf>
    <xf numFmtId="49" fontId="26" fillId="0" borderId="1" xfId="1" applyNumberFormat="1" applyFont="1" applyBorder="1" applyAlignment="1" applyProtection="1">
      <alignment horizontal="left" vertical="center" wrapText="1" indent="1"/>
      <protection locked="0"/>
    </xf>
    <xf numFmtId="20" fontId="22" fillId="0" borderId="0" xfId="1" applyNumberFormat="1" applyFont="1" applyAlignment="1">
      <alignment horizontal="left" vertical="center" wrapText="1"/>
    </xf>
    <xf numFmtId="49" fontId="14" fillId="0" borderId="0" xfId="1" applyNumberFormat="1" applyFont="1" applyFill="1" applyAlignment="1" applyProtection="1">
      <alignment vertical="center" wrapText="1"/>
      <protection locked="0"/>
    </xf>
    <xf numFmtId="165" fontId="20" fillId="0" borderId="0" xfId="1" applyNumberFormat="1" applyFont="1" applyFill="1" applyAlignment="1" applyProtection="1">
      <alignment horizontal="center" vertical="center" wrapText="1"/>
      <protection locked="0"/>
    </xf>
    <xf numFmtId="49" fontId="16" fillId="0" borderId="1" xfId="1" applyNumberFormat="1" applyFont="1" applyFill="1" applyBorder="1" applyAlignment="1" applyProtection="1">
      <alignment horizontal="left" vertical="center" wrapText="1" indent="1"/>
      <protection locked="0"/>
    </xf>
    <xf numFmtId="49" fontId="26" fillId="0" borderId="1" xfId="1" applyNumberFormat="1" applyFont="1" applyFill="1" applyBorder="1" applyAlignment="1" applyProtection="1">
      <alignment horizontal="left" vertical="center" wrapText="1" indent="1"/>
      <protection locked="0"/>
    </xf>
    <xf numFmtId="0" fontId="11" fillId="0" borderId="0" xfId="0" applyFont="1" applyFill="1" applyAlignment="1">
      <alignment horizontal="left"/>
    </xf>
    <xf numFmtId="0" fontId="11" fillId="0" borderId="0" xfId="0" applyFont="1" applyFill="1" applyAlignment="1">
      <alignment horizontal="center"/>
    </xf>
    <xf numFmtId="1" fontId="11" fillId="0" borderId="0" xfId="1" applyNumberFormat="1" applyFont="1" applyFill="1" applyAlignment="1">
      <alignment horizontal="left" vertical="center" wrapText="1"/>
    </xf>
    <xf numFmtId="0" fontId="17" fillId="0" borderId="0" xfId="0" applyFont="1" applyFill="1" applyAlignment="1">
      <alignment horizontal="left"/>
    </xf>
    <xf numFmtId="168" fontId="11" fillId="0" borderId="0" xfId="1" applyNumberFormat="1" applyFont="1" applyFill="1" applyAlignment="1">
      <alignment horizontal="left" vertical="center" wrapText="1"/>
    </xf>
    <xf numFmtId="166" fontId="17" fillId="0" borderId="0" xfId="0" applyNumberFormat="1" applyFont="1" applyFill="1" applyAlignment="1">
      <alignment horizontal="left" vertical="center" wrapText="1"/>
    </xf>
    <xf numFmtId="49" fontId="17" fillId="0" borderId="0" xfId="1" applyNumberFormat="1" applyFont="1" applyFill="1" applyAlignment="1">
      <alignment horizontal="center" vertical="center" wrapText="1"/>
    </xf>
    <xf numFmtId="166" fontId="11" fillId="0" borderId="0" xfId="0" applyNumberFormat="1" applyFont="1" applyFill="1" applyAlignment="1">
      <alignment horizontal="left" vertical="center" wrapText="1"/>
    </xf>
    <xf numFmtId="49" fontId="11" fillId="0" borderId="0" xfId="1" applyNumberFormat="1" applyFont="1" applyFill="1" applyAlignment="1">
      <alignment horizontal="center" vertical="center" wrapText="1"/>
    </xf>
    <xf numFmtId="49" fontId="11" fillId="0" borderId="0" xfId="0" applyNumberFormat="1" applyFont="1" applyFill="1" applyAlignment="1">
      <alignment horizontal="center" vertical="center" wrapText="1"/>
    </xf>
    <xf numFmtId="164" fontId="11" fillId="0" borderId="0" xfId="0" applyNumberFormat="1" applyFont="1" applyFill="1" applyAlignment="1">
      <alignment horizontal="center" vertical="center" wrapText="1"/>
    </xf>
    <xf numFmtId="164" fontId="11" fillId="0" borderId="0" xfId="1" applyNumberFormat="1" applyFont="1" applyFill="1" applyAlignment="1">
      <alignment horizontal="center" vertical="center" wrapText="1"/>
    </xf>
    <xf numFmtId="164" fontId="11" fillId="0" borderId="0" xfId="0" applyNumberFormat="1" applyFont="1" applyFill="1" applyAlignment="1">
      <alignment horizontal="center"/>
    </xf>
    <xf numFmtId="0" fontId="0" fillId="0" borderId="0" xfId="0" applyFont="1" applyAlignment="1">
      <alignment horizontal="left"/>
    </xf>
    <xf numFmtId="49" fontId="17" fillId="0" borderId="0" xfId="1" applyNumberFormat="1" applyFont="1" applyFill="1" applyAlignment="1">
      <alignment horizontal="left" vertical="center" wrapText="1"/>
    </xf>
    <xf numFmtId="49" fontId="11" fillId="0" borderId="0" xfId="1"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1" fillId="0" borderId="0" xfId="0" applyNumberFormat="1" applyFont="1" applyFill="1" applyAlignment="1">
      <alignment horizontal="left"/>
    </xf>
    <xf numFmtId="20" fontId="17" fillId="0" borderId="0" xfId="1" applyNumberFormat="1" applyFont="1" applyFill="1" applyAlignment="1">
      <alignment horizontal="center" vertical="center" wrapText="1"/>
    </xf>
    <xf numFmtId="20" fontId="11" fillId="0" borderId="0" xfId="1" applyNumberFormat="1" applyFont="1" applyFill="1" applyAlignment="1">
      <alignment horizontal="center" vertical="center" wrapText="1"/>
    </xf>
    <xf numFmtId="20" fontId="11" fillId="0" borderId="0" xfId="0" applyNumberFormat="1" applyFont="1" applyFill="1" applyAlignment="1">
      <alignment horizontal="center" vertical="center" wrapText="1"/>
    </xf>
    <xf numFmtId="168" fontId="17" fillId="0" borderId="0" xfId="1" applyNumberFormat="1" applyFont="1" applyFill="1" applyAlignment="1">
      <alignment horizontal="left" vertical="center" wrapText="1"/>
    </xf>
    <xf numFmtId="0" fontId="17" fillId="0" borderId="0" xfId="0" applyFont="1" applyFill="1" applyAlignment="1">
      <alignment horizontal="center"/>
    </xf>
    <xf numFmtId="49" fontId="11" fillId="3" borderId="0" xfId="0" applyNumberFormat="1" applyFont="1" applyFill="1" applyAlignment="1">
      <alignment horizontal="left" vertical="center" wrapText="1"/>
    </xf>
    <xf numFmtId="1" fontId="11" fillId="0" borderId="1" xfId="0" applyNumberFormat="1" applyFont="1" applyBorder="1" applyAlignment="1">
      <alignment horizontal="center" vertical="center" wrapText="1"/>
    </xf>
    <xf numFmtId="166" fontId="11" fillId="0" borderId="1" xfId="0" applyNumberFormat="1" applyFont="1" applyBorder="1" applyAlignment="1">
      <alignment horizontal="center" vertical="center" wrapText="1"/>
    </xf>
    <xf numFmtId="168" fontId="11" fillId="0" borderId="1" xfId="1" applyNumberFormat="1" applyFont="1" applyBorder="1" applyAlignment="1">
      <alignment horizontal="left" vertical="center" wrapText="1" indent="1"/>
    </xf>
    <xf numFmtId="168" fontId="11" fillId="0" borderId="1" xfId="1" applyNumberFormat="1" applyFont="1" applyBorder="1" applyAlignment="1">
      <alignment horizontal="center" vertical="center" wrapText="1"/>
    </xf>
    <xf numFmtId="20" fontId="11" fillId="0" borderId="1" xfId="1" applyNumberFormat="1" applyFont="1" applyBorder="1" applyAlignment="1">
      <alignment horizontal="left" vertical="center" wrapText="1" indent="1"/>
    </xf>
    <xf numFmtId="168" fontId="15" fillId="0" borderId="0" xfId="1" applyNumberFormat="1" applyFont="1" applyFill="1" applyAlignment="1">
      <alignment horizontal="left" vertical="top" wrapText="1" indent="1"/>
    </xf>
    <xf numFmtId="166" fontId="15" fillId="0" borderId="0" xfId="1" applyNumberFormat="1" applyFont="1" applyFill="1" applyAlignment="1">
      <alignment horizontal="left" vertical="top" wrapText="1" indent="1"/>
    </xf>
    <xf numFmtId="49" fontId="15" fillId="0" borderId="0" xfId="1" applyNumberFormat="1" applyFont="1" applyFill="1" applyAlignment="1">
      <alignment horizontal="left" vertical="top" wrapText="1" indent="1"/>
    </xf>
    <xf numFmtId="49" fontId="16" fillId="0" borderId="1" xfId="0" applyNumberFormat="1" applyFont="1" applyFill="1" applyBorder="1" applyAlignment="1" applyProtection="1">
      <alignment horizontal="left" vertical="center" wrapText="1" indent="1"/>
      <protection locked="0"/>
    </xf>
    <xf numFmtId="0" fontId="0" fillId="0" borderId="1" xfId="0" applyFill="1" applyBorder="1" applyAlignment="1">
      <alignment horizontal="left" indent="1"/>
    </xf>
    <xf numFmtId="49" fontId="11" fillId="3" borderId="1" xfId="1" applyNumberFormat="1" applyFont="1" applyFill="1" applyBorder="1" applyAlignment="1" applyProtection="1">
      <alignment horizontal="left" vertical="center" wrapText="1" indent="1"/>
      <protection locked="0"/>
    </xf>
    <xf numFmtId="49" fontId="26" fillId="0" borderId="1" xfId="1" applyNumberFormat="1" applyFont="1" applyBorder="1" applyAlignment="1" applyProtection="1">
      <alignment horizontal="center" vertical="center" wrapText="1"/>
      <protection locked="0"/>
    </xf>
    <xf numFmtId="1" fontId="11" fillId="0" borderId="1" xfId="1" applyNumberFormat="1" applyFont="1" applyFill="1" applyBorder="1" applyAlignment="1">
      <alignment horizontal="left" vertical="center" wrapText="1" indent="1"/>
    </xf>
    <xf numFmtId="171" fontId="11" fillId="0" borderId="1" xfId="1" applyNumberFormat="1" applyFont="1" applyFill="1" applyBorder="1" applyAlignment="1">
      <alignment horizontal="left" vertical="center" wrapText="1" indent="1"/>
    </xf>
    <xf numFmtId="166" fontId="11" fillId="0" borderId="1" xfId="1" applyNumberFormat="1" applyFont="1" applyFill="1" applyBorder="1" applyAlignment="1">
      <alignment horizontal="left" vertical="center" wrapText="1" indent="1"/>
    </xf>
    <xf numFmtId="170" fontId="11" fillId="0" borderId="1" xfId="1" applyNumberFormat="1" applyFont="1" applyFill="1" applyBorder="1" applyAlignment="1">
      <alignment horizontal="left" vertical="center" wrapText="1" indent="1"/>
    </xf>
    <xf numFmtId="0" fontId="0" fillId="0" borderId="0" xfId="0" applyFont="1" applyAlignment="1">
      <alignment horizontal="left" vertical="center"/>
    </xf>
    <xf numFmtId="0" fontId="0" fillId="0" borderId="0" xfId="0" applyFont="1" applyAlignment="1" applyProtection="1">
      <alignment horizontal="left" vertical="center" wrapText="1"/>
      <protection locked="0"/>
    </xf>
    <xf numFmtId="165" fontId="0" fillId="0" borderId="0" xfId="0" applyNumberFormat="1" applyFill="1" applyAlignment="1">
      <alignment horizontal="center" vertical="center"/>
    </xf>
    <xf numFmtId="49" fontId="17" fillId="0" borderId="1" xfId="1" applyNumberFormat="1" applyFont="1" applyBorder="1" applyAlignment="1" applyProtection="1">
      <alignment horizontal="center" vertical="center" wrapText="1"/>
      <protection locked="0"/>
    </xf>
    <xf numFmtId="49" fontId="10" fillId="0" borderId="1" xfId="1" applyNumberFormat="1" applyFont="1" applyFill="1" applyBorder="1" applyAlignment="1" applyProtection="1">
      <alignment horizontal="left" vertical="center" wrapText="1" indent="1"/>
      <protection locked="0"/>
    </xf>
    <xf numFmtId="49" fontId="10" fillId="0" borderId="1" xfId="1" applyNumberFormat="1" applyFont="1" applyBorder="1" applyAlignment="1" applyProtection="1">
      <alignment horizontal="left" vertical="center" wrapText="1" indent="1"/>
      <protection locked="0"/>
    </xf>
    <xf numFmtId="49" fontId="10" fillId="3" borderId="1" xfId="1" applyNumberFormat="1" applyFont="1" applyFill="1" applyBorder="1" applyAlignment="1" applyProtection="1">
      <alignment horizontal="left" vertical="center" wrapText="1" indent="1"/>
      <protection locked="0"/>
    </xf>
    <xf numFmtId="49" fontId="10" fillId="0" borderId="1" xfId="1" applyNumberFormat="1" applyFont="1" applyBorder="1" applyAlignment="1" applyProtection="1">
      <alignment horizontal="center" vertical="center" wrapText="1"/>
      <protection locked="0"/>
    </xf>
    <xf numFmtId="1" fontId="10" fillId="0" borderId="1" xfId="0" applyNumberFormat="1" applyFont="1" applyBorder="1" applyAlignment="1">
      <alignment horizontal="center" vertical="center" wrapText="1"/>
    </xf>
    <xf numFmtId="168" fontId="10" fillId="0" borderId="1" xfId="1" applyNumberFormat="1" applyFont="1" applyBorder="1" applyAlignment="1">
      <alignment horizontal="left" vertical="center" wrapText="1" indent="1"/>
    </xf>
    <xf numFmtId="166" fontId="10" fillId="0" borderId="1" xfId="0" applyNumberFormat="1" applyFont="1" applyBorder="1" applyAlignment="1">
      <alignment horizontal="center" vertical="center" wrapText="1"/>
    </xf>
    <xf numFmtId="168" fontId="10" fillId="0" borderId="1" xfId="1" applyNumberFormat="1" applyFont="1" applyBorder="1" applyAlignment="1">
      <alignment horizontal="center" vertical="center" wrapText="1"/>
    </xf>
    <xf numFmtId="20" fontId="10" fillId="0" borderId="1" xfId="1" applyNumberFormat="1" applyFont="1" applyBorder="1" applyAlignment="1">
      <alignment horizontal="left" vertical="center" wrapText="1" indent="1"/>
    </xf>
    <xf numFmtId="49" fontId="9" fillId="0" borderId="1" xfId="1" applyNumberFormat="1" applyFont="1" applyFill="1" applyBorder="1" applyAlignment="1" applyProtection="1">
      <alignment horizontal="left" vertical="center" wrapText="1" indent="1"/>
      <protection locked="0"/>
    </xf>
    <xf numFmtId="49" fontId="9" fillId="0" borderId="1" xfId="1" applyNumberFormat="1" applyFont="1" applyBorder="1" applyAlignment="1" applyProtection="1">
      <alignment horizontal="left" vertical="center" wrapText="1" indent="1"/>
      <protection locked="0"/>
    </xf>
    <xf numFmtId="170" fontId="11" fillId="0" borderId="5" xfId="1" applyNumberFormat="1" applyFont="1" applyFill="1" applyBorder="1" applyAlignment="1">
      <alignment horizontal="left" vertical="center" wrapText="1" indent="1"/>
    </xf>
    <xf numFmtId="1" fontId="11" fillId="0" borderId="6" xfId="1" applyNumberFormat="1" applyFont="1" applyFill="1" applyBorder="1" applyAlignment="1">
      <alignment horizontal="left" vertical="center" wrapText="1" indent="1"/>
    </xf>
    <xf numFmtId="1" fontId="11" fillId="0" borderId="2" xfId="1" applyNumberFormat="1" applyFont="1" applyFill="1" applyBorder="1" applyAlignment="1">
      <alignment horizontal="left" vertical="center" wrapText="1" indent="1"/>
    </xf>
    <xf numFmtId="1" fontId="11" fillId="0" borderId="4" xfId="1" applyNumberFormat="1" applyFont="1" applyFill="1" applyBorder="1" applyAlignment="1">
      <alignment horizontal="left" vertical="center" wrapText="1" indent="1"/>
    </xf>
    <xf numFmtId="1" fontId="11" fillId="0" borderId="7" xfId="1" applyNumberFormat="1" applyFont="1" applyFill="1" applyBorder="1" applyAlignment="1">
      <alignment horizontal="left" vertical="center" wrapText="1" indent="1"/>
    </xf>
    <xf numFmtId="1" fontId="11" fillId="0" borderId="8" xfId="1" applyNumberFormat="1" applyFont="1" applyFill="1" applyBorder="1" applyAlignment="1">
      <alignment horizontal="left" vertical="center" wrapText="1" indent="1"/>
    </xf>
    <xf numFmtId="1" fontId="11" fillId="0" borderId="9" xfId="1" applyNumberFormat="1" applyFont="1" applyFill="1" applyBorder="1" applyAlignment="1">
      <alignment horizontal="left" vertical="center" wrapText="1" indent="1"/>
    </xf>
    <xf numFmtId="0" fontId="0" fillId="0" borderId="1" xfId="0" applyFill="1" applyBorder="1" applyAlignment="1">
      <alignment horizontal="left" vertical="center" indent="1"/>
    </xf>
    <xf numFmtId="49" fontId="9" fillId="0" borderId="1" xfId="0" applyNumberFormat="1" applyFont="1" applyFill="1" applyBorder="1" applyAlignment="1" applyProtection="1">
      <alignment horizontal="left" vertical="center" wrapText="1" indent="1"/>
      <protection locked="0"/>
    </xf>
    <xf numFmtId="49" fontId="9" fillId="3" borderId="1" xfId="1" applyNumberFormat="1" applyFont="1" applyFill="1" applyBorder="1" applyAlignment="1" applyProtection="1">
      <alignment horizontal="left" vertical="center" wrapText="1" indent="1"/>
      <protection locked="0"/>
    </xf>
    <xf numFmtId="49" fontId="8" fillId="0" borderId="1" xfId="1" applyNumberFormat="1" applyFont="1" applyBorder="1" applyAlignment="1" applyProtection="1">
      <alignment horizontal="left" vertical="center" wrapText="1" indent="1"/>
      <protection locked="0"/>
    </xf>
    <xf numFmtId="49" fontId="8" fillId="0" borderId="1" xfId="1" applyNumberFormat="1" applyFont="1" applyFill="1" applyBorder="1" applyAlignment="1" applyProtection="1">
      <alignment horizontal="left" vertical="center" wrapText="1" indent="1"/>
      <protection locked="0"/>
    </xf>
    <xf numFmtId="2" fontId="0" fillId="0" borderId="0" xfId="0" applyNumberFormat="1"/>
    <xf numFmtId="2" fontId="20" fillId="0" borderId="0" xfId="0" applyNumberFormat="1" applyFont="1"/>
    <xf numFmtId="1" fontId="11" fillId="7" borderId="1" xfId="1" applyNumberFormat="1" applyFont="1" applyFill="1" applyBorder="1" applyAlignment="1">
      <alignment horizontal="left" vertical="center" wrapText="1" indent="1"/>
    </xf>
    <xf numFmtId="1" fontId="11" fillId="6" borderId="1" xfId="1" applyNumberFormat="1" applyFont="1" applyFill="1" applyBorder="1" applyAlignment="1">
      <alignment horizontal="left" vertical="center" wrapText="1" indent="1"/>
    </xf>
    <xf numFmtId="167" fontId="22" fillId="5" borderId="0" xfId="1" applyNumberFormat="1" applyFont="1" applyFill="1" applyAlignment="1" applyProtection="1">
      <alignment horizontal="center" vertical="center" wrapText="1"/>
      <protection locked="0"/>
    </xf>
    <xf numFmtId="165" fontId="27" fillId="0" borderId="0" xfId="1" applyNumberFormat="1" applyFont="1" applyFill="1" applyAlignment="1" applyProtection="1">
      <alignment horizontal="center" vertical="center" wrapText="1"/>
      <protection locked="0"/>
    </xf>
    <xf numFmtId="167" fontId="22" fillId="0" borderId="0" xfId="1" applyNumberFormat="1" applyFont="1" applyFill="1" applyAlignment="1" applyProtection="1">
      <alignment horizontal="center" vertical="center" wrapText="1"/>
      <protection locked="0"/>
    </xf>
    <xf numFmtId="49" fontId="7" fillId="0" borderId="1" xfId="1" applyNumberFormat="1" applyFont="1" applyFill="1" applyBorder="1" applyAlignment="1" applyProtection="1">
      <alignment horizontal="left" vertical="center" wrapText="1" indent="1"/>
      <protection locked="0"/>
    </xf>
    <xf numFmtId="165" fontId="28" fillId="0" borderId="0" xfId="1" applyNumberFormat="1" applyFont="1" applyAlignment="1" applyProtection="1">
      <alignment horizontal="left" vertical="center" wrapText="1" indent="1"/>
      <protection locked="0"/>
    </xf>
    <xf numFmtId="49" fontId="29" fillId="0" borderId="1" xfId="1" applyNumberFormat="1" applyFont="1" applyFill="1" applyBorder="1" applyAlignment="1" applyProtection="1">
      <alignment horizontal="left" vertical="center" wrapText="1" indent="1"/>
      <protection locked="0"/>
    </xf>
    <xf numFmtId="49" fontId="6" fillId="3" borderId="1" xfId="1" applyNumberFormat="1" applyFont="1" applyFill="1" applyBorder="1" applyAlignment="1" applyProtection="1">
      <alignment horizontal="left" vertical="center" wrapText="1" indent="1"/>
      <protection locked="0"/>
    </xf>
    <xf numFmtId="49" fontId="6" fillId="0" borderId="1" xfId="1" applyNumberFormat="1" applyFont="1" applyFill="1" applyBorder="1" applyAlignment="1" applyProtection="1">
      <alignment horizontal="left" vertical="center" wrapText="1" indent="1"/>
      <protection locked="0"/>
    </xf>
    <xf numFmtId="0" fontId="30" fillId="0" borderId="0" xfId="0" applyFont="1"/>
    <xf numFmtId="0" fontId="31" fillId="0" borderId="0" xfId="0" applyFont="1"/>
    <xf numFmtId="173" fontId="12" fillId="0" borderId="0" xfId="0" applyNumberFormat="1" applyFont="1" applyAlignment="1">
      <alignment horizontal="left"/>
    </xf>
    <xf numFmtId="49" fontId="5" fillId="0" borderId="1" xfId="1" applyNumberFormat="1" applyFont="1" applyFill="1" applyBorder="1" applyAlignment="1" applyProtection="1">
      <alignment horizontal="left" vertical="center" wrapText="1" indent="1"/>
      <protection locked="0"/>
    </xf>
    <xf numFmtId="0" fontId="0" fillId="0" borderId="1" xfId="0" applyFill="1" applyBorder="1" applyAlignment="1">
      <alignment horizontal="left" vertical="center" wrapText="1" indent="1"/>
    </xf>
    <xf numFmtId="49" fontId="4" fillId="0" borderId="1" xfId="1" applyNumberFormat="1" applyFont="1" applyBorder="1" applyAlignment="1" applyProtection="1">
      <alignment horizontal="left" vertical="center" wrapText="1" indent="1"/>
      <protection locked="0"/>
    </xf>
    <xf numFmtId="49" fontId="4" fillId="3" borderId="1" xfId="1" applyNumberFormat="1" applyFont="1" applyFill="1" applyBorder="1" applyAlignment="1" applyProtection="1">
      <alignment horizontal="left" vertical="center" wrapText="1" indent="1"/>
      <protection locked="0"/>
    </xf>
    <xf numFmtId="49" fontId="3" fillId="3" borderId="1" xfId="1" applyNumberFormat="1" applyFont="1" applyFill="1" applyBorder="1" applyAlignment="1" applyProtection="1">
      <alignment horizontal="left" vertical="center" wrapText="1" indent="1"/>
      <protection locked="0"/>
    </xf>
    <xf numFmtId="49" fontId="16" fillId="3" borderId="1" xfId="1" applyNumberFormat="1" applyFont="1" applyFill="1" applyBorder="1" applyAlignment="1" applyProtection="1">
      <alignment horizontal="left" vertical="center" wrapText="1" indent="1"/>
      <protection locked="0"/>
    </xf>
    <xf numFmtId="49" fontId="3" fillId="0" borderId="1" xfId="1" applyNumberFormat="1" applyFont="1" applyBorder="1" applyAlignment="1" applyProtection="1">
      <alignment horizontal="left" vertical="center" wrapText="1" indent="1"/>
      <protection locked="0"/>
    </xf>
    <xf numFmtId="49" fontId="26" fillId="5" borderId="1" xfId="1" applyNumberFormat="1" applyFont="1" applyFill="1" applyBorder="1" applyAlignment="1" applyProtection="1">
      <alignment horizontal="left" vertical="center" wrapText="1" indent="1"/>
      <protection locked="0"/>
    </xf>
    <xf numFmtId="0" fontId="3" fillId="5" borderId="0" xfId="0" applyFont="1" applyFill="1" applyAlignment="1">
      <alignment horizontal="center"/>
    </xf>
    <xf numFmtId="168" fontId="17" fillId="6" borderId="1" xfId="1" applyNumberFormat="1" applyFont="1" applyFill="1" applyBorder="1" applyAlignment="1">
      <alignment horizontal="center" vertical="center" wrapText="1"/>
    </xf>
    <xf numFmtId="170" fontId="2" fillId="0" borderId="1" xfId="1" applyNumberFormat="1" applyFont="1" applyFill="1" applyBorder="1" applyAlignment="1">
      <alignment horizontal="left" vertical="center" wrapText="1" indent="1"/>
    </xf>
    <xf numFmtId="0" fontId="23" fillId="0" borderId="0" xfId="0" applyFont="1" applyAlignment="1">
      <alignment vertical="center" wrapText="1"/>
    </xf>
    <xf numFmtId="0" fontId="12" fillId="0" borderId="0" xfId="0" applyFont="1" applyAlignment="1">
      <alignment vertical="center" wrapText="1"/>
    </xf>
    <xf numFmtId="49" fontId="17" fillId="0" borderId="2" xfId="1" applyNumberFormat="1" applyFont="1" applyBorder="1" applyAlignment="1" applyProtection="1">
      <alignment horizontal="left" vertical="center" wrapText="1" indent="1"/>
      <protection locked="0"/>
    </xf>
    <xf numFmtId="49" fontId="17" fillId="0" borderId="3" xfId="1" applyNumberFormat="1" applyFont="1" applyBorder="1" applyAlignment="1" applyProtection="1">
      <alignment horizontal="left" vertical="center" wrapText="1" indent="1"/>
      <protection locked="0"/>
    </xf>
    <xf numFmtId="49" fontId="17" fillId="0" borderId="4" xfId="1" applyNumberFormat="1" applyFont="1" applyBorder="1" applyAlignment="1" applyProtection="1">
      <alignment horizontal="left" vertical="center" wrapText="1" indent="1"/>
      <protection locked="0"/>
    </xf>
    <xf numFmtId="49" fontId="17" fillId="0" borderId="2" xfId="1" applyNumberFormat="1" applyFont="1" applyBorder="1" applyAlignment="1" applyProtection="1">
      <alignment horizontal="center" vertical="center" wrapText="1"/>
      <protection locked="0"/>
    </xf>
    <xf numFmtId="49" fontId="17" fillId="0" borderId="3" xfId="1" applyNumberFormat="1" applyFont="1" applyBorder="1" applyAlignment="1" applyProtection="1">
      <alignment horizontal="center" vertical="center" wrapText="1"/>
      <protection locked="0"/>
    </xf>
    <xf numFmtId="49" fontId="17" fillId="0" borderId="4" xfId="1" applyNumberFormat="1" applyFont="1" applyBorder="1" applyAlignment="1" applyProtection="1">
      <alignment horizontal="center" vertical="center" wrapText="1"/>
      <protection locked="0"/>
    </xf>
  </cellXfs>
  <cellStyles count="2">
    <cellStyle name="Normal" xfId="0" builtinId="0"/>
    <cellStyle name="Standard 34" xfId="1" xr:uid="{00000000-0005-0000-0000-000001000000}"/>
  </cellStyles>
  <dxfs count="69">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4" formatCode="dd\.mm\.yy"/>
      <alignment horizontal="center" vertical="center" textRotation="0" wrapText="1" indent="0" justifyLastLine="0" shrinkToFit="0" readingOrder="0"/>
      <protection locked="0" hidden="0"/>
    </dxf>
    <dxf>
      <alignment horizontal="left" vertical="center" textRotation="0" wrapText="0" indent="1" justifyLastLine="0" shrinkToFit="0" readingOrder="0"/>
    </dxf>
    <dxf>
      <font>
        <b val="0"/>
        <i val="0"/>
        <strike val="0"/>
        <condense val="0"/>
        <extend val="0"/>
        <outline val="0"/>
        <shadow val="0"/>
        <u val="none"/>
        <vertAlign val="baseline"/>
        <sz val="10"/>
        <color theme="1"/>
        <name val="Arial"/>
        <family val="2"/>
        <scheme val="none"/>
      </font>
      <numFmt numFmtId="165" formatCode="#,##0_ ;[Red]\-#,##0\ "/>
      <alignment horizontal="left" vertical="center" textRotation="0" wrapText="1" relativeIndent="1" justifyLastLine="0" shrinkToFit="0" readingOrder="0"/>
      <protection locked="0" hidden="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numFmt numFmtId="165" formatCode="#,##0_ ;[Red]\-#,##0\ "/>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Arial"/>
        <family val="2"/>
        <scheme val="none"/>
      </font>
      <numFmt numFmtId="167" formatCode="h:mm"/>
      <alignment horizontal="center" vertical="center" textRotation="0" wrapText="1" indent="0" justifyLastLine="0" shrinkToFit="0" readingOrder="0"/>
      <protection locked="0" hidden="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general" vertical="center" textRotation="0" wrapText="1" indent="0" justifyLastLine="0" shrinkToFit="0" readingOrder="0"/>
      <protection locked="0" hidden="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2" formatCode="[$-14809]hh:mm;@"/>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2" formatCode="[$-14809]hh:mm;@"/>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ddd"/>
      <alignment horizontal="general"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alignment horizontal="left" vertical="center" textRotation="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theme="0"/>
        <name val="Arial"/>
        <family val="2"/>
        <scheme val="none"/>
      </font>
      <numFmt numFmtId="30" formatCode="@"/>
      <fill>
        <patternFill patternType="solid">
          <fgColor indexed="64"/>
          <bgColor theme="8"/>
        </patternFill>
      </fill>
      <alignment horizontal="general" vertical="center" textRotation="0" wrapText="1" indent="0" justifyLastLine="0" shrinkToFit="0" readingOrder="0"/>
    </dxf>
    <dxf>
      <fill>
        <patternFill patternType="none">
          <fgColor indexed="64"/>
          <bgColor auto="1"/>
        </patternFill>
      </fill>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bottom" textRotation="0" wrapText="0" indent="1"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none">
          <fgColor indexed="64"/>
          <bgColor auto="1"/>
        </patternFill>
      </fill>
      <alignment horizontal="left" vertical="top"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3409]dd\-mmm\-yy;@"/>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rgb="FF009999"/>
        </patternFill>
      </fill>
      <alignment horizontal="center" vertical="center" textRotation="0" wrapText="1" indent="0" justifyLastLine="0" shrinkToFit="0" readingOrder="0"/>
    </dxf>
  </dxfs>
  <tableStyles count="0" defaultTableStyle="TableStyleMedium2" defaultPivotStyle="PivotStyleLight16"/>
  <colors>
    <mruColors>
      <color rgb="FFFFFFCC"/>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0</xdr:row>
      <xdr:rowOff>0</xdr:rowOff>
    </xdr:from>
    <xdr:to>
      <xdr:col>15</xdr:col>
      <xdr:colOff>220459</xdr:colOff>
      <xdr:row>23</xdr:row>
      <xdr:rowOff>11206</xdr:rowOff>
    </xdr:to>
    <xdr:pic>
      <xdr:nvPicPr>
        <xdr:cNvPr id="3" name="Picture 2" descr="https://www.phoenixreisen.com/media/grafiken/kreuzfahrt/reise/kartegross/00AA369C-9AD0-5DF3-F2F85822DE8A6C08.jpg">
          <a:extLst>
            <a:ext uri="{FF2B5EF4-FFF2-40B4-BE49-F238E27FC236}">
              <a16:creationId xmlns:a16="http://schemas.microsoft.com/office/drawing/2014/main" id="{EFB9E826-AA27-4FF4-A76B-4668A280E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5560" y="0"/>
          <a:ext cx="3851164" cy="4807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EFEA91-4AED-4DB1-9096-B4C6DB0F245E}" name="Table2" displayName="Table2" ref="A4:H23" totalsRowShown="0" headerRowDxfId="68" headerRowCellStyle="Standard 34">
  <autoFilter ref="A4:H23" xr:uid="{8654778B-63E5-4C09-B8DD-BA86B1CA7512}"/>
  <tableColumns count="8">
    <tableColumn id="1" xr3:uid="{53ABBCE6-AEEF-406D-842C-99A7BAB0760D}" name="D" dataDxfId="67"/>
    <tableColumn id="2" xr3:uid="{47E48539-9836-4021-BE63-D8D79F491A2C}" name="Date" dataDxfId="66" dataCellStyle="Standard 34"/>
    <tableColumn id="3" xr3:uid="{6FAD49A7-6671-4512-9718-268062D62FAD}" name="Day" dataDxfId="65"/>
    <tableColumn id="4" xr3:uid="{BEA830F9-BEB5-4C46-B5E1-AA3457DF4B8C}" name="A/B/C" dataDxfId="64"/>
    <tableColumn id="5" xr3:uid="{39E5F955-3F43-4EA0-8E3C-8F3246E5A099}" name="STA" dataDxfId="63" dataCellStyle="Standard 34"/>
    <tableColumn id="6" xr3:uid="{D4CA80FD-91EB-46A5-8CEE-18768CB0322B}" name="STD" dataDxfId="62" dataCellStyle="Standard 34"/>
    <tableColumn id="7" xr3:uid="{3201030D-135A-48F5-9A88-6662C5E9B39F}" name="Port" dataDxfId="61"/>
    <tableColumn id="8" xr3:uid="{4700BF51-F1B7-46D0-A4B9-844A24A31443}" name="Port Code" dataDxfId="6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4837BE-A634-4D67-9C22-6B286D856CED}" name="Table4" displayName="Table4" ref="A1:K20" totalsRowShown="0" headerRowDxfId="59" dataDxfId="58" headerRowCellStyle="Standard 34">
  <autoFilter ref="A1:K20" xr:uid="{D67E76F4-37A2-4006-962E-5E977413CB81}"/>
  <tableColumns count="11">
    <tableColumn id="1" xr3:uid="{32C4B44E-34DD-4A39-ACDB-7CCD6A34FE33}" name="D" dataDxfId="57">
      <calculatedColumnFormula>Schedule!A5</calculatedColumnFormula>
    </tableColumn>
    <tableColumn id="2" xr3:uid="{2CC00783-DFDA-4D0E-89B4-16CD936034BB}" name="Date" dataDxfId="56"/>
    <tableColumn id="3" xr3:uid="{4F083A8A-7F0B-4FB2-AE64-B46BE81BDC9E}" name="Day" dataDxfId="55"/>
    <tableColumn id="4" xr3:uid="{A86486BD-179A-4C4F-B7A6-BA32036DF129}" name="A/B/C" dataDxfId="54"/>
    <tableColumn id="5" xr3:uid="{7C5A1A06-AF4F-4470-B94A-3EF9C15A5A85}" name="STA" dataDxfId="53"/>
    <tableColumn id="6" xr3:uid="{B108A4CD-BBD5-4A46-B2B3-050BE794A499}" name="STD" dataDxfId="52"/>
    <tableColumn id="7" xr3:uid="{AAC02AA5-1718-44B9-B2A2-B9484FA5D420}" name="Port" dataDxfId="51"/>
    <tableColumn id="8" xr3:uid="{228DFD27-EB09-49EE-A4BD-D413D06C2232}" name="Port Code" dataDxfId="50"/>
    <tableColumn id="9" xr3:uid="{D60692B4-6F37-4334-82C5-013D015C22A5}" name="BRB" dataDxfId="49"/>
    <tableColumn id="10" xr3:uid="{908ECAD2-4694-41E8-8DB9-599B4FACAE53}" name="TP_x000a_(BS, Shuttle, LB, Promo)" dataDxfId="48"/>
    <tableColumn id="11" xr3:uid="{886616AD-8853-4329-9977-998CB0198020}" name="Remarks" dataDxfId="47"/>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D3244-E74F-4628-B92F-F1A57AEC6A7A}" name="Table1" displayName="Table1" ref="A1:V58" totalsRowCount="1" headerRowDxfId="46" dataDxfId="45" totalsRowDxfId="44">
  <autoFilter ref="A1:V57" xr:uid="{419F3114-6E48-40A7-B669-DC7131FD5B2C}">
    <filterColumn colId="5">
      <filters>
        <filter val="Algier"/>
      </filters>
    </filterColumn>
  </autoFilter>
  <sortState ref="A22:V24">
    <sortCondition ref="H1:H24"/>
  </sortState>
  <tableColumns count="22">
    <tableColumn id="1" xr3:uid="{D57B427B-7FBD-4AB9-B5E7-4772060BB2B1}" name="Date" totalsRowLabel="Total" dataDxfId="43" totalsRowDxfId="42"/>
    <tableColumn id="2" xr3:uid="{E7AB7FCC-8E75-43F4-AD66-A3ACBA3AF00D}" name="Day" dataDxfId="41" totalsRowDxfId="40"/>
    <tableColumn id="3" xr3:uid="{5D4D3E63-3128-4F41-AA21-D0ABE4B79AA8}" name="A/B" dataDxfId="39" totalsRowDxfId="38"/>
    <tableColumn id="4" xr3:uid="{2E09532F-2465-46A0-A610-07D9B6FEA44A}" name="STA" dataDxfId="37" totalsRowDxfId="36"/>
    <tableColumn id="5" xr3:uid="{0CB6ECA1-3D18-44DB-A9CB-ED92479365A4}" name="STD" dataDxfId="35" totalsRowDxfId="34"/>
    <tableColumn id="6" xr3:uid="{DA22D272-58E0-4CD5-81BF-D3AFB927BA38}" name="Port" dataDxfId="33" totalsRowDxfId="32"/>
    <tableColumn id="7" xr3:uid="{A927A52A-970A-46A7-AC64-6C7EC09E9D7C}" name="Port Code" dataDxfId="31" totalsRowDxfId="30"/>
    <tableColumn id="8" xr3:uid="{BA1E8146-F616-4436-A69F-A16A61EF3ACC}" name="Exc. Code" dataDxfId="29" totalsRowDxfId="28" dataCellStyle="Standard 34"/>
    <tableColumn id="9" xr3:uid="{9FCE8055-2220-408E-8715-96874AD92A75}" name="Titel" totalsRowFunction="count" dataDxfId="27" totalsRowDxfId="26"/>
    <tableColumn id="10" xr3:uid="{D227D729-B257-4B5C-A85E-0D388E65454E}" name="Price" dataDxfId="25" totalsRowDxfId="24"/>
    <tableColumn id="11" xr3:uid="{C8040921-3C94-4CC1-A5B4-0A649935CDFD}" name="Depart" dataDxfId="23" totalsRowDxfId="22"/>
    <tableColumn id="12" xr3:uid="{CAA38D07-DCDF-4475-81D8-3FC36A0B3A82}" name="Return" dataDxfId="21" totalsRowDxfId="20" dataCellStyle="Standard 34">
      <calculatedColumnFormula>Table1[[#This Row],[Depart]]+Table1[[#This Row],[Dur''n]]</calculatedColumnFormula>
    </tableColumn>
    <tableColumn id="13" xr3:uid="{98B7888F-4015-402D-A03B-A889D82488D4}" name="Dur'n" dataDxfId="19" totalsRowDxfId="18"/>
    <tableColumn id="14" xr3:uid="{9DC1E59B-FFE2-4897-B6E7-1DC648B01026}" name="PAX" totalsRowFunction="sum" dataDxfId="17" totalsRowDxfId="16"/>
    <tableColumn id="15" xr3:uid="{D89BF66D-E2A2-4835-983D-E583B92DAB6A}" name="WL" dataDxfId="15" totalsRowDxfId="14"/>
    <tableColumn id="16" xr3:uid="{46C89B44-697B-440A-B4D3-10D98928C018}" name="Guides" dataDxfId="13" totalsRowDxfId="12"/>
    <tableColumn id="17" xr3:uid="{0EDE41F4-34F0-4987-ABAF-167EBBB72231}" name="Groups" dataDxfId="11" totalsRowDxfId="10"/>
    <tableColumn id="18" xr3:uid="{4C5C75D4-7E92-4269-952C-CF614DB0B122}" name="Max" dataDxfId="9" totalsRowDxfId="8"/>
    <tableColumn id="19" xr3:uid="{2C14352F-9F1E-4CB9-917C-12D975DBA7DA}" name="Meals" dataDxfId="7" totalsRowDxfId="6"/>
    <tableColumn id="20" xr3:uid="{40F280C1-FDD0-42AD-9CAB-3EDB833C8B24}" name="Internal Remarks" dataDxfId="5" totalsRowDxfId="4" dataCellStyle="Standard 34"/>
    <tableColumn id="21" xr3:uid="{FD1D3768-0E5D-4341-A814-6B602A43A566}" name="Gebi" dataDxfId="3" totalsRowDxfId="2" dataCellStyle="Standard 34"/>
    <tableColumn id="22" xr3:uid="{E406B867-24C3-4621-BAA1-BDE5920249CB}" name="Guest Info" dataDxfId="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E54E-0742-487A-8002-14B61868D75E}">
  <dimension ref="A1:S23"/>
  <sheetViews>
    <sheetView tabSelected="1" zoomScale="130" zoomScaleNormal="130" workbookViewId="0">
      <selection activeCell="B23" sqref="B23:G23"/>
    </sheetView>
  </sheetViews>
  <sheetFormatPr defaultColWidth="9.140625" defaultRowHeight="15" x14ac:dyDescent="0.25"/>
  <cols>
    <col min="1" max="1" width="3.42578125" style="2" customWidth="1"/>
    <col min="2" max="2" width="10.42578125" style="2" bestFit="1" customWidth="1"/>
    <col min="3" max="3" width="9.42578125" style="2" customWidth="1"/>
    <col min="4" max="4" width="7.28515625" style="33" customWidth="1"/>
    <col min="5" max="6" width="6.85546875" style="33" customWidth="1"/>
    <col min="7" max="7" width="19.42578125" style="2" customWidth="1"/>
    <col min="8" max="8" width="10.7109375" style="2" customWidth="1"/>
    <col min="9" max="9" width="4.28515625" style="1" customWidth="1"/>
    <col min="10" max="15" width="9.140625" style="1"/>
    <col min="16" max="16" width="14.85546875" style="1" customWidth="1"/>
    <col min="17" max="17" width="20.140625" style="1" bestFit="1" customWidth="1"/>
    <col min="18" max="16384" width="9.140625" style="1"/>
  </cols>
  <sheetData>
    <row r="1" spans="1:19" ht="20.25" customHeight="1" x14ac:dyDescent="0.2">
      <c r="A1" s="170" t="s">
        <v>89</v>
      </c>
      <c r="B1" s="170"/>
      <c r="C1" s="170"/>
      <c r="D1" s="170"/>
      <c r="E1" s="170"/>
      <c r="F1" s="170"/>
      <c r="G1" s="170"/>
      <c r="H1" s="170"/>
      <c r="J1"/>
    </row>
    <row r="2" spans="1:19" ht="15.75" customHeight="1" x14ac:dyDescent="0.2">
      <c r="A2" s="171" t="s">
        <v>90</v>
      </c>
      <c r="B2" s="171"/>
      <c r="C2" s="171"/>
      <c r="D2" s="171"/>
      <c r="E2" s="171"/>
      <c r="F2" s="171"/>
      <c r="G2" s="171"/>
      <c r="H2" s="171"/>
    </row>
    <row r="3" spans="1:19" x14ac:dyDescent="0.2">
      <c r="A3" s="13"/>
      <c r="B3" s="13"/>
      <c r="C3" s="13"/>
      <c r="D3" s="31"/>
      <c r="E3" s="31"/>
      <c r="F3" s="31"/>
      <c r="G3" s="13"/>
      <c r="H3" s="13"/>
    </row>
    <row r="4" spans="1:19" ht="18" customHeight="1" x14ac:dyDescent="0.2">
      <c r="A4" s="3" t="s">
        <v>40</v>
      </c>
      <c r="B4" s="3" t="s">
        <v>2</v>
      </c>
      <c r="C4" s="4" t="s">
        <v>3</v>
      </c>
      <c r="D4" s="32" t="s">
        <v>22</v>
      </c>
      <c r="E4" s="32" t="s">
        <v>5</v>
      </c>
      <c r="F4" s="32" t="s">
        <v>6</v>
      </c>
      <c r="G4" s="5" t="s">
        <v>23</v>
      </c>
      <c r="H4" s="5" t="s">
        <v>7</v>
      </c>
    </row>
    <row r="5" spans="1:19" ht="18" customHeight="1" x14ac:dyDescent="0.2">
      <c r="A5" s="79">
        <v>1</v>
      </c>
      <c r="B5" s="81">
        <v>45566</v>
      </c>
      <c r="C5" s="82">
        <f t="shared" ref="C5:C23" si="0">B5</f>
        <v>45566</v>
      </c>
      <c r="D5" s="83" t="s">
        <v>11</v>
      </c>
      <c r="E5" s="95">
        <v>0.375</v>
      </c>
      <c r="F5" s="95">
        <v>0.75</v>
      </c>
      <c r="G5" s="91" t="s">
        <v>24</v>
      </c>
      <c r="H5" s="91" t="s">
        <v>25</v>
      </c>
    </row>
    <row r="6" spans="1:19" ht="18" customHeight="1" x14ac:dyDescent="0.2">
      <c r="A6" s="79">
        <v>2</v>
      </c>
      <c r="B6" s="81">
        <v>45567</v>
      </c>
      <c r="C6" s="84">
        <f t="shared" si="0"/>
        <v>45567</v>
      </c>
      <c r="D6" s="85" t="s">
        <v>26</v>
      </c>
      <c r="E6" s="96" t="s">
        <v>1</v>
      </c>
      <c r="F6" s="96" t="s">
        <v>1</v>
      </c>
      <c r="G6" s="92" t="s">
        <v>63</v>
      </c>
      <c r="H6" s="92" t="s">
        <v>1</v>
      </c>
    </row>
    <row r="7" spans="1:19" ht="18" customHeight="1" x14ac:dyDescent="0.2">
      <c r="A7" s="79">
        <v>3</v>
      </c>
      <c r="B7" s="81">
        <v>45568</v>
      </c>
      <c r="C7" s="84">
        <f t="shared" si="0"/>
        <v>45568</v>
      </c>
      <c r="D7" s="85" t="s">
        <v>11</v>
      </c>
      <c r="E7" s="96">
        <v>0.33333333333333331</v>
      </c>
      <c r="F7" s="96">
        <v>0.83333333333333337</v>
      </c>
      <c r="G7" s="92" t="s">
        <v>64</v>
      </c>
      <c r="H7" s="92" t="s">
        <v>76</v>
      </c>
      <c r="P7" s="30"/>
    </row>
    <row r="8" spans="1:19" ht="18" customHeight="1" x14ac:dyDescent="0.2">
      <c r="A8" s="79">
        <v>4</v>
      </c>
      <c r="B8" s="81">
        <v>45569</v>
      </c>
      <c r="C8" s="84">
        <f t="shared" ref="C8" si="1">B8</f>
        <v>45569</v>
      </c>
      <c r="D8" s="85" t="s">
        <v>26</v>
      </c>
      <c r="E8" s="96" t="s">
        <v>1</v>
      </c>
      <c r="F8" s="96" t="s">
        <v>1</v>
      </c>
      <c r="G8" s="92" t="s">
        <v>63</v>
      </c>
      <c r="H8" s="92" t="s">
        <v>1</v>
      </c>
      <c r="R8" s="35"/>
      <c r="S8" s="35"/>
    </row>
    <row r="9" spans="1:19" ht="18" customHeight="1" x14ac:dyDescent="0.2">
      <c r="A9" s="79">
        <v>5</v>
      </c>
      <c r="B9" s="81">
        <v>45570</v>
      </c>
      <c r="C9" s="84">
        <f t="shared" si="0"/>
        <v>45570</v>
      </c>
      <c r="D9" s="86" t="s">
        <v>11</v>
      </c>
      <c r="E9" s="97">
        <v>0.33333333333333331</v>
      </c>
      <c r="F9" s="97">
        <v>0.75</v>
      </c>
      <c r="G9" s="93" t="s">
        <v>65</v>
      </c>
      <c r="H9" s="93" t="s">
        <v>77</v>
      </c>
    </row>
    <row r="10" spans="1:19" ht="18" customHeight="1" x14ac:dyDescent="0.2">
      <c r="A10" s="79">
        <v>6</v>
      </c>
      <c r="B10" s="81">
        <v>45571</v>
      </c>
      <c r="C10" s="84">
        <f t="shared" ref="C10" si="2">B10</f>
        <v>45571</v>
      </c>
      <c r="D10" s="87" t="s">
        <v>11</v>
      </c>
      <c r="E10" s="96">
        <v>0.375</v>
      </c>
      <c r="F10" s="96">
        <v>0.79166666666666663</v>
      </c>
      <c r="G10" s="100" t="s">
        <v>91</v>
      </c>
      <c r="H10" s="100" t="s">
        <v>78</v>
      </c>
    </row>
    <row r="11" spans="1:19" ht="18" customHeight="1" x14ac:dyDescent="0.2">
      <c r="A11" s="79">
        <v>7</v>
      </c>
      <c r="B11" s="81">
        <v>45572</v>
      </c>
      <c r="C11" s="84">
        <f t="shared" si="0"/>
        <v>45572</v>
      </c>
      <c r="D11" s="88" t="s">
        <v>26</v>
      </c>
      <c r="E11" s="96" t="s">
        <v>1</v>
      </c>
      <c r="F11" s="96" t="s">
        <v>1</v>
      </c>
      <c r="G11" s="92" t="s">
        <v>63</v>
      </c>
      <c r="H11" s="92" t="s">
        <v>1</v>
      </c>
    </row>
    <row r="12" spans="1:19" ht="18" customHeight="1" x14ac:dyDescent="0.25">
      <c r="A12" s="77">
        <v>8</v>
      </c>
      <c r="B12" s="81">
        <v>45573</v>
      </c>
      <c r="C12" s="84">
        <f t="shared" si="0"/>
        <v>45573</v>
      </c>
      <c r="D12" s="89" t="s">
        <v>11</v>
      </c>
      <c r="E12" s="96">
        <v>0.33333333333333331</v>
      </c>
      <c r="F12" s="96">
        <v>0.70833333333333337</v>
      </c>
      <c r="G12" s="94" t="s">
        <v>66</v>
      </c>
      <c r="H12" s="94" t="s">
        <v>79</v>
      </c>
    </row>
    <row r="13" spans="1:19" s="56" customFormat="1" ht="18" customHeight="1" x14ac:dyDescent="0.25">
      <c r="A13" s="77">
        <v>9</v>
      </c>
      <c r="B13" s="81">
        <v>45574</v>
      </c>
      <c r="C13" s="84">
        <f t="shared" si="0"/>
        <v>45574</v>
      </c>
      <c r="D13" s="89" t="s">
        <v>11</v>
      </c>
      <c r="E13" s="96">
        <v>0.375</v>
      </c>
      <c r="F13" s="96">
        <v>0.79166666666666663</v>
      </c>
      <c r="G13" s="94" t="s">
        <v>67</v>
      </c>
      <c r="H13" s="94" t="s">
        <v>80</v>
      </c>
      <c r="I13" s="90"/>
    </row>
    <row r="14" spans="1:19" x14ac:dyDescent="0.25">
      <c r="A14" s="77">
        <v>10</v>
      </c>
      <c r="B14" s="81">
        <v>45575</v>
      </c>
      <c r="C14" s="84">
        <f t="shared" si="0"/>
        <v>45575</v>
      </c>
      <c r="D14" s="167" t="s">
        <v>45</v>
      </c>
      <c r="E14" s="96">
        <v>0.33333333333333331</v>
      </c>
      <c r="F14" s="96">
        <v>0.70833333333333337</v>
      </c>
      <c r="G14" s="77" t="s">
        <v>68</v>
      </c>
      <c r="H14" s="77" t="s">
        <v>81</v>
      </c>
    </row>
    <row r="15" spans="1:19" x14ac:dyDescent="0.25">
      <c r="A15" s="77">
        <v>11</v>
      </c>
      <c r="B15" s="81">
        <v>45576</v>
      </c>
      <c r="C15" s="84">
        <f t="shared" si="0"/>
        <v>45576</v>
      </c>
      <c r="D15" s="78" t="s">
        <v>11</v>
      </c>
      <c r="E15" s="96">
        <v>0.29166666666666669</v>
      </c>
      <c r="F15" s="96">
        <v>0.5</v>
      </c>
      <c r="G15" s="77" t="s">
        <v>69</v>
      </c>
      <c r="H15" s="77" t="s">
        <v>82</v>
      </c>
    </row>
    <row r="16" spans="1:19" x14ac:dyDescent="0.25">
      <c r="A16" s="77">
        <v>11</v>
      </c>
      <c r="B16" s="81">
        <v>45576</v>
      </c>
      <c r="C16" s="84">
        <f t="shared" si="0"/>
        <v>45576</v>
      </c>
      <c r="D16" s="78" t="s">
        <v>11</v>
      </c>
      <c r="E16" s="96">
        <v>0.625</v>
      </c>
      <c r="F16" s="96">
        <v>0.95833333333333337</v>
      </c>
      <c r="G16" s="77" t="s">
        <v>70</v>
      </c>
      <c r="H16" s="77" t="s">
        <v>83</v>
      </c>
    </row>
    <row r="17" spans="1:8" x14ac:dyDescent="0.25">
      <c r="A17" s="77">
        <v>12</v>
      </c>
      <c r="B17" s="81">
        <v>45577</v>
      </c>
      <c r="C17" s="84">
        <f t="shared" si="0"/>
        <v>45577</v>
      </c>
      <c r="D17" s="78" t="s">
        <v>26</v>
      </c>
      <c r="E17" s="96"/>
      <c r="F17" s="96"/>
      <c r="G17" s="77" t="s">
        <v>63</v>
      </c>
      <c r="H17" s="77" t="s">
        <v>1</v>
      </c>
    </row>
    <row r="18" spans="1:8" x14ac:dyDescent="0.25">
      <c r="A18" s="77">
        <v>13</v>
      </c>
      <c r="B18" s="81">
        <v>45578</v>
      </c>
      <c r="C18" s="84">
        <f t="shared" si="0"/>
        <v>45578</v>
      </c>
      <c r="D18" s="78" t="s">
        <v>11</v>
      </c>
      <c r="E18" s="96">
        <v>0.29166666666666669</v>
      </c>
      <c r="F18" s="96">
        <v>0.79166666666666663</v>
      </c>
      <c r="G18" s="77" t="s">
        <v>71</v>
      </c>
      <c r="H18" s="77" t="s">
        <v>84</v>
      </c>
    </row>
    <row r="19" spans="1:8" x14ac:dyDescent="0.25">
      <c r="A19" s="77">
        <v>14</v>
      </c>
      <c r="B19" s="81">
        <v>45579</v>
      </c>
      <c r="C19" s="84">
        <f t="shared" si="0"/>
        <v>45579</v>
      </c>
      <c r="D19" s="78" t="s">
        <v>26</v>
      </c>
      <c r="E19" s="96"/>
      <c r="F19" s="96"/>
      <c r="G19" s="77" t="s">
        <v>63</v>
      </c>
      <c r="H19" s="77" t="s">
        <v>1</v>
      </c>
    </row>
    <row r="20" spans="1:8" x14ac:dyDescent="0.25">
      <c r="A20" s="77">
        <v>15</v>
      </c>
      <c r="B20" s="81">
        <v>45580</v>
      </c>
      <c r="C20" s="84">
        <f t="shared" si="0"/>
        <v>45580</v>
      </c>
      <c r="D20" s="78" t="s">
        <v>11</v>
      </c>
      <c r="E20" s="96">
        <v>0.33333333333333331</v>
      </c>
      <c r="F20" s="96">
        <v>0.75</v>
      </c>
      <c r="G20" s="77" t="s">
        <v>72</v>
      </c>
      <c r="H20" s="77" t="s">
        <v>85</v>
      </c>
    </row>
    <row r="21" spans="1:8" x14ac:dyDescent="0.25">
      <c r="A21" s="77">
        <v>16</v>
      </c>
      <c r="B21" s="81">
        <v>45581</v>
      </c>
      <c r="C21" s="84">
        <f t="shared" si="0"/>
        <v>45581</v>
      </c>
      <c r="D21" s="99" t="s">
        <v>45</v>
      </c>
      <c r="E21" s="96">
        <v>0.33333333333333331</v>
      </c>
      <c r="F21" s="96">
        <v>0.70833333333333337</v>
      </c>
      <c r="G21" s="77" t="s">
        <v>73</v>
      </c>
      <c r="H21" s="77" t="s">
        <v>86</v>
      </c>
    </row>
    <row r="22" spans="1:8" x14ac:dyDescent="0.25">
      <c r="A22" s="77">
        <v>17</v>
      </c>
      <c r="B22" s="81">
        <v>45582</v>
      </c>
      <c r="C22" s="84">
        <f t="shared" si="0"/>
        <v>45582</v>
      </c>
      <c r="D22" s="78" t="s">
        <v>11</v>
      </c>
      <c r="E22" s="96">
        <v>0.29166666666666669</v>
      </c>
      <c r="F22" s="96">
        <v>0.75</v>
      </c>
      <c r="G22" s="77" t="s">
        <v>74</v>
      </c>
      <c r="H22" s="77" t="s">
        <v>87</v>
      </c>
    </row>
    <row r="23" spans="1:8" x14ac:dyDescent="0.25">
      <c r="A23" s="80" t="s">
        <v>1</v>
      </c>
      <c r="B23" s="98">
        <v>45583</v>
      </c>
      <c r="C23" s="82">
        <f t="shared" si="0"/>
        <v>45583</v>
      </c>
      <c r="D23" s="99" t="s">
        <v>11</v>
      </c>
      <c r="E23" s="95">
        <v>0.33333333333333331</v>
      </c>
      <c r="F23" s="95">
        <v>0.83333333333333337</v>
      </c>
      <c r="G23" s="80" t="s">
        <v>75</v>
      </c>
      <c r="H23" s="80" t="s">
        <v>88</v>
      </c>
    </row>
  </sheetData>
  <mergeCells count="2">
    <mergeCell ref="A1:H1"/>
    <mergeCell ref="A2:H2"/>
  </mergeCells>
  <pageMargins left="0.7" right="0.7" top="0.75" bottom="0.75" header="0.3" footer="0.3"/>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769E8-724C-45A7-BDA5-A3C1F793B284}">
  <sheetPr>
    <pageSetUpPr fitToPage="1"/>
  </sheetPr>
  <dimension ref="A1:R15"/>
  <sheetViews>
    <sheetView topLeftCell="A11" zoomScale="85" zoomScaleNormal="85" workbookViewId="0">
      <selection activeCell="Q14" sqref="Q14"/>
    </sheetView>
  </sheetViews>
  <sheetFormatPr defaultColWidth="8.85546875" defaultRowHeight="12.75" x14ac:dyDescent="0.2"/>
  <cols>
    <col min="1" max="1" width="4.42578125" style="15" customWidth="1"/>
    <col min="2" max="2" width="12.140625" customWidth="1"/>
    <col min="3" max="3" width="6.85546875" style="15" customWidth="1"/>
    <col min="4" max="4" width="5.85546875" style="15" customWidth="1"/>
    <col min="5" max="6" width="8.42578125" customWidth="1"/>
    <col min="7" max="7" width="17.28515625" customWidth="1"/>
    <col min="8" max="8" width="11.28515625" customWidth="1"/>
    <col min="9" max="9" width="31.28515625" customWidth="1"/>
    <col min="10" max="11" width="19.85546875" customWidth="1"/>
    <col min="12" max="12" width="15.85546875" customWidth="1"/>
    <col min="13" max="13" width="43.28515625" customWidth="1"/>
    <col min="14" max="14" width="25.28515625" customWidth="1"/>
    <col min="15" max="15" width="17.85546875" customWidth="1"/>
    <col min="16" max="16" width="12.42578125" customWidth="1"/>
    <col min="17" max="17" width="25" customWidth="1"/>
    <col min="18" max="18" width="8.85546875" style="144"/>
  </cols>
  <sheetData>
    <row r="1" spans="1:18" ht="30" x14ac:dyDescent="0.2">
      <c r="A1" s="18" t="s">
        <v>40</v>
      </c>
      <c r="B1" s="6" t="str">
        <f>Schedule!B4</f>
        <v>Date</v>
      </c>
      <c r="C1" s="18" t="str">
        <f>Schedule!C4</f>
        <v>Day</v>
      </c>
      <c r="D1" s="19" t="s">
        <v>4</v>
      </c>
      <c r="E1" s="7" t="str">
        <f>Schedule!E4</f>
        <v>STA</v>
      </c>
      <c r="F1" s="7" t="str">
        <f>Schedule!F4</f>
        <v>STD</v>
      </c>
      <c r="G1" s="7" t="str">
        <f>Schedule!G4</f>
        <v>Port</v>
      </c>
      <c r="H1" s="7" t="str">
        <f>Schedule!H4</f>
        <v>Port Code</v>
      </c>
      <c r="I1" s="7" t="s">
        <v>30</v>
      </c>
      <c r="J1" s="7" t="s">
        <v>31</v>
      </c>
      <c r="K1" s="7" t="s">
        <v>32</v>
      </c>
      <c r="L1" s="7" t="s">
        <v>33</v>
      </c>
      <c r="M1" s="7" t="s">
        <v>34</v>
      </c>
      <c r="N1" s="7" t="s">
        <v>35</v>
      </c>
      <c r="O1" s="7" t="s">
        <v>36</v>
      </c>
      <c r="P1" s="7" t="s">
        <v>37</v>
      </c>
      <c r="Q1" s="7" t="s">
        <v>29</v>
      </c>
    </row>
    <row r="2" spans="1:18" ht="72" customHeight="1" x14ac:dyDescent="0.2">
      <c r="A2" s="125">
        <f>Schedule!A5</f>
        <v>1</v>
      </c>
      <c r="B2" s="126">
        <f>Schedule!B5</f>
        <v>45566</v>
      </c>
      <c r="C2" s="127">
        <f>Schedule!C5</f>
        <v>45566</v>
      </c>
      <c r="D2" s="128" t="str">
        <f>Schedule!D5</f>
        <v>B</v>
      </c>
      <c r="E2" s="129">
        <f>Schedule!E5</f>
        <v>0.375</v>
      </c>
      <c r="F2" s="129">
        <f>Schedule!F5</f>
        <v>0.75</v>
      </c>
      <c r="G2" s="126" t="str">
        <f>Schedule!G5</f>
        <v>Bremerhaven</v>
      </c>
      <c r="H2" s="126" t="str">
        <f>Schedule!H5</f>
        <v>DEBRV</v>
      </c>
      <c r="I2" s="17" t="s">
        <v>43</v>
      </c>
      <c r="J2" s="122" t="s">
        <v>38</v>
      </c>
      <c r="K2" s="123" t="s">
        <v>1</v>
      </c>
      <c r="L2" s="122" t="s">
        <v>1</v>
      </c>
      <c r="M2" s="122" t="s">
        <v>1</v>
      </c>
      <c r="N2" s="122" t="s">
        <v>42</v>
      </c>
      <c r="O2" s="122" t="s">
        <v>92</v>
      </c>
      <c r="P2" s="124" t="s">
        <v>1</v>
      </c>
      <c r="Q2" s="122" t="s">
        <v>39</v>
      </c>
    </row>
    <row r="3" spans="1:18" ht="113.25" customHeight="1" x14ac:dyDescent="0.2">
      <c r="A3" s="101">
        <f>Schedule!A7</f>
        <v>3</v>
      </c>
      <c r="B3" s="103">
        <f>Schedule!B7</f>
        <v>45568</v>
      </c>
      <c r="C3" s="102">
        <f>Schedule!C7</f>
        <v>45568</v>
      </c>
      <c r="D3" s="104" t="str">
        <f>Schedule!D7</f>
        <v>B</v>
      </c>
      <c r="E3" s="105">
        <f>Schedule!E7</f>
        <v>0.33333333333333331</v>
      </c>
      <c r="F3" s="105">
        <f>Schedule!F7</f>
        <v>0.83333333333333337</v>
      </c>
      <c r="G3" s="103" t="str">
        <f>Schedule!G7</f>
        <v>Portland</v>
      </c>
      <c r="H3" s="103" t="str">
        <f>Schedule!H7</f>
        <v>GBPTL</v>
      </c>
      <c r="I3" s="17" t="s">
        <v>94</v>
      </c>
      <c r="J3" s="122" t="s">
        <v>230</v>
      </c>
      <c r="K3" s="111" t="s">
        <v>1</v>
      </c>
      <c r="L3" s="121" t="s">
        <v>233</v>
      </c>
      <c r="M3" s="163" t="s">
        <v>288</v>
      </c>
      <c r="N3" s="130" t="s">
        <v>231</v>
      </c>
      <c r="O3" s="130" t="s">
        <v>232</v>
      </c>
      <c r="P3" s="120" t="s">
        <v>113</v>
      </c>
      <c r="Q3" s="71"/>
    </row>
    <row r="4" spans="1:18" ht="128.25" customHeight="1" x14ac:dyDescent="0.2">
      <c r="A4" s="101">
        <f>Schedule!A9</f>
        <v>5</v>
      </c>
      <c r="B4" s="103">
        <f>Schedule!B9</f>
        <v>45570</v>
      </c>
      <c r="C4" s="102">
        <f>Schedule!C9</f>
        <v>45570</v>
      </c>
      <c r="D4" s="104" t="str">
        <f>Schedule!D9</f>
        <v>B</v>
      </c>
      <c r="E4" s="105">
        <f>Schedule!E9</f>
        <v>0.33333333333333331</v>
      </c>
      <c r="F4" s="105">
        <f>Schedule!F9</f>
        <v>0.75</v>
      </c>
      <c r="G4" s="103" t="str">
        <f>Schedule!G9</f>
        <v>La Pallice</v>
      </c>
      <c r="H4" s="103" t="str">
        <f>Schedule!H9</f>
        <v>FRLPE</v>
      </c>
      <c r="I4" s="17" t="s">
        <v>95</v>
      </c>
      <c r="J4" s="131" t="s">
        <v>104</v>
      </c>
      <c r="K4" s="111" t="s">
        <v>1</v>
      </c>
      <c r="L4" s="130" t="s">
        <v>235</v>
      </c>
      <c r="M4" s="163" t="s">
        <v>285</v>
      </c>
      <c r="N4" s="130" t="s">
        <v>236</v>
      </c>
      <c r="O4" s="130" t="s">
        <v>234</v>
      </c>
      <c r="P4" s="120" t="s">
        <v>241</v>
      </c>
      <c r="Q4" s="71"/>
    </row>
    <row r="5" spans="1:18" ht="147" customHeight="1" x14ac:dyDescent="0.2">
      <c r="A5" s="101">
        <f>Schedule!A10</f>
        <v>6</v>
      </c>
      <c r="B5" s="103">
        <f>Schedule!B10</f>
        <v>45571</v>
      </c>
      <c r="C5" s="102">
        <f>Schedule!C10</f>
        <v>45571</v>
      </c>
      <c r="D5" s="104" t="str">
        <f>Schedule!D10</f>
        <v>B</v>
      </c>
      <c r="E5" s="105">
        <f>Schedule!E10</f>
        <v>0.375</v>
      </c>
      <c r="F5" s="105">
        <f>Schedule!F10</f>
        <v>0.79166666666666663</v>
      </c>
      <c r="G5" s="103" t="str">
        <f>Schedule!G10</f>
        <v>Getxo (Bilbao)</v>
      </c>
      <c r="H5" s="103" t="str">
        <f>Schedule!H10</f>
        <v>ESBIO</v>
      </c>
      <c r="I5" s="17" t="s">
        <v>96</v>
      </c>
      <c r="J5" s="165" t="s">
        <v>295</v>
      </c>
      <c r="K5" s="111" t="s">
        <v>1</v>
      </c>
      <c r="L5" s="130" t="s">
        <v>250</v>
      </c>
      <c r="M5" s="163" t="s">
        <v>286</v>
      </c>
      <c r="N5" s="153" t="s">
        <v>267</v>
      </c>
      <c r="O5" s="130" t="s">
        <v>251</v>
      </c>
      <c r="P5" s="120" t="s">
        <v>114</v>
      </c>
      <c r="Q5" s="71"/>
    </row>
    <row r="6" spans="1:18" ht="116.25" customHeight="1" x14ac:dyDescent="0.2">
      <c r="A6" s="101">
        <f>Schedule!A12</f>
        <v>8</v>
      </c>
      <c r="B6" s="103">
        <f>Schedule!B12</f>
        <v>45573</v>
      </c>
      <c r="C6" s="102">
        <f>Schedule!C12</f>
        <v>45573</v>
      </c>
      <c r="D6" s="104" t="str">
        <f>Schedule!D12</f>
        <v>B</v>
      </c>
      <c r="E6" s="105">
        <f>Schedule!E12</f>
        <v>0.33333333333333331</v>
      </c>
      <c r="F6" s="105">
        <f>Schedule!F12</f>
        <v>0.70833333333333337</v>
      </c>
      <c r="G6" s="103" t="str">
        <f>Schedule!G12</f>
        <v>Leixoes</v>
      </c>
      <c r="H6" s="103" t="str">
        <f>Schedule!H12</f>
        <v>PTLEI</v>
      </c>
      <c r="I6" s="172" t="s">
        <v>97</v>
      </c>
      <c r="J6" s="122" t="s">
        <v>100</v>
      </c>
      <c r="K6" s="141" t="s">
        <v>111</v>
      </c>
      <c r="L6" s="130" t="s">
        <v>243</v>
      </c>
      <c r="M6" s="163" t="s">
        <v>287</v>
      </c>
      <c r="N6" s="151" t="s">
        <v>244</v>
      </c>
      <c r="O6" s="121" t="s">
        <v>242</v>
      </c>
      <c r="P6" s="175" t="s">
        <v>115</v>
      </c>
      <c r="Q6" s="71"/>
    </row>
    <row r="7" spans="1:18" ht="72" customHeight="1" x14ac:dyDescent="0.2">
      <c r="A7" s="101">
        <f>Schedule!A13</f>
        <v>9</v>
      </c>
      <c r="B7" s="103">
        <f>Schedule!B13</f>
        <v>45574</v>
      </c>
      <c r="C7" s="102">
        <f>Schedule!C13</f>
        <v>45574</v>
      </c>
      <c r="D7" s="104" t="str">
        <f>Schedule!D13</f>
        <v>B</v>
      </c>
      <c r="E7" s="105">
        <f>Schedule!E13</f>
        <v>0.375</v>
      </c>
      <c r="F7" s="105">
        <f>Schedule!F13</f>
        <v>0.79166666666666663</v>
      </c>
      <c r="G7" s="103" t="str">
        <f>Schedule!G13</f>
        <v>Lisbon</v>
      </c>
      <c r="H7" s="103" t="str">
        <f>Schedule!H13</f>
        <v>PTLIS</v>
      </c>
      <c r="I7" s="173"/>
      <c r="J7" s="122" t="s">
        <v>106</v>
      </c>
      <c r="K7" s="111" t="s">
        <v>105</v>
      </c>
      <c r="L7" s="121" t="s">
        <v>245</v>
      </c>
      <c r="M7" s="163" t="s">
        <v>289</v>
      </c>
      <c r="N7" s="68" t="s">
        <v>1</v>
      </c>
      <c r="O7" s="121" t="s">
        <v>242</v>
      </c>
      <c r="P7" s="176"/>
      <c r="Q7" s="71"/>
    </row>
    <row r="8" spans="1:18" ht="72" customHeight="1" x14ac:dyDescent="0.2">
      <c r="A8" s="101">
        <f>Schedule!A14</f>
        <v>10</v>
      </c>
      <c r="B8" s="103">
        <f>Schedule!B14</f>
        <v>45575</v>
      </c>
      <c r="C8" s="102">
        <f>Schedule!C14</f>
        <v>45575</v>
      </c>
      <c r="D8" s="168" t="str">
        <f>Schedule!D14</f>
        <v>A</v>
      </c>
      <c r="E8" s="105">
        <f>Schedule!E14</f>
        <v>0.33333333333333331</v>
      </c>
      <c r="F8" s="105">
        <f>Schedule!F14</f>
        <v>0.70833333333333337</v>
      </c>
      <c r="G8" s="103" t="str">
        <f>Schedule!G14</f>
        <v>Portimao</v>
      </c>
      <c r="H8" s="103" t="str">
        <f>Schedule!H14</f>
        <v>PTPRM</v>
      </c>
      <c r="I8" s="174"/>
      <c r="J8" s="166" t="s">
        <v>298</v>
      </c>
      <c r="K8" s="111" t="s">
        <v>107</v>
      </c>
      <c r="L8" s="121" t="s">
        <v>246</v>
      </c>
      <c r="M8" s="163" t="s">
        <v>292</v>
      </c>
      <c r="N8" s="143" t="s">
        <v>247</v>
      </c>
      <c r="O8" s="143" t="s">
        <v>252</v>
      </c>
      <c r="P8" s="177"/>
      <c r="Q8" s="71"/>
    </row>
    <row r="9" spans="1:18" ht="72" customHeight="1" x14ac:dyDescent="0.2">
      <c r="A9" s="101">
        <f>Schedule!A15</f>
        <v>11</v>
      </c>
      <c r="B9" s="103">
        <f>Schedule!B15</f>
        <v>45576</v>
      </c>
      <c r="C9" s="102">
        <f>Schedule!C15</f>
        <v>45576</v>
      </c>
      <c r="D9" s="104" t="str">
        <f>Schedule!D15</f>
        <v>B</v>
      </c>
      <c r="E9" s="105">
        <f>Schedule!E15</f>
        <v>0.29166666666666669</v>
      </c>
      <c r="F9" s="105">
        <f>Schedule!F15</f>
        <v>0.5</v>
      </c>
      <c r="G9" s="103" t="str">
        <f>Schedule!G15</f>
        <v>Ceuta</v>
      </c>
      <c r="H9" s="103" t="str">
        <f>Schedule!H15</f>
        <v>ESCEU</v>
      </c>
      <c r="I9" s="17" t="s">
        <v>93</v>
      </c>
      <c r="J9" s="122" t="s">
        <v>109</v>
      </c>
      <c r="K9" s="154" t="s">
        <v>1</v>
      </c>
      <c r="L9" s="75" t="s">
        <v>108</v>
      </c>
      <c r="M9" s="163" t="s">
        <v>291</v>
      </c>
      <c r="N9" s="76" t="s">
        <v>59</v>
      </c>
      <c r="O9" s="76"/>
      <c r="P9" s="120" t="s">
        <v>114</v>
      </c>
      <c r="Q9" s="71"/>
    </row>
    <row r="10" spans="1:18" ht="72" customHeight="1" x14ac:dyDescent="0.2">
      <c r="A10" s="101">
        <f>Schedule!A16</f>
        <v>11</v>
      </c>
      <c r="B10" s="103">
        <f>Schedule!B16</f>
        <v>45576</v>
      </c>
      <c r="C10" s="102">
        <f>Schedule!C16</f>
        <v>45576</v>
      </c>
      <c r="D10" s="104" t="str">
        <f>Schedule!D16</f>
        <v>B</v>
      </c>
      <c r="E10" s="105">
        <f>Schedule!E16</f>
        <v>0.625</v>
      </c>
      <c r="F10" s="105">
        <f>Schedule!F16</f>
        <v>0.95833333333333337</v>
      </c>
      <c r="G10" s="103" t="str">
        <f>Schedule!G16</f>
        <v>Gibraltar</v>
      </c>
      <c r="H10" s="103" t="str">
        <f>Schedule!H16</f>
        <v>GIGIB</v>
      </c>
      <c r="I10" s="17" t="s">
        <v>93</v>
      </c>
      <c r="J10" s="165" t="s">
        <v>296</v>
      </c>
      <c r="K10" s="111" t="s">
        <v>110</v>
      </c>
      <c r="L10" s="75" t="s">
        <v>59</v>
      </c>
      <c r="M10" s="163"/>
      <c r="N10" s="76" t="s">
        <v>1</v>
      </c>
      <c r="O10" s="76"/>
      <c r="P10" s="120" t="s">
        <v>113</v>
      </c>
      <c r="Q10" s="71"/>
    </row>
    <row r="11" spans="1:18" ht="75" x14ac:dyDescent="0.2">
      <c r="A11" s="101">
        <f>Schedule!A18</f>
        <v>13</v>
      </c>
      <c r="B11" s="103">
        <f>Schedule!B18</f>
        <v>45578</v>
      </c>
      <c r="C11" s="102">
        <f>Schedule!C18</f>
        <v>45578</v>
      </c>
      <c r="D11" s="104" t="str">
        <f>Schedule!D18</f>
        <v>B</v>
      </c>
      <c r="E11" s="105">
        <f>Schedule!E18</f>
        <v>0.29166666666666669</v>
      </c>
      <c r="F11" s="105">
        <f>Schedule!F18</f>
        <v>0.79166666666666663</v>
      </c>
      <c r="G11" s="103" t="str">
        <f>Schedule!G18</f>
        <v>Algier</v>
      </c>
      <c r="H11" s="103" t="str">
        <f>Schedule!H18</f>
        <v>DZALG</v>
      </c>
      <c r="I11" s="17" t="s">
        <v>98</v>
      </c>
      <c r="J11" s="11" t="s">
        <v>297</v>
      </c>
      <c r="K11" s="111" t="s">
        <v>1</v>
      </c>
      <c r="L11" s="68" t="s">
        <v>268</v>
      </c>
      <c r="M11" s="163" t="s">
        <v>269</v>
      </c>
      <c r="N11" s="76" t="s">
        <v>1</v>
      </c>
      <c r="O11" s="76"/>
      <c r="P11" s="112" t="s">
        <v>263</v>
      </c>
      <c r="Q11" s="142" t="s">
        <v>237</v>
      </c>
    </row>
    <row r="12" spans="1:18" ht="72" customHeight="1" x14ac:dyDescent="0.2">
      <c r="A12" s="101">
        <f>Schedule!A20</f>
        <v>15</v>
      </c>
      <c r="B12" s="103">
        <f>Schedule!B20</f>
        <v>45580</v>
      </c>
      <c r="C12" s="102">
        <f>Schedule!C20</f>
        <v>45580</v>
      </c>
      <c r="D12" s="104" t="str">
        <f>Schedule!D20</f>
        <v>B</v>
      </c>
      <c r="E12" s="105">
        <f>Schedule!E20</f>
        <v>0.33333333333333331</v>
      </c>
      <c r="F12" s="105">
        <f>Schedule!F20</f>
        <v>0.75</v>
      </c>
      <c r="G12" s="103" t="str">
        <f>Schedule!G20</f>
        <v>Trapani, Sicily</v>
      </c>
      <c r="H12" s="103" t="str">
        <f>Schedule!H20</f>
        <v>ITTPS</v>
      </c>
      <c r="I12" s="172" t="s">
        <v>99</v>
      </c>
      <c r="J12" s="142" t="s">
        <v>101</v>
      </c>
      <c r="K12" s="111" t="s">
        <v>1</v>
      </c>
      <c r="L12" s="143" t="s">
        <v>253</v>
      </c>
      <c r="M12" s="163" t="s">
        <v>290</v>
      </c>
      <c r="N12" s="143" t="s">
        <v>1</v>
      </c>
      <c r="O12" s="143" t="s">
        <v>254</v>
      </c>
      <c r="P12" s="175" t="s">
        <v>255</v>
      </c>
      <c r="Q12" s="142" t="s">
        <v>238</v>
      </c>
    </row>
    <row r="13" spans="1:18" ht="72" customHeight="1" x14ac:dyDescent="0.2">
      <c r="A13" s="101">
        <f>Schedule!A21</f>
        <v>16</v>
      </c>
      <c r="B13" s="103">
        <f>Schedule!B21</f>
        <v>45581</v>
      </c>
      <c r="C13" s="102">
        <f>Schedule!C21</f>
        <v>45581</v>
      </c>
      <c r="D13" s="168" t="str">
        <f>Schedule!D21</f>
        <v>A</v>
      </c>
      <c r="E13" s="105">
        <f>Schedule!E21</f>
        <v>0.33333333333333331</v>
      </c>
      <c r="F13" s="105">
        <f>Schedule!F21</f>
        <v>0.70833333333333337</v>
      </c>
      <c r="G13" s="103" t="str">
        <f>Schedule!G21</f>
        <v>Capri</v>
      </c>
      <c r="H13" s="103" t="str">
        <f>Schedule!H21</f>
        <v>ITPRJ</v>
      </c>
      <c r="I13" s="173"/>
      <c r="J13" s="142" t="s">
        <v>257</v>
      </c>
      <c r="K13" s="111" t="s">
        <v>1</v>
      </c>
      <c r="L13" s="164" t="s">
        <v>59</v>
      </c>
      <c r="M13" s="163"/>
      <c r="N13" s="68" t="s">
        <v>1</v>
      </c>
      <c r="O13" s="143" t="s">
        <v>256</v>
      </c>
      <c r="P13" s="176"/>
      <c r="Q13" s="71" t="s">
        <v>299</v>
      </c>
    </row>
    <row r="14" spans="1:18" ht="95.25" customHeight="1" x14ac:dyDescent="0.2">
      <c r="A14" s="101">
        <f>Schedule!A22</f>
        <v>17</v>
      </c>
      <c r="B14" s="103">
        <f>Schedule!B22</f>
        <v>45582</v>
      </c>
      <c r="C14" s="102">
        <f>Schedule!C22</f>
        <v>45582</v>
      </c>
      <c r="D14" s="104" t="str">
        <f>Schedule!D22</f>
        <v>B</v>
      </c>
      <c r="E14" s="105">
        <f>Schedule!E22</f>
        <v>0.29166666666666669</v>
      </c>
      <c r="F14" s="105">
        <f>Schedule!F22</f>
        <v>0.75</v>
      </c>
      <c r="G14" s="103" t="str">
        <f>Schedule!G22</f>
        <v>Civitavecchia</v>
      </c>
      <c r="H14" s="103" t="str">
        <f>Schedule!H22</f>
        <v>ITCVV</v>
      </c>
      <c r="I14" s="173"/>
      <c r="J14" s="122" t="s">
        <v>102</v>
      </c>
      <c r="K14" s="162" t="s">
        <v>112</v>
      </c>
      <c r="L14" s="143" t="s">
        <v>260</v>
      </c>
      <c r="M14" s="163" t="s">
        <v>293</v>
      </c>
      <c r="N14" s="68" t="s">
        <v>258</v>
      </c>
      <c r="O14" s="143" t="s">
        <v>259</v>
      </c>
      <c r="P14" s="176"/>
      <c r="Q14" s="161" t="s">
        <v>239</v>
      </c>
    </row>
    <row r="15" spans="1:18" s="9" customFormat="1" ht="72" customHeight="1" x14ac:dyDescent="0.2">
      <c r="A15" s="125" t="str">
        <f>Schedule!A23</f>
        <v>-</v>
      </c>
      <c r="B15" s="126">
        <f>Schedule!B23</f>
        <v>45583</v>
      </c>
      <c r="C15" s="127">
        <f>Schedule!C23</f>
        <v>45583</v>
      </c>
      <c r="D15" s="128" t="str">
        <f>Schedule!D23</f>
        <v>B</v>
      </c>
      <c r="E15" s="129">
        <f>Schedule!E23</f>
        <v>0.33333333333333331</v>
      </c>
      <c r="F15" s="129">
        <f>Schedule!F23</f>
        <v>0.83333333333333337</v>
      </c>
      <c r="G15" s="126" t="str">
        <f>Schedule!G23</f>
        <v>Savona</v>
      </c>
      <c r="H15" s="126" t="str">
        <f>Schedule!H23</f>
        <v>ITSVN</v>
      </c>
      <c r="I15" s="174"/>
      <c r="J15" s="11" t="s">
        <v>103</v>
      </c>
      <c r="K15" s="20" t="s">
        <v>1</v>
      </c>
      <c r="L15" s="143" t="s">
        <v>262</v>
      </c>
      <c r="M15" s="20" t="s">
        <v>294</v>
      </c>
      <c r="N15" s="68" t="s">
        <v>1</v>
      </c>
      <c r="O15" s="143" t="s">
        <v>261</v>
      </c>
      <c r="P15" s="177"/>
      <c r="Q15" s="122" t="s">
        <v>240</v>
      </c>
      <c r="R15" s="145"/>
    </row>
  </sheetData>
  <sheetProtection formatColumns="0" formatRows="0" selectLockedCells="1" sort="0" autoFilter="0"/>
  <protectedRanges>
    <protectedRange sqref="I4:I15 I3:M3 K5:P5 J4:Q4 O3 Q3 I2:Q2 P9 N8" name="Range1"/>
  </protectedRanges>
  <mergeCells count="4">
    <mergeCell ref="I6:I8"/>
    <mergeCell ref="I12:I15"/>
    <mergeCell ref="P6:P8"/>
    <mergeCell ref="P12:P15"/>
  </mergeCells>
  <pageMargins left="0.25" right="0.25" top="0.75" bottom="0.75" header="0.3" footer="0.3"/>
  <pageSetup paperSize="9"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7404-3E65-4A96-87A8-D5AF02DFE1FF}">
  <sheetPr>
    <pageSetUpPr fitToPage="1"/>
  </sheetPr>
  <dimension ref="A1:K37"/>
  <sheetViews>
    <sheetView workbookViewId="0">
      <selection activeCell="E15" sqref="E15"/>
    </sheetView>
  </sheetViews>
  <sheetFormatPr defaultColWidth="8.85546875" defaultRowHeight="12.75" x14ac:dyDescent="0.2"/>
  <cols>
    <col min="1" max="1" width="6.140625" style="8" customWidth="1"/>
    <col min="2" max="2" width="13.42578125" style="8" customWidth="1"/>
    <col min="3" max="3" width="8.28515625" style="8" customWidth="1"/>
    <col min="4" max="4" width="10.140625" style="8" customWidth="1"/>
    <col min="5" max="5" width="9.28515625" style="8" bestFit="1" customWidth="1"/>
    <col min="6" max="6" width="9.140625" style="8"/>
    <col min="7" max="7" width="17.85546875" style="10" customWidth="1"/>
    <col min="8" max="8" width="13.5703125" style="8" customWidth="1"/>
    <col min="9" max="9" width="21.85546875" style="8" customWidth="1"/>
    <col min="10" max="11" width="22.85546875" style="8" customWidth="1"/>
  </cols>
  <sheetData>
    <row r="1" spans="1:11" ht="45" x14ac:dyDescent="0.2">
      <c r="A1" s="106" t="s">
        <v>40</v>
      </c>
      <c r="B1" s="106" t="s">
        <v>2</v>
      </c>
      <c r="C1" s="107" t="s">
        <v>3</v>
      </c>
      <c r="D1" s="108" t="s">
        <v>22</v>
      </c>
      <c r="E1" s="108" t="s">
        <v>5</v>
      </c>
      <c r="F1" s="108" t="s">
        <v>6</v>
      </c>
      <c r="G1" s="108" t="s">
        <v>23</v>
      </c>
      <c r="H1" s="108" t="s">
        <v>7</v>
      </c>
      <c r="I1" s="108" t="s">
        <v>27</v>
      </c>
      <c r="J1" s="108" t="s">
        <v>28</v>
      </c>
      <c r="K1" s="108" t="s">
        <v>29</v>
      </c>
    </row>
    <row r="2" spans="1:11" s="9" customFormat="1" ht="30" customHeight="1" x14ac:dyDescent="0.2">
      <c r="A2" s="113">
        <f>Schedule!A5</f>
        <v>1</v>
      </c>
      <c r="B2" s="114">
        <f>Schedule!B5</f>
        <v>45566</v>
      </c>
      <c r="C2" s="115">
        <f>Schedule!C5</f>
        <v>45566</v>
      </c>
      <c r="D2" s="113" t="str">
        <f>Schedule!D5</f>
        <v>B</v>
      </c>
      <c r="E2" s="116">
        <f>Schedule!E5</f>
        <v>0.375</v>
      </c>
      <c r="F2" s="116">
        <f>Schedule!F5</f>
        <v>0.75</v>
      </c>
      <c r="G2" s="113" t="str">
        <f>Schedule!G5</f>
        <v>Bremerhaven</v>
      </c>
      <c r="H2" s="113" t="str">
        <f>Schedule!H5</f>
        <v>DEBRV</v>
      </c>
      <c r="I2" s="68"/>
      <c r="J2" s="130" t="s">
        <v>57</v>
      </c>
      <c r="K2" s="76"/>
    </row>
    <row r="3" spans="1:11" ht="30" customHeight="1" thickBot="1" x14ac:dyDescent="0.25">
      <c r="A3" s="113">
        <f>Schedule!A6</f>
        <v>2</v>
      </c>
      <c r="B3" s="114">
        <f>Schedule!B6</f>
        <v>45567</v>
      </c>
      <c r="C3" s="115">
        <f>Schedule!C6</f>
        <v>45567</v>
      </c>
      <c r="D3" s="146" t="str">
        <f>Schedule!D6</f>
        <v>C</v>
      </c>
      <c r="E3" s="116" t="str">
        <f>Schedule!E6</f>
        <v>-</v>
      </c>
      <c r="F3" s="116" t="str">
        <f>Schedule!F6</f>
        <v>-</v>
      </c>
      <c r="G3" s="134" t="str">
        <f>Schedule!G6</f>
        <v>At sea</v>
      </c>
      <c r="H3" s="113" t="str">
        <f>Schedule!H6</f>
        <v>-</v>
      </c>
      <c r="I3" s="155" t="s">
        <v>248</v>
      </c>
      <c r="J3" s="159" t="s">
        <v>282</v>
      </c>
      <c r="K3" s="75"/>
    </row>
    <row r="4" spans="1:11" ht="30" customHeight="1" x14ac:dyDescent="0.2">
      <c r="A4" s="113">
        <f>Schedule!A7</f>
        <v>3</v>
      </c>
      <c r="B4" s="114">
        <f>Schedule!B7</f>
        <v>45568</v>
      </c>
      <c r="C4" s="115">
        <f>Schedule!C7</f>
        <v>45568</v>
      </c>
      <c r="D4" s="113" t="str">
        <f>Schedule!D7</f>
        <v>B</v>
      </c>
      <c r="E4" s="116">
        <f>Schedule!E7</f>
        <v>0.33333333333333331</v>
      </c>
      <c r="F4" s="132">
        <f>Schedule!F7</f>
        <v>0.83333333333333337</v>
      </c>
      <c r="G4" s="136" t="str">
        <f>Schedule!G7</f>
        <v>Portland</v>
      </c>
      <c r="H4" s="133" t="str">
        <f>Schedule!H7</f>
        <v>GBPTL</v>
      </c>
      <c r="I4" s="155" t="s">
        <v>62</v>
      </c>
      <c r="J4" s="159" t="s">
        <v>277</v>
      </c>
      <c r="K4" s="75"/>
    </row>
    <row r="5" spans="1:11" ht="30" customHeight="1" x14ac:dyDescent="0.2">
      <c r="A5" s="113">
        <f>Schedule!A8</f>
        <v>4</v>
      </c>
      <c r="B5" s="114">
        <f>Schedule!B8</f>
        <v>45569</v>
      </c>
      <c r="C5" s="115">
        <f>Schedule!C8</f>
        <v>45569</v>
      </c>
      <c r="D5" s="146" t="str">
        <f>Schedule!D8</f>
        <v>C</v>
      </c>
      <c r="E5" s="116" t="str">
        <f>Schedule!E8</f>
        <v>-</v>
      </c>
      <c r="F5" s="132" t="str">
        <f>Schedule!F8</f>
        <v>-</v>
      </c>
      <c r="G5" s="137" t="str">
        <f>Schedule!G8</f>
        <v>At sea</v>
      </c>
      <c r="H5" s="133" t="str">
        <f>Schedule!H8</f>
        <v>-</v>
      </c>
      <c r="I5" s="75"/>
      <c r="J5" s="159" t="s">
        <v>278</v>
      </c>
      <c r="K5" s="75"/>
    </row>
    <row r="6" spans="1:11" ht="30" customHeight="1" x14ac:dyDescent="0.2">
      <c r="A6" s="113">
        <f>Schedule!A9</f>
        <v>5</v>
      </c>
      <c r="B6" s="114">
        <f>Schedule!B9</f>
        <v>45570</v>
      </c>
      <c r="C6" s="115">
        <f>Schedule!C9</f>
        <v>45570</v>
      </c>
      <c r="D6" s="113" t="str">
        <f>Schedule!D9</f>
        <v>B</v>
      </c>
      <c r="E6" s="116">
        <f>Schedule!E9</f>
        <v>0.33333333333333331</v>
      </c>
      <c r="F6" s="132">
        <f>Schedule!F9</f>
        <v>0.75</v>
      </c>
      <c r="G6" s="137" t="str">
        <f>Schedule!G9</f>
        <v>La Pallice</v>
      </c>
      <c r="H6" s="133" t="str">
        <f>Schedule!H9</f>
        <v>FRLPE</v>
      </c>
      <c r="I6" s="140" t="s">
        <v>35</v>
      </c>
      <c r="J6" s="159" t="s">
        <v>281</v>
      </c>
      <c r="K6" s="109"/>
    </row>
    <row r="7" spans="1:11" ht="30" customHeight="1" x14ac:dyDescent="0.2">
      <c r="A7" s="113">
        <f>Schedule!A10</f>
        <v>6</v>
      </c>
      <c r="B7" s="114">
        <f>Schedule!B10</f>
        <v>45571</v>
      </c>
      <c r="C7" s="115">
        <f>Schedule!C10</f>
        <v>45571</v>
      </c>
      <c r="D7" s="113" t="str">
        <f>Schedule!D10</f>
        <v>B</v>
      </c>
      <c r="E7" s="116">
        <f>Schedule!E10</f>
        <v>0.375</v>
      </c>
      <c r="F7" s="132">
        <f>Schedule!F10</f>
        <v>0.79166666666666663</v>
      </c>
      <c r="G7" s="137" t="str">
        <f>Schedule!G10</f>
        <v>Getxo (Bilbao)</v>
      </c>
      <c r="H7" s="133" t="str">
        <f>Schedule!H10</f>
        <v>ESBIO</v>
      </c>
      <c r="I7" s="159" t="s">
        <v>62</v>
      </c>
      <c r="J7" s="159" t="s">
        <v>283</v>
      </c>
      <c r="K7" s="75"/>
    </row>
    <row r="8" spans="1:11" ht="30" customHeight="1" x14ac:dyDescent="0.2">
      <c r="A8" s="113">
        <f>Schedule!A11</f>
        <v>7</v>
      </c>
      <c r="B8" s="114">
        <f>Schedule!B11</f>
        <v>45572</v>
      </c>
      <c r="C8" s="115">
        <f>Schedule!C11</f>
        <v>45572</v>
      </c>
      <c r="D8" s="146" t="str">
        <f>Schedule!D11</f>
        <v>C</v>
      </c>
      <c r="E8" s="116" t="str">
        <f>Schedule!E11</f>
        <v>-</v>
      </c>
      <c r="F8" s="132" t="str">
        <f>Schedule!F11</f>
        <v>-</v>
      </c>
      <c r="G8" s="137" t="str">
        <f>Schedule!G11</f>
        <v>At sea</v>
      </c>
      <c r="H8" s="133" t="str">
        <f>Schedule!H11</f>
        <v>-</v>
      </c>
      <c r="I8" s="130" t="s">
        <v>249</v>
      </c>
      <c r="J8" s="75"/>
      <c r="K8" s="75"/>
    </row>
    <row r="9" spans="1:11" ht="30" customHeight="1" x14ac:dyDescent="0.2">
      <c r="A9" s="113">
        <f>Schedule!A12</f>
        <v>8</v>
      </c>
      <c r="B9" s="114">
        <f>Schedule!B12</f>
        <v>45573</v>
      </c>
      <c r="C9" s="115">
        <f>Schedule!C12</f>
        <v>45573</v>
      </c>
      <c r="D9" s="113" t="str">
        <f>Schedule!D12</f>
        <v>B</v>
      </c>
      <c r="E9" s="116">
        <f>Schedule!E12</f>
        <v>0.33333333333333331</v>
      </c>
      <c r="F9" s="132">
        <f>Schedule!F12</f>
        <v>0.70833333333333337</v>
      </c>
      <c r="G9" s="137" t="str">
        <f>Schedule!G12</f>
        <v>Leixoes</v>
      </c>
      <c r="H9" s="133" t="str">
        <f>Schedule!H12</f>
        <v>PTLEI</v>
      </c>
      <c r="I9" s="159" t="s">
        <v>284</v>
      </c>
      <c r="J9" s="75"/>
      <c r="K9" s="75"/>
    </row>
    <row r="10" spans="1:11" ht="30" customHeight="1" x14ac:dyDescent="0.2">
      <c r="A10" s="113">
        <f>Schedule!A13</f>
        <v>9</v>
      </c>
      <c r="B10" s="114">
        <f>Schedule!B13</f>
        <v>45574</v>
      </c>
      <c r="C10" s="115">
        <f>Schedule!C13</f>
        <v>45574</v>
      </c>
      <c r="D10" s="113" t="str">
        <f>Schedule!D13</f>
        <v>B</v>
      </c>
      <c r="E10" s="116">
        <f>Schedule!E13</f>
        <v>0.375</v>
      </c>
      <c r="F10" s="132">
        <f>Schedule!F13</f>
        <v>0.79166666666666663</v>
      </c>
      <c r="G10" s="137" t="str">
        <f>Schedule!G13</f>
        <v>Lisbon</v>
      </c>
      <c r="H10" s="133" t="str">
        <f>Schedule!H13</f>
        <v>PTLIS</v>
      </c>
      <c r="I10" s="76"/>
      <c r="J10" s="76"/>
      <c r="K10" s="76"/>
    </row>
    <row r="11" spans="1:11" ht="30" customHeight="1" thickBot="1" x14ac:dyDescent="0.25">
      <c r="A11" s="113">
        <f>Schedule!A14</f>
        <v>10</v>
      </c>
      <c r="B11" s="114">
        <f>Schedule!B14</f>
        <v>45575</v>
      </c>
      <c r="C11" s="115">
        <f>Schedule!C14</f>
        <v>45575</v>
      </c>
      <c r="D11" s="113" t="str">
        <f>Schedule!D14</f>
        <v>A</v>
      </c>
      <c r="E11" s="116">
        <f>Schedule!E14</f>
        <v>0.33333333333333331</v>
      </c>
      <c r="F11" s="132">
        <f>Schedule!F14</f>
        <v>0.70833333333333337</v>
      </c>
      <c r="G11" s="138" t="str">
        <f>Schedule!G14</f>
        <v>Portimao</v>
      </c>
      <c r="H11" s="133" t="str">
        <f>Schedule!H14</f>
        <v>PTPRM</v>
      </c>
      <c r="I11" s="139"/>
      <c r="J11" s="110"/>
      <c r="K11" s="110"/>
    </row>
    <row r="12" spans="1:11" ht="30" customHeight="1" x14ac:dyDescent="0.2">
      <c r="A12" s="113">
        <f>Schedule!A15</f>
        <v>11</v>
      </c>
      <c r="B12" s="114">
        <f>Schedule!B15</f>
        <v>45576</v>
      </c>
      <c r="C12" s="115">
        <f>Schedule!C15</f>
        <v>45576</v>
      </c>
      <c r="D12" s="113" t="str">
        <f>Schedule!D15</f>
        <v>B</v>
      </c>
      <c r="E12" s="116">
        <f>Schedule!E15</f>
        <v>0.29166666666666669</v>
      </c>
      <c r="F12" s="116">
        <f>Schedule!F15</f>
        <v>0.5</v>
      </c>
      <c r="G12" s="135" t="str">
        <f>Schedule!G15</f>
        <v>Ceuta</v>
      </c>
      <c r="H12" s="113" t="str">
        <f>Schedule!H15</f>
        <v>ESCEU</v>
      </c>
      <c r="I12" s="139"/>
      <c r="J12" s="110"/>
      <c r="K12" s="110"/>
    </row>
    <row r="13" spans="1:11" ht="30" customHeight="1" x14ac:dyDescent="0.2">
      <c r="A13" s="113">
        <f>Schedule!A16</f>
        <v>11</v>
      </c>
      <c r="B13" s="114">
        <f>Schedule!B16</f>
        <v>45576</v>
      </c>
      <c r="C13" s="115">
        <f>Schedule!C16</f>
        <v>45576</v>
      </c>
      <c r="D13" s="113" t="str">
        <f>Schedule!D16</f>
        <v>B</v>
      </c>
      <c r="E13" s="116">
        <f>Schedule!E16</f>
        <v>0.625</v>
      </c>
      <c r="F13" s="116">
        <f>Schedule!F16</f>
        <v>0.95833333333333337</v>
      </c>
      <c r="G13" s="113" t="str">
        <f>Schedule!G16</f>
        <v>Gibraltar</v>
      </c>
      <c r="H13" s="113" t="str">
        <f>Schedule!H16</f>
        <v>GIGIB</v>
      </c>
      <c r="I13" s="139"/>
      <c r="J13" s="110"/>
      <c r="K13" s="110"/>
    </row>
    <row r="14" spans="1:11" ht="30" customHeight="1" thickBot="1" x14ac:dyDescent="0.25">
      <c r="A14" s="113">
        <f>Schedule!A17</f>
        <v>12</v>
      </c>
      <c r="B14" s="114">
        <f>Schedule!B17</f>
        <v>45577</v>
      </c>
      <c r="C14" s="115">
        <f>Schedule!C17</f>
        <v>45577</v>
      </c>
      <c r="D14" s="146" t="str">
        <f>Schedule!D17</f>
        <v>C</v>
      </c>
      <c r="E14" s="169" t="s">
        <v>1</v>
      </c>
      <c r="F14" s="169" t="s">
        <v>1</v>
      </c>
      <c r="G14" s="134" t="str">
        <f>Schedule!G17</f>
        <v>At sea</v>
      </c>
      <c r="H14" s="113" t="str">
        <f>Schedule!H17</f>
        <v>-</v>
      </c>
      <c r="I14" s="139" t="s">
        <v>275</v>
      </c>
      <c r="J14" s="130" t="s">
        <v>60</v>
      </c>
      <c r="K14" s="110"/>
    </row>
    <row r="15" spans="1:11" ht="30" customHeight="1" x14ac:dyDescent="0.2">
      <c r="A15" s="113">
        <f>Schedule!A18</f>
        <v>13</v>
      </c>
      <c r="B15" s="114">
        <f>Schedule!B18</f>
        <v>45578</v>
      </c>
      <c r="C15" s="115">
        <f>Schedule!C18</f>
        <v>45578</v>
      </c>
      <c r="D15" s="113" t="str">
        <f>Schedule!D18</f>
        <v>B</v>
      </c>
      <c r="E15" s="116">
        <f>Schedule!E18</f>
        <v>0.29166666666666669</v>
      </c>
      <c r="F15" s="132">
        <f>Schedule!F18</f>
        <v>0.79166666666666663</v>
      </c>
      <c r="G15" s="136" t="str">
        <f>Schedule!G18</f>
        <v>Algier</v>
      </c>
      <c r="H15" s="133" t="str">
        <f>Schedule!H18</f>
        <v>DZALG</v>
      </c>
      <c r="I15" s="139"/>
      <c r="J15" s="110"/>
      <c r="K15" s="110"/>
    </row>
    <row r="16" spans="1:11" ht="30" customHeight="1" x14ac:dyDescent="0.2">
      <c r="A16" s="113">
        <f>Schedule!A19</f>
        <v>14</v>
      </c>
      <c r="B16" s="114">
        <f>Schedule!B19</f>
        <v>45579</v>
      </c>
      <c r="C16" s="115">
        <f>Schedule!C19</f>
        <v>45579</v>
      </c>
      <c r="D16" s="146" t="str">
        <f>Schedule!D19</f>
        <v>C</v>
      </c>
      <c r="E16" s="116">
        <f>Schedule!E19</f>
        <v>0</v>
      </c>
      <c r="F16" s="132">
        <f>Schedule!F19</f>
        <v>0</v>
      </c>
      <c r="G16" s="137" t="str">
        <f>Schedule!G19</f>
        <v>At sea</v>
      </c>
      <c r="H16" s="133" t="str">
        <f>Schedule!H19</f>
        <v>-</v>
      </c>
      <c r="I16" s="139"/>
      <c r="J16" s="139" t="s">
        <v>279</v>
      </c>
      <c r="K16" s="110"/>
    </row>
    <row r="17" spans="1:11" ht="30" customHeight="1" x14ac:dyDescent="0.2">
      <c r="A17" s="113">
        <f>Schedule!A20</f>
        <v>15</v>
      </c>
      <c r="B17" s="114">
        <f>Schedule!B20</f>
        <v>45580</v>
      </c>
      <c r="C17" s="115">
        <f>Schedule!C20</f>
        <v>45580</v>
      </c>
      <c r="D17" s="113" t="str">
        <f>Schedule!D20</f>
        <v>B</v>
      </c>
      <c r="E17" s="116">
        <f>Schedule!E20</f>
        <v>0.33333333333333331</v>
      </c>
      <c r="F17" s="132">
        <f>Schedule!F20</f>
        <v>0.75</v>
      </c>
      <c r="G17" s="137" t="str">
        <f>Schedule!G20</f>
        <v>Trapani, Sicily</v>
      </c>
      <c r="H17" s="133" t="str">
        <f>Schedule!H20</f>
        <v>ITTPS</v>
      </c>
      <c r="I17" s="139" t="s">
        <v>276</v>
      </c>
      <c r="J17" s="110"/>
      <c r="K17" s="110"/>
    </row>
    <row r="18" spans="1:11" ht="30" customHeight="1" x14ac:dyDescent="0.2">
      <c r="A18" s="113">
        <f>Schedule!A21</f>
        <v>16</v>
      </c>
      <c r="B18" s="114">
        <f>Schedule!B21</f>
        <v>45581</v>
      </c>
      <c r="C18" s="115">
        <f>Schedule!C21</f>
        <v>45581</v>
      </c>
      <c r="D18" s="147" t="str">
        <f>Schedule!D21</f>
        <v>A</v>
      </c>
      <c r="E18" s="116">
        <f>Schedule!E21</f>
        <v>0.33333333333333331</v>
      </c>
      <c r="F18" s="132">
        <f>Schedule!F21</f>
        <v>0.70833333333333337</v>
      </c>
      <c r="G18" s="137" t="str">
        <f>Schedule!G21</f>
        <v>Capri</v>
      </c>
      <c r="H18" s="133" t="str">
        <f>Schedule!H21</f>
        <v>ITPRJ</v>
      </c>
      <c r="I18" s="139"/>
      <c r="J18" s="160" t="s">
        <v>280</v>
      </c>
      <c r="K18" s="110"/>
    </row>
    <row r="19" spans="1:11" ht="30" customHeight="1" thickBot="1" x14ac:dyDescent="0.25">
      <c r="A19" s="113">
        <f>Schedule!A22</f>
        <v>17</v>
      </c>
      <c r="B19" s="114">
        <f>Schedule!B22</f>
        <v>45582</v>
      </c>
      <c r="C19" s="115">
        <f>Schedule!C22</f>
        <v>45582</v>
      </c>
      <c r="D19" s="113" t="str">
        <f>Schedule!D22</f>
        <v>B</v>
      </c>
      <c r="E19" s="116">
        <f>Schedule!E22</f>
        <v>0.29166666666666669</v>
      </c>
      <c r="F19" s="132">
        <f>Schedule!F22</f>
        <v>0.75</v>
      </c>
      <c r="G19" s="138" t="str">
        <f>Schedule!G22</f>
        <v>Civitavecchia</v>
      </c>
      <c r="H19" s="133" t="str">
        <f>Schedule!H22</f>
        <v>ITCVV</v>
      </c>
      <c r="I19" s="139" t="s">
        <v>62</v>
      </c>
      <c r="J19" s="110"/>
      <c r="K19" s="110"/>
    </row>
    <row r="20" spans="1:11" ht="30" customHeight="1" x14ac:dyDescent="0.2">
      <c r="A20" s="113" t="str">
        <f>Schedule!A23</f>
        <v>-</v>
      </c>
      <c r="B20" s="114">
        <f>Schedule!B23</f>
        <v>45583</v>
      </c>
      <c r="C20" s="115">
        <f>Schedule!C23</f>
        <v>45583</v>
      </c>
      <c r="D20" s="113" t="str">
        <f>Schedule!D23</f>
        <v>B</v>
      </c>
      <c r="E20" s="116">
        <f>Schedule!E23</f>
        <v>0.33333333333333331</v>
      </c>
      <c r="F20" s="132">
        <f>Schedule!F23</f>
        <v>0.83333333333333337</v>
      </c>
      <c r="G20" s="113" t="str">
        <f>Schedule!G23</f>
        <v>Savona</v>
      </c>
      <c r="H20" s="133" t="str">
        <f>Schedule!H23</f>
        <v>ITSVN</v>
      </c>
      <c r="I20" s="139"/>
      <c r="J20" s="110"/>
      <c r="K20" s="110"/>
    </row>
    <row r="21" spans="1:11" x14ac:dyDescent="0.2">
      <c r="A21"/>
    </row>
    <row r="22" spans="1:11" x14ac:dyDescent="0.2">
      <c r="A22"/>
    </row>
    <row r="23" spans="1:11" x14ac:dyDescent="0.2">
      <c r="A23"/>
    </row>
    <row r="24" spans="1:11" x14ac:dyDescent="0.2">
      <c r="A24"/>
    </row>
    <row r="25" spans="1:11" x14ac:dyDescent="0.2">
      <c r="A25"/>
    </row>
    <row r="26" spans="1:11" x14ac:dyDescent="0.2">
      <c r="A26"/>
    </row>
    <row r="27" spans="1:11" x14ac:dyDescent="0.2">
      <c r="A27"/>
    </row>
    <row r="28" spans="1:11" x14ac:dyDescent="0.2">
      <c r="A28"/>
    </row>
    <row r="29" spans="1:11" x14ac:dyDescent="0.2">
      <c r="A29"/>
    </row>
    <row r="30" spans="1:11" x14ac:dyDescent="0.2">
      <c r="A30"/>
    </row>
    <row r="31" spans="1:11" x14ac:dyDescent="0.2">
      <c r="A31"/>
    </row>
    <row r="32" spans="1:11" x14ac:dyDescent="0.2">
      <c r="A32"/>
    </row>
    <row r="33" spans="1:1" x14ac:dyDescent="0.2">
      <c r="A33"/>
    </row>
    <row r="34" spans="1:1" x14ac:dyDescent="0.2">
      <c r="A34"/>
    </row>
    <row r="35" spans="1:1" x14ac:dyDescent="0.2">
      <c r="A35"/>
    </row>
    <row r="36" spans="1:1" x14ac:dyDescent="0.2">
      <c r="A36"/>
    </row>
    <row r="37" spans="1:1" x14ac:dyDescent="0.2">
      <c r="A37"/>
    </row>
  </sheetData>
  <sheetProtection formatColumns="0" formatRows="0" selectLockedCells="1" sort="0" autoFilter="0"/>
  <protectedRanges>
    <protectedRange sqref="I2:K10 J14" name="Range1"/>
  </protectedRanges>
  <pageMargins left="0.25" right="0.25" top="0.75" bottom="0.75" header="0.3" footer="0.3"/>
  <pageSetup paperSize="9" scale="97"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68"/>
  <sheetViews>
    <sheetView zoomScale="115" zoomScaleNormal="115" workbookViewId="0">
      <selection activeCell="N40" sqref="N40:S40"/>
    </sheetView>
  </sheetViews>
  <sheetFormatPr defaultColWidth="11.42578125" defaultRowHeight="12.75" x14ac:dyDescent="0.2"/>
  <cols>
    <col min="1" max="1" width="10.42578125" style="41" customWidth="1"/>
    <col min="2" max="2" width="7.28515625" style="42" customWidth="1"/>
    <col min="3" max="3" width="6.28515625" style="43" customWidth="1"/>
    <col min="4" max="5" width="6.85546875" style="44" customWidth="1"/>
    <col min="6" max="6" width="17.42578125" style="26" customWidth="1"/>
    <col min="7" max="7" width="8.42578125" style="26" customWidth="1"/>
    <col min="8" max="8" width="8.140625" style="26" customWidth="1"/>
    <col min="9" max="9" width="40.42578125" style="26" bestFit="1" customWidth="1"/>
    <col min="10" max="10" width="7.85546875" style="45" customWidth="1"/>
    <col min="11" max="12" width="9.140625" style="28" customWidth="1"/>
    <col min="13" max="13" width="7.85546875" style="28" customWidth="1"/>
    <col min="14" max="14" width="7" style="70" customWidth="1"/>
    <col min="15" max="15" width="6.7109375" style="27" customWidth="1"/>
    <col min="16" max="17" width="9.42578125" style="27" customWidth="1"/>
    <col min="18" max="18" width="7" style="27" customWidth="1"/>
    <col min="19" max="19" width="8.28515625" style="27" customWidth="1"/>
    <col min="20" max="20" width="22.7109375" style="64" bestFit="1" customWidth="1"/>
    <col min="21" max="21" width="7.42578125" style="26" customWidth="1"/>
    <col min="22" max="22" width="22.28515625" style="26" customWidth="1"/>
    <col min="23" max="16384" width="11.42578125" style="26"/>
  </cols>
  <sheetData>
    <row r="1" spans="1:42" s="38" customFormat="1" ht="24" customHeight="1" x14ac:dyDescent="0.2">
      <c r="A1" s="46" t="s">
        <v>2</v>
      </c>
      <c r="B1" s="47" t="s">
        <v>3</v>
      </c>
      <c r="C1" s="48" t="s">
        <v>4</v>
      </c>
      <c r="D1" s="49" t="s">
        <v>5</v>
      </c>
      <c r="E1" s="49" t="s">
        <v>6</v>
      </c>
      <c r="F1" s="50" t="s">
        <v>23</v>
      </c>
      <c r="G1" s="50" t="s">
        <v>7</v>
      </c>
      <c r="H1" s="50" t="s">
        <v>8</v>
      </c>
      <c r="I1" s="50" t="s">
        <v>0</v>
      </c>
      <c r="J1" s="51" t="s">
        <v>21</v>
      </c>
      <c r="K1" s="52" t="s">
        <v>10</v>
      </c>
      <c r="L1" s="52" t="s">
        <v>12</v>
      </c>
      <c r="M1" s="52" t="s">
        <v>13</v>
      </c>
      <c r="N1" s="69" t="s">
        <v>9</v>
      </c>
      <c r="O1" s="53" t="s">
        <v>14</v>
      </c>
      <c r="P1" s="53" t="s">
        <v>15</v>
      </c>
      <c r="Q1" s="53" t="s">
        <v>16</v>
      </c>
      <c r="R1" s="53" t="s">
        <v>41</v>
      </c>
      <c r="S1" s="54" t="s">
        <v>17</v>
      </c>
      <c r="T1" s="61" t="s">
        <v>18</v>
      </c>
      <c r="U1" s="60" t="s">
        <v>19</v>
      </c>
      <c r="V1" s="55" t="s">
        <v>20</v>
      </c>
      <c r="W1" s="37"/>
      <c r="X1" s="37"/>
      <c r="Y1" s="37"/>
      <c r="Z1" s="37"/>
      <c r="AA1" s="37"/>
      <c r="AB1" s="37"/>
      <c r="AC1" s="37"/>
      <c r="AD1" s="37"/>
      <c r="AE1" s="37"/>
      <c r="AF1" s="37"/>
      <c r="AG1" s="37"/>
      <c r="AH1" s="37"/>
      <c r="AI1" s="37"/>
      <c r="AJ1" s="37"/>
      <c r="AK1" s="37"/>
      <c r="AL1" s="37"/>
      <c r="AM1" s="37"/>
      <c r="AN1" s="37"/>
      <c r="AO1" s="37"/>
      <c r="AP1" s="37"/>
    </row>
    <row r="2" spans="1:42" ht="24.95" hidden="1" customHeight="1" x14ac:dyDescent="0.2">
      <c r="A2" s="29">
        <f>Schedule!B$7</f>
        <v>45568</v>
      </c>
      <c r="B2" s="36">
        <f>Schedule!C$7</f>
        <v>45568</v>
      </c>
      <c r="C2" s="29" t="str">
        <f>Schedule!D$7</f>
        <v>B</v>
      </c>
      <c r="D2" s="72">
        <f>Schedule!E$7</f>
        <v>0.33333333333333331</v>
      </c>
      <c r="E2" s="72">
        <f>Schedule!F$7</f>
        <v>0.83333333333333337</v>
      </c>
      <c r="F2" s="29" t="str">
        <f>Schedule!G$7</f>
        <v>Portland</v>
      </c>
      <c r="G2" s="29" t="str">
        <f>Schedule!H$7</f>
        <v>GBPTL</v>
      </c>
      <c r="H2" s="12" t="s">
        <v>116</v>
      </c>
      <c r="I2" s="22" t="s">
        <v>117</v>
      </c>
      <c r="J2" s="23">
        <v>125</v>
      </c>
      <c r="K2" s="24">
        <v>0.38541666666666669</v>
      </c>
      <c r="L2" s="24">
        <f>Table1[[#This Row],[Depart]]+Table1[[#This Row],[Dur''n]]</f>
        <v>0.73958333333333337</v>
      </c>
      <c r="M2" s="24">
        <v>0.35416666666666669</v>
      </c>
      <c r="N2" s="74">
        <v>79</v>
      </c>
      <c r="O2" s="14" t="s">
        <v>1</v>
      </c>
      <c r="P2" s="58"/>
      <c r="Q2" s="58"/>
      <c r="R2" s="59">
        <v>135</v>
      </c>
      <c r="S2" s="59" t="s">
        <v>62</v>
      </c>
      <c r="T2" s="62" t="s">
        <v>172</v>
      </c>
      <c r="U2" s="16"/>
      <c r="V2" s="12"/>
      <c r="W2" s="25"/>
      <c r="X2" s="25"/>
      <c r="Y2" s="25"/>
      <c r="Z2" s="25"/>
      <c r="AA2" s="25"/>
      <c r="AB2" s="25"/>
      <c r="AC2" s="25"/>
      <c r="AD2" s="25"/>
      <c r="AE2" s="25"/>
      <c r="AF2" s="25"/>
      <c r="AG2" s="25"/>
      <c r="AH2" s="25"/>
      <c r="AI2" s="25"/>
      <c r="AJ2" s="25"/>
      <c r="AK2" s="25"/>
      <c r="AL2" s="25"/>
      <c r="AM2" s="25"/>
      <c r="AN2" s="25"/>
      <c r="AO2" s="25"/>
      <c r="AP2" s="25"/>
    </row>
    <row r="3" spans="1:42" ht="24.95" hidden="1" customHeight="1" x14ac:dyDescent="0.2">
      <c r="A3" s="29">
        <f>Schedule!B$7</f>
        <v>45568</v>
      </c>
      <c r="B3" s="36">
        <f>Schedule!C$7</f>
        <v>45568</v>
      </c>
      <c r="C3" s="29" t="str">
        <f>Schedule!D$7</f>
        <v>B</v>
      </c>
      <c r="D3" s="72">
        <f>Schedule!E$7</f>
        <v>0.33333333333333331</v>
      </c>
      <c r="E3" s="72">
        <f>Schedule!F$7</f>
        <v>0.83333333333333337</v>
      </c>
      <c r="F3" s="29" t="str">
        <f>Schedule!G$7</f>
        <v>Portland</v>
      </c>
      <c r="G3" s="29" t="str">
        <f>Schedule!H$7</f>
        <v>GBPTL</v>
      </c>
      <c r="H3" s="12" t="s">
        <v>118</v>
      </c>
      <c r="I3" s="22" t="s">
        <v>119</v>
      </c>
      <c r="J3" s="23">
        <v>99</v>
      </c>
      <c r="K3" s="24">
        <v>0.36458333333333331</v>
      </c>
      <c r="L3" s="24">
        <f>Table1[[#This Row],[Depart]]+Table1[[#This Row],[Dur''n]]</f>
        <v>0.57291666666666663</v>
      </c>
      <c r="M3" s="24">
        <v>0.20833333333333334</v>
      </c>
      <c r="N3" s="74">
        <v>86</v>
      </c>
      <c r="O3" s="14" t="s">
        <v>1</v>
      </c>
      <c r="P3" s="58"/>
      <c r="Q3" s="58"/>
      <c r="R3" s="59">
        <v>90</v>
      </c>
      <c r="S3" s="59" t="s">
        <v>1</v>
      </c>
      <c r="T3" s="62" t="s">
        <v>172</v>
      </c>
      <c r="U3" s="16"/>
      <c r="V3" s="12"/>
      <c r="W3" s="25"/>
      <c r="X3" s="25"/>
      <c r="Y3" s="25"/>
      <c r="Z3" s="25"/>
      <c r="AA3" s="25"/>
      <c r="AB3" s="25"/>
      <c r="AC3" s="25"/>
      <c r="AD3" s="25"/>
      <c r="AE3" s="25"/>
      <c r="AF3" s="25"/>
      <c r="AG3" s="25"/>
      <c r="AH3" s="25"/>
      <c r="AI3" s="25"/>
      <c r="AJ3" s="25"/>
      <c r="AK3" s="25"/>
      <c r="AL3" s="25"/>
      <c r="AM3" s="25"/>
      <c r="AN3" s="25"/>
      <c r="AO3" s="25"/>
      <c r="AP3" s="25"/>
    </row>
    <row r="4" spans="1:42" ht="24.95" hidden="1" customHeight="1" x14ac:dyDescent="0.2">
      <c r="A4" s="29">
        <f>Schedule!B$7</f>
        <v>45568</v>
      </c>
      <c r="B4" s="36">
        <f>Schedule!C$7</f>
        <v>45568</v>
      </c>
      <c r="C4" s="29" t="str">
        <f>Schedule!D$7</f>
        <v>B</v>
      </c>
      <c r="D4" s="72">
        <f>Schedule!E$7</f>
        <v>0.33333333333333331</v>
      </c>
      <c r="E4" s="72">
        <f>Schedule!F$7</f>
        <v>0.83333333333333337</v>
      </c>
      <c r="F4" s="29" t="str">
        <f>Schedule!G$7</f>
        <v>Portland</v>
      </c>
      <c r="G4" s="29" t="str">
        <f>Schedule!H$7</f>
        <v>GBPTL</v>
      </c>
      <c r="H4" s="12" t="s">
        <v>120</v>
      </c>
      <c r="I4" s="22" t="s">
        <v>121</v>
      </c>
      <c r="J4" s="23">
        <v>89</v>
      </c>
      <c r="K4" s="150"/>
      <c r="L4" s="150"/>
      <c r="M4" s="150"/>
      <c r="N4" s="149" t="s">
        <v>1</v>
      </c>
      <c r="O4" s="14" t="s">
        <v>1</v>
      </c>
      <c r="P4" s="58"/>
      <c r="Q4" s="58"/>
      <c r="R4" s="59">
        <v>90</v>
      </c>
      <c r="S4" s="59" t="s">
        <v>1</v>
      </c>
      <c r="T4" s="152" t="s">
        <v>266</v>
      </c>
      <c r="U4" s="16"/>
      <c r="V4" s="12"/>
      <c r="W4" s="25"/>
      <c r="X4" s="25"/>
      <c r="Y4" s="25"/>
      <c r="Z4" s="25"/>
      <c r="AA4" s="25"/>
      <c r="AB4" s="25"/>
      <c r="AC4" s="25"/>
      <c r="AD4" s="25"/>
      <c r="AE4" s="25"/>
      <c r="AF4" s="25"/>
      <c r="AG4" s="25"/>
      <c r="AH4" s="25"/>
      <c r="AI4" s="25"/>
      <c r="AJ4" s="25"/>
      <c r="AK4" s="25"/>
      <c r="AL4" s="25"/>
      <c r="AM4" s="25"/>
      <c r="AN4" s="25"/>
      <c r="AO4" s="25"/>
      <c r="AP4" s="25"/>
    </row>
    <row r="5" spans="1:42" ht="24.95" hidden="1" customHeight="1" x14ac:dyDescent="0.2">
      <c r="A5" s="29">
        <f>Schedule!B$7</f>
        <v>45568</v>
      </c>
      <c r="B5" s="36">
        <f>Schedule!C$7</f>
        <v>45568</v>
      </c>
      <c r="C5" s="29" t="str">
        <f>Schedule!D$7</f>
        <v>B</v>
      </c>
      <c r="D5" s="72">
        <f>Schedule!E$7</f>
        <v>0.33333333333333331</v>
      </c>
      <c r="E5" s="72">
        <f>Schedule!F$7</f>
        <v>0.83333333333333337</v>
      </c>
      <c r="F5" s="29" t="str">
        <f>Schedule!G$7</f>
        <v>Portland</v>
      </c>
      <c r="G5" s="29" t="str">
        <f>Schedule!H$7</f>
        <v>GBPTL</v>
      </c>
      <c r="H5" s="12" t="s">
        <v>122</v>
      </c>
      <c r="I5" s="22" t="s">
        <v>123</v>
      </c>
      <c r="J5" s="23">
        <v>79</v>
      </c>
      <c r="K5" s="24">
        <v>0.39583333333333331</v>
      </c>
      <c r="L5" s="24">
        <f>Table1[[#This Row],[Depart]]+Table1[[#This Row],[Dur''n]]</f>
        <v>0.58333333333333326</v>
      </c>
      <c r="M5" s="24">
        <v>0.1875</v>
      </c>
      <c r="N5" s="74">
        <v>17</v>
      </c>
      <c r="O5" s="14" t="s">
        <v>1</v>
      </c>
      <c r="P5" s="58"/>
      <c r="Q5" s="58"/>
      <c r="R5" s="59">
        <v>46</v>
      </c>
      <c r="S5" s="59" t="s">
        <v>1</v>
      </c>
      <c r="T5" s="62" t="s">
        <v>172</v>
      </c>
      <c r="U5" s="16" t="s">
        <v>46</v>
      </c>
      <c r="V5" s="12"/>
      <c r="W5" s="25"/>
      <c r="X5" s="25"/>
      <c r="Y5" s="25"/>
      <c r="Z5" s="25"/>
      <c r="AA5" s="25"/>
      <c r="AB5" s="25"/>
      <c r="AC5" s="25"/>
      <c r="AD5" s="25"/>
      <c r="AE5" s="25"/>
      <c r="AF5" s="25"/>
      <c r="AG5" s="25"/>
      <c r="AH5" s="25"/>
      <c r="AI5" s="25"/>
      <c r="AJ5" s="25"/>
      <c r="AK5" s="25"/>
      <c r="AL5" s="25"/>
      <c r="AM5" s="25"/>
      <c r="AN5" s="25"/>
      <c r="AO5" s="25"/>
      <c r="AP5" s="25"/>
    </row>
    <row r="6" spans="1:42" ht="24.95" hidden="1" customHeight="1" x14ac:dyDescent="0.2">
      <c r="A6" s="29">
        <f>Schedule!B$7</f>
        <v>45568</v>
      </c>
      <c r="B6" s="36">
        <f>Schedule!C$7</f>
        <v>45568</v>
      </c>
      <c r="C6" s="29" t="str">
        <f>Schedule!D$7</f>
        <v>B</v>
      </c>
      <c r="D6" s="72">
        <f>Schedule!E$7</f>
        <v>0.33333333333333331</v>
      </c>
      <c r="E6" s="72">
        <f>Schedule!F$7</f>
        <v>0.83333333333333337</v>
      </c>
      <c r="F6" s="29" t="str">
        <f>Schedule!G$7</f>
        <v>Portland</v>
      </c>
      <c r="G6" s="29" t="str">
        <f>Schedule!H$7</f>
        <v>GBPTL</v>
      </c>
      <c r="H6" s="73" t="s">
        <v>175</v>
      </c>
      <c r="I6" s="22" t="s">
        <v>177</v>
      </c>
      <c r="J6" s="23">
        <v>69</v>
      </c>
      <c r="K6" s="148">
        <v>0.375</v>
      </c>
      <c r="L6" s="148">
        <f>Table1[[#This Row],[Depart]]+Table1[[#This Row],[Dur''n]]</f>
        <v>0.55208333333333337</v>
      </c>
      <c r="M6" s="148">
        <v>0.17708333333333334</v>
      </c>
      <c r="N6" s="74">
        <v>294</v>
      </c>
      <c r="O6" s="14" t="s">
        <v>1</v>
      </c>
      <c r="P6" s="58"/>
      <c r="Q6" s="58"/>
      <c r="R6" s="59">
        <v>180</v>
      </c>
      <c r="S6" s="59" t="s">
        <v>1</v>
      </c>
      <c r="T6" s="62" t="s">
        <v>172</v>
      </c>
      <c r="U6" s="16"/>
      <c r="V6" s="12"/>
      <c r="W6" s="25"/>
      <c r="X6" s="25"/>
      <c r="Y6" s="25"/>
      <c r="Z6" s="25"/>
      <c r="AA6" s="25"/>
      <c r="AB6" s="25"/>
      <c r="AC6" s="25"/>
      <c r="AD6" s="25"/>
      <c r="AE6" s="25"/>
      <c r="AF6" s="25"/>
      <c r="AG6" s="25"/>
      <c r="AH6" s="25"/>
      <c r="AI6" s="25"/>
      <c r="AJ6" s="25"/>
      <c r="AK6" s="25"/>
      <c r="AL6" s="25"/>
      <c r="AM6" s="25"/>
      <c r="AN6" s="25"/>
      <c r="AO6" s="25"/>
      <c r="AP6" s="25"/>
    </row>
    <row r="7" spans="1:42" ht="24.95" hidden="1" customHeight="1" x14ac:dyDescent="0.2">
      <c r="A7" s="29">
        <f>Schedule!B$7</f>
        <v>45568</v>
      </c>
      <c r="B7" s="36">
        <f>Schedule!C$7</f>
        <v>45568</v>
      </c>
      <c r="C7" s="29" t="str">
        <f>Schedule!D$7</f>
        <v>B</v>
      </c>
      <c r="D7" s="72">
        <f>Schedule!E$7</f>
        <v>0.33333333333333331</v>
      </c>
      <c r="E7" s="72">
        <f>Schedule!F$7</f>
        <v>0.83333333333333337</v>
      </c>
      <c r="F7" s="29" t="str">
        <f>Schedule!G$7</f>
        <v>Portland</v>
      </c>
      <c r="G7" s="29" t="str">
        <f>Schedule!H$7</f>
        <v>GBPTL</v>
      </c>
      <c r="H7" s="73" t="s">
        <v>176</v>
      </c>
      <c r="I7" s="22" t="s">
        <v>178</v>
      </c>
      <c r="J7" s="23">
        <v>69</v>
      </c>
      <c r="K7" s="148">
        <v>0.58333333333333337</v>
      </c>
      <c r="L7" s="148">
        <f>Table1[[#This Row],[Depart]]+Table1[[#This Row],[Dur''n]]</f>
        <v>0.76041666666666674</v>
      </c>
      <c r="M7" s="148">
        <v>0.17708333333333334</v>
      </c>
      <c r="N7" s="74" t="s">
        <v>1</v>
      </c>
      <c r="O7" s="14" t="s">
        <v>1</v>
      </c>
      <c r="P7" s="58"/>
      <c r="Q7" s="58"/>
      <c r="R7" s="59">
        <v>135</v>
      </c>
      <c r="S7" s="59" t="s">
        <v>1</v>
      </c>
      <c r="T7" s="62" t="s">
        <v>172</v>
      </c>
      <c r="U7" s="16"/>
      <c r="V7" s="12"/>
      <c r="W7" s="25"/>
      <c r="X7" s="25"/>
      <c r="Y7" s="25"/>
      <c r="Z7" s="25"/>
      <c r="AA7" s="25"/>
      <c r="AB7" s="25"/>
      <c r="AC7" s="25"/>
      <c r="AD7" s="25"/>
      <c r="AE7" s="25"/>
      <c r="AF7" s="25"/>
      <c r="AG7" s="25"/>
      <c r="AH7" s="25"/>
      <c r="AI7" s="25"/>
      <c r="AJ7" s="25"/>
      <c r="AK7" s="25"/>
      <c r="AL7" s="25"/>
      <c r="AM7" s="25"/>
      <c r="AN7" s="25"/>
      <c r="AO7" s="25"/>
      <c r="AP7" s="25"/>
    </row>
    <row r="8" spans="1:42" ht="24.95" hidden="1" customHeight="1" x14ac:dyDescent="0.2">
      <c r="A8" s="29">
        <f>Schedule!B$9</f>
        <v>45570</v>
      </c>
      <c r="B8" s="36">
        <f>Schedule!C$9</f>
        <v>45570</v>
      </c>
      <c r="C8" s="29" t="str">
        <f>Schedule!D$9</f>
        <v>B</v>
      </c>
      <c r="D8" s="72">
        <f>Schedule!E$9</f>
        <v>0.33333333333333331</v>
      </c>
      <c r="E8" s="72">
        <f>Schedule!F$9</f>
        <v>0.75</v>
      </c>
      <c r="F8" s="29" t="str">
        <f>Schedule!G$9</f>
        <v>La Pallice</v>
      </c>
      <c r="G8" s="29" t="str">
        <f>Schedule!H$9</f>
        <v>FRLPE</v>
      </c>
      <c r="H8" s="12" t="s">
        <v>124</v>
      </c>
      <c r="I8" s="22" t="s">
        <v>125</v>
      </c>
      <c r="J8" s="23">
        <v>69</v>
      </c>
      <c r="K8" s="24">
        <v>0.34375</v>
      </c>
      <c r="L8" s="24">
        <f>Table1[[#This Row],[Depart]]+Table1[[#This Row],[Dur''n]]</f>
        <v>0.53125</v>
      </c>
      <c r="M8" s="24">
        <v>0.1875</v>
      </c>
      <c r="N8" s="74">
        <v>28</v>
      </c>
      <c r="O8" s="14" t="s">
        <v>1</v>
      </c>
      <c r="P8" s="58"/>
      <c r="Q8" s="58"/>
      <c r="R8" s="59">
        <v>40</v>
      </c>
      <c r="S8" s="59" t="s">
        <v>187</v>
      </c>
      <c r="T8" s="62"/>
      <c r="U8" s="16" t="s">
        <v>46</v>
      </c>
      <c r="V8" s="12"/>
      <c r="W8" s="25"/>
      <c r="X8" s="25"/>
      <c r="Y8" s="25"/>
      <c r="Z8" s="25"/>
      <c r="AA8" s="25"/>
      <c r="AB8" s="25"/>
      <c r="AC8" s="25"/>
      <c r="AD8" s="25"/>
      <c r="AE8" s="25"/>
      <c r="AF8" s="25"/>
      <c r="AG8" s="25"/>
      <c r="AH8" s="25"/>
      <c r="AI8" s="25"/>
      <c r="AJ8" s="25"/>
      <c r="AK8" s="25"/>
      <c r="AL8" s="25"/>
      <c r="AM8" s="25"/>
      <c r="AN8" s="25"/>
      <c r="AO8" s="25"/>
      <c r="AP8" s="25"/>
    </row>
    <row r="9" spans="1:42" ht="24.95" hidden="1" customHeight="1" x14ac:dyDescent="0.2">
      <c r="A9" s="29">
        <f>Schedule!B$9</f>
        <v>45570</v>
      </c>
      <c r="B9" s="36">
        <f>Schedule!C$9</f>
        <v>45570</v>
      </c>
      <c r="C9" s="29" t="str">
        <f>Schedule!D$9</f>
        <v>B</v>
      </c>
      <c r="D9" s="72">
        <f>Schedule!E$9</f>
        <v>0.33333333333333331</v>
      </c>
      <c r="E9" s="72">
        <f>Schedule!F$9</f>
        <v>0.75</v>
      </c>
      <c r="F9" s="29" t="str">
        <f>Schedule!G$9</f>
        <v>La Pallice</v>
      </c>
      <c r="G9" s="29" t="str">
        <f>Schedule!H$9</f>
        <v>FRLPE</v>
      </c>
      <c r="H9" s="12" t="s">
        <v>183</v>
      </c>
      <c r="I9" s="22" t="s">
        <v>185</v>
      </c>
      <c r="J9" s="23">
        <v>55</v>
      </c>
      <c r="K9" s="24">
        <v>0.35416666666666669</v>
      </c>
      <c r="L9" s="24">
        <f>Table1[[#This Row],[Depart]]+Table1[[#This Row],[Dur''n]]</f>
        <v>0.52083333333333337</v>
      </c>
      <c r="M9" s="24">
        <v>0.16666666666666666</v>
      </c>
      <c r="N9" s="74">
        <v>269</v>
      </c>
      <c r="O9" s="14" t="s">
        <v>1</v>
      </c>
      <c r="P9" s="58"/>
      <c r="Q9" s="58"/>
      <c r="R9" s="59">
        <v>135</v>
      </c>
      <c r="S9" s="59"/>
      <c r="T9" s="62"/>
      <c r="U9" s="16" t="s">
        <v>46</v>
      </c>
      <c r="V9" s="12"/>
      <c r="W9" s="25"/>
      <c r="X9" s="25"/>
      <c r="Y9" s="25"/>
      <c r="Z9" s="25"/>
      <c r="AA9" s="25"/>
      <c r="AB9" s="25"/>
      <c r="AC9" s="25"/>
      <c r="AD9" s="25"/>
      <c r="AE9" s="25"/>
      <c r="AF9" s="25"/>
      <c r="AG9" s="25"/>
      <c r="AH9" s="25"/>
      <c r="AI9" s="25"/>
      <c r="AJ9" s="25"/>
      <c r="AK9" s="25"/>
      <c r="AL9" s="25"/>
      <c r="AM9" s="25"/>
      <c r="AN9" s="25"/>
      <c r="AO9" s="25"/>
      <c r="AP9" s="25"/>
    </row>
    <row r="10" spans="1:42" ht="24.95" hidden="1" customHeight="1" x14ac:dyDescent="0.2">
      <c r="A10" s="29">
        <f>Schedule!B$9</f>
        <v>45570</v>
      </c>
      <c r="B10" s="36">
        <f>Schedule!C$9</f>
        <v>45570</v>
      </c>
      <c r="C10" s="29" t="str">
        <f>Schedule!D$9</f>
        <v>B</v>
      </c>
      <c r="D10" s="72">
        <f>Schedule!E$9</f>
        <v>0.33333333333333331</v>
      </c>
      <c r="E10" s="72">
        <f>Schedule!F$9</f>
        <v>0.75</v>
      </c>
      <c r="F10" s="29" t="str">
        <f>Schedule!G$9</f>
        <v>La Pallice</v>
      </c>
      <c r="G10" s="29" t="str">
        <f>Schedule!H$9</f>
        <v>FRLPE</v>
      </c>
      <c r="H10" s="12" t="s">
        <v>184</v>
      </c>
      <c r="I10" s="22" t="s">
        <v>186</v>
      </c>
      <c r="J10" s="23">
        <v>55</v>
      </c>
      <c r="K10" s="24">
        <v>0.5625</v>
      </c>
      <c r="L10" s="24">
        <f>Table1[[#This Row],[Depart]]+Table1[[#This Row],[Dur''n]]</f>
        <v>0.72916666666666663</v>
      </c>
      <c r="M10" s="24">
        <v>0.16666666666666666</v>
      </c>
      <c r="N10" s="74" t="s">
        <v>1</v>
      </c>
      <c r="O10" s="14" t="s">
        <v>1</v>
      </c>
      <c r="P10" s="58"/>
      <c r="Q10" s="58"/>
      <c r="R10" s="59">
        <v>135</v>
      </c>
      <c r="S10" s="59"/>
      <c r="T10" s="62"/>
      <c r="U10" s="16" t="s">
        <v>46</v>
      </c>
      <c r="V10" s="12"/>
      <c r="W10" s="25"/>
      <c r="X10" s="25"/>
      <c r="Y10" s="25"/>
      <c r="Z10" s="25"/>
      <c r="AA10" s="25"/>
      <c r="AB10" s="25"/>
      <c r="AC10" s="25"/>
      <c r="AD10" s="25"/>
      <c r="AE10" s="25"/>
      <c r="AF10" s="25"/>
      <c r="AG10" s="25"/>
      <c r="AH10" s="25"/>
      <c r="AI10" s="25"/>
      <c r="AJ10" s="25"/>
      <c r="AK10" s="25"/>
      <c r="AL10" s="25"/>
      <c r="AM10" s="25"/>
      <c r="AN10" s="25"/>
      <c r="AO10" s="25"/>
      <c r="AP10" s="25"/>
    </row>
    <row r="11" spans="1:42" ht="24.95" hidden="1" customHeight="1" x14ac:dyDescent="0.2">
      <c r="A11" s="29">
        <f>Schedule!B$9</f>
        <v>45570</v>
      </c>
      <c r="B11" s="36">
        <f>Schedule!C$9</f>
        <v>45570</v>
      </c>
      <c r="C11" s="29" t="str">
        <f>Schedule!D$9</f>
        <v>B</v>
      </c>
      <c r="D11" s="72">
        <f>Schedule!E$9</f>
        <v>0.33333333333333331</v>
      </c>
      <c r="E11" s="72">
        <f>Schedule!F$9</f>
        <v>0.75</v>
      </c>
      <c r="F11" s="29" t="str">
        <f>Schedule!G$9</f>
        <v>La Pallice</v>
      </c>
      <c r="G11" s="29" t="str">
        <f>Schedule!H$9</f>
        <v>FRLPE</v>
      </c>
      <c r="H11" s="12" t="s">
        <v>126</v>
      </c>
      <c r="I11" s="22" t="s">
        <v>127</v>
      </c>
      <c r="J11" s="23">
        <v>69</v>
      </c>
      <c r="K11" s="24">
        <v>0.36458333333333331</v>
      </c>
      <c r="L11" s="24">
        <f>Table1[[#This Row],[Depart]]+Table1[[#This Row],[Dur''n]]</f>
        <v>0.51041666666666663</v>
      </c>
      <c r="M11" s="24">
        <v>0.14583333333333334</v>
      </c>
      <c r="N11" s="74">
        <v>59</v>
      </c>
      <c r="O11" s="14" t="s">
        <v>1</v>
      </c>
      <c r="P11" s="58"/>
      <c r="Q11" s="58"/>
      <c r="R11" s="59">
        <v>75</v>
      </c>
      <c r="S11" s="59"/>
      <c r="T11" s="62"/>
      <c r="U11" s="16" t="s">
        <v>46</v>
      </c>
      <c r="V11" s="12"/>
      <c r="W11" s="25"/>
      <c r="X11" s="25"/>
      <c r="Y11" s="25"/>
      <c r="Z11" s="25"/>
      <c r="AA11" s="25"/>
      <c r="AB11" s="25"/>
      <c r="AC11" s="25"/>
      <c r="AD11" s="25"/>
      <c r="AE11" s="25"/>
      <c r="AF11" s="25"/>
      <c r="AG11" s="25"/>
      <c r="AH11" s="25"/>
      <c r="AI11" s="25"/>
      <c r="AJ11" s="25"/>
      <c r="AK11" s="25"/>
      <c r="AL11" s="25"/>
      <c r="AM11" s="25"/>
      <c r="AN11" s="25"/>
      <c r="AO11" s="25"/>
      <c r="AP11" s="25"/>
    </row>
    <row r="12" spans="1:42" ht="24.95" hidden="1" customHeight="1" x14ac:dyDescent="0.2">
      <c r="A12" s="29">
        <f>Schedule!B$9</f>
        <v>45570</v>
      </c>
      <c r="B12" s="36">
        <f>Schedule!C$9</f>
        <v>45570</v>
      </c>
      <c r="C12" s="29" t="str">
        <f>Schedule!D$9</f>
        <v>B</v>
      </c>
      <c r="D12" s="72">
        <f>Schedule!E$9</f>
        <v>0.33333333333333331</v>
      </c>
      <c r="E12" s="72">
        <f>Schedule!F$9</f>
        <v>0.75</v>
      </c>
      <c r="F12" s="29" t="str">
        <f>Schedule!G$9</f>
        <v>La Pallice</v>
      </c>
      <c r="G12" s="29" t="str">
        <f>Schedule!H$9</f>
        <v>FRLPE</v>
      </c>
      <c r="H12" s="12" t="s">
        <v>179</v>
      </c>
      <c r="I12" s="22" t="s">
        <v>181</v>
      </c>
      <c r="J12" s="23">
        <v>55</v>
      </c>
      <c r="K12" s="24">
        <v>0.375</v>
      </c>
      <c r="L12" s="24">
        <f>Table1[[#This Row],[Depart]]+Table1[[#This Row],[Dur''n]]</f>
        <v>0.5</v>
      </c>
      <c r="M12" s="24">
        <v>0.125</v>
      </c>
      <c r="N12" s="74">
        <v>91</v>
      </c>
      <c r="O12" s="14" t="s">
        <v>1</v>
      </c>
      <c r="P12" s="58"/>
      <c r="Q12" s="58"/>
      <c r="R12" s="59">
        <v>80</v>
      </c>
      <c r="S12" s="59"/>
      <c r="T12" s="62"/>
      <c r="U12" s="16"/>
      <c r="V12" s="12"/>
      <c r="W12" s="25"/>
      <c r="X12" s="25"/>
      <c r="Y12" s="25"/>
      <c r="Z12" s="25"/>
      <c r="AA12" s="25"/>
      <c r="AB12" s="25"/>
      <c r="AC12" s="25"/>
      <c r="AD12" s="25"/>
      <c r="AE12" s="25"/>
      <c r="AF12" s="25"/>
      <c r="AG12" s="25"/>
      <c r="AH12" s="25"/>
      <c r="AI12" s="25"/>
      <c r="AJ12" s="25"/>
      <c r="AK12" s="25"/>
      <c r="AL12" s="25"/>
      <c r="AM12" s="25"/>
      <c r="AN12" s="25"/>
      <c r="AO12" s="25"/>
      <c r="AP12" s="25"/>
    </row>
    <row r="13" spans="1:42" ht="24.95" hidden="1" customHeight="1" x14ac:dyDescent="0.2">
      <c r="A13" s="29">
        <f>Schedule!B$9</f>
        <v>45570</v>
      </c>
      <c r="B13" s="36">
        <f>Schedule!C$9</f>
        <v>45570</v>
      </c>
      <c r="C13" s="29" t="str">
        <f>Schedule!D$9</f>
        <v>B</v>
      </c>
      <c r="D13" s="72">
        <f>Schedule!E$9</f>
        <v>0.33333333333333331</v>
      </c>
      <c r="E13" s="72">
        <f>Schedule!F$9</f>
        <v>0.75</v>
      </c>
      <c r="F13" s="29" t="str">
        <f>Schedule!G$9</f>
        <v>La Pallice</v>
      </c>
      <c r="G13" s="29" t="str">
        <f>Schedule!H$9</f>
        <v>FRLPE</v>
      </c>
      <c r="H13" s="12" t="s">
        <v>180</v>
      </c>
      <c r="I13" s="22" t="s">
        <v>182</v>
      </c>
      <c r="J13" s="23">
        <v>55</v>
      </c>
      <c r="K13" s="24">
        <v>0.57291666666666663</v>
      </c>
      <c r="L13" s="24">
        <f>Table1[[#This Row],[Depart]]+Table1[[#This Row],[Dur''n]]</f>
        <v>0.69791666666666663</v>
      </c>
      <c r="M13" s="24">
        <v>0.125</v>
      </c>
      <c r="N13" s="74" t="s">
        <v>1</v>
      </c>
      <c r="O13" s="14" t="s">
        <v>1</v>
      </c>
      <c r="P13" s="58"/>
      <c r="Q13" s="58"/>
      <c r="R13" s="59">
        <v>80</v>
      </c>
      <c r="S13" s="59"/>
      <c r="T13" s="62"/>
      <c r="U13" s="16"/>
      <c r="V13" s="12"/>
      <c r="W13" s="25"/>
      <c r="X13" s="25"/>
      <c r="Y13" s="25"/>
      <c r="Z13" s="25"/>
      <c r="AA13" s="25"/>
      <c r="AB13" s="25"/>
      <c r="AC13" s="25"/>
      <c r="AD13" s="25"/>
      <c r="AE13" s="25"/>
      <c r="AF13" s="25"/>
      <c r="AG13" s="25"/>
      <c r="AH13" s="25"/>
      <c r="AI13" s="25"/>
      <c r="AJ13" s="25"/>
      <c r="AK13" s="25"/>
      <c r="AL13" s="25"/>
      <c r="AM13" s="25"/>
      <c r="AN13" s="25"/>
      <c r="AO13" s="25"/>
      <c r="AP13" s="25"/>
    </row>
    <row r="14" spans="1:42" ht="24.95" hidden="1" customHeight="1" x14ac:dyDescent="0.2">
      <c r="A14" s="29">
        <f>Schedule!B$9</f>
        <v>45570</v>
      </c>
      <c r="B14" s="36">
        <f>Schedule!C$9</f>
        <v>45570</v>
      </c>
      <c r="C14" s="29" t="str">
        <f>Schedule!D$9</f>
        <v>B</v>
      </c>
      <c r="D14" s="72">
        <f>Schedule!E$9</f>
        <v>0.33333333333333331</v>
      </c>
      <c r="E14" s="72">
        <f>Schedule!F$9</f>
        <v>0.75</v>
      </c>
      <c r="F14" s="29" t="str">
        <f>Schedule!G$9</f>
        <v>La Pallice</v>
      </c>
      <c r="G14" s="29" t="str">
        <f>Schedule!H$9</f>
        <v>FRLPE</v>
      </c>
      <c r="H14" s="12" t="s">
        <v>128</v>
      </c>
      <c r="I14" s="21" t="s">
        <v>129</v>
      </c>
      <c r="J14" s="23">
        <v>49</v>
      </c>
      <c r="K14" s="24">
        <v>0.59375</v>
      </c>
      <c r="L14" s="24">
        <f>Table1[[#This Row],[Depart]]+Table1[[#This Row],[Dur''n]]</f>
        <v>0.69791666666666663</v>
      </c>
      <c r="M14" s="24">
        <v>0.10416666666666667</v>
      </c>
      <c r="N14" s="74">
        <v>52</v>
      </c>
      <c r="O14" s="14" t="s">
        <v>1</v>
      </c>
      <c r="P14" s="58"/>
      <c r="Q14" s="58"/>
      <c r="R14" s="59">
        <v>210</v>
      </c>
      <c r="S14" s="59"/>
      <c r="T14" s="62"/>
      <c r="U14" s="16" t="s">
        <v>46</v>
      </c>
      <c r="V14" s="12"/>
      <c r="W14" s="25"/>
      <c r="X14" s="25"/>
      <c r="Y14" s="25"/>
      <c r="Z14" s="25"/>
      <c r="AA14" s="25"/>
      <c r="AB14" s="25"/>
      <c r="AC14" s="25"/>
      <c r="AD14" s="25"/>
      <c r="AE14" s="25"/>
      <c r="AF14" s="25"/>
      <c r="AG14" s="25"/>
      <c r="AH14" s="25"/>
      <c r="AI14" s="25"/>
      <c r="AJ14" s="25"/>
      <c r="AK14" s="25"/>
      <c r="AL14" s="25"/>
      <c r="AM14" s="25"/>
      <c r="AN14" s="25"/>
      <c r="AO14" s="25"/>
      <c r="AP14" s="25"/>
    </row>
    <row r="15" spans="1:42" ht="24.95" hidden="1" customHeight="1" x14ac:dyDescent="0.2">
      <c r="A15" s="29">
        <f>Schedule!B$10</f>
        <v>45571</v>
      </c>
      <c r="B15" s="36">
        <f>Schedule!C$10</f>
        <v>45571</v>
      </c>
      <c r="C15" s="29" t="str">
        <f>Schedule!D$10</f>
        <v>B</v>
      </c>
      <c r="D15" s="72">
        <f>Schedule!E$10</f>
        <v>0.375</v>
      </c>
      <c r="E15" s="72">
        <f>Schedule!F$10</f>
        <v>0.79166666666666663</v>
      </c>
      <c r="F15" s="29" t="str">
        <f>Schedule!G$10</f>
        <v>Getxo (Bilbao)</v>
      </c>
      <c r="G15" s="29" t="str">
        <f>Schedule!H$10</f>
        <v>ESBIO</v>
      </c>
      <c r="H15" s="12" t="s">
        <v>130</v>
      </c>
      <c r="I15" s="21" t="s">
        <v>131</v>
      </c>
      <c r="J15" s="23">
        <v>45</v>
      </c>
      <c r="K15" s="24">
        <v>0.41666666666666669</v>
      </c>
      <c r="L15" s="24">
        <f>Table1[[#This Row],[Depart]]+Table1[[#This Row],[Dur''n]]</f>
        <v>0.75</v>
      </c>
      <c r="M15" s="24">
        <v>0.33333333333333331</v>
      </c>
      <c r="N15" s="74">
        <v>51</v>
      </c>
      <c r="O15" s="14" t="s">
        <v>1</v>
      </c>
      <c r="P15" s="58"/>
      <c r="Q15" s="58"/>
      <c r="R15" s="59">
        <v>90</v>
      </c>
      <c r="S15" s="59" t="s">
        <v>62</v>
      </c>
      <c r="T15" s="62"/>
      <c r="U15" s="16" t="s">
        <v>46</v>
      </c>
      <c r="V15" s="12"/>
      <c r="W15" s="25"/>
      <c r="X15" s="25"/>
      <c r="Y15" s="25"/>
      <c r="Z15" s="25"/>
      <c r="AA15" s="25"/>
      <c r="AB15" s="25"/>
      <c r="AC15" s="25"/>
      <c r="AD15" s="25"/>
      <c r="AE15" s="25"/>
      <c r="AF15" s="25"/>
      <c r="AG15" s="25"/>
      <c r="AH15" s="25"/>
      <c r="AI15" s="25"/>
      <c r="AJ15" s="25"/>
      <c r="AK15" s="25"/>
      <c r="AL15" s="25"/>
      <c r="AM15" s="25"/>
      <c r="AN15" s="25"/>
      <c r="AO15" s="25"/>
      <c r="AP15" s="25"/>
    </row>
    <row r="16" spans="1:42" ht="24.95" hidden="1" customHeight="1" x14ac:dyDescent="0.2">
      <c r="A16" s="29">
        <f>Schedule!B$10</f>
        <v>45571</v>
      </c>
      <c r="B16" s="36">
        <f>Schedule!C$10</f>
        <v>45571</v>
      </c>
      <c r="C16" s="29" t="str">
        <f>Schedule!D$10</f>
        <v>B</v>
      </c>
      <c r="D16" s="72">
        <f>Schedule!E$10</f>
        <v>0.375</v>
      </c>
      <c r="E16" s="72">
        <f>Schedule!F$10</f>
        <v>0.79166666666666663</v>
      </c>
      <c r="F16" s="29" t="str">
        <f>Schedule!G$10</f>
        <v>Getxo (Bilbao)</v>
      </c>
      <c r="G16" s="29" t="str">
        <f>Schedule!H$10</f>
        <v>ESBIO</v>
      </c>
      <c r="H16" s="12" t="s">
        <v>132</v>
      </c>
      <c r="I16" s="21" t="s">
        <v>133</v>
      </c>
      <c r="J16" s="23">
        <v>49</v>
      </c>
      <c r="K16" s="24">
        <v>0.3888888888888889</v>
      </c>
      <c r="L16" s="24">
        <f>Table1[[#This Row],[Depart]]+Table1[[#This Row],[Dur''n]]</f>
        <v>0.59722222222222221</v>
      </c>
      <c r="M16" s="24">
        <v>0.20833333333333334</v>
      </c>
      <c r="N16" s="74">
        <v>94</v>
      </c>
      <c r="O16" s="14" t="s">
        <v>1</v>
      </c>
      <c r="P16" s="58"/>
      <c r="Q16" s="58"/>
      <c r="R16" s="59">
        <v>135</v>
      </c>
      <c r="S16" s="59"/>
      <c r="T16" s="62"/>
      <c r="U16" s="16"/>
      <c r="V16" s="12"/>
      <c r="W16" s="25"/>
      <c r="X16" s="25"/>
      <c r="Y16" s="25"/>
      <c r="Z16" s="25"/>
      <c r="AA16" s="25"/>
      <c r="AB16" s="25"/>
      <c r="AC16" s="25"/>
      <c r="AD16" s="25"/>
      <c r="AE16" s="25"/>
      <c r="AF16" s="25"/>
      <c r="AG16" s="25"/>
      <c r="AH16" s="25"/>
      <c r="AI16" s="25"/>
      <c r="AJ16" s="25"/>
      <c r="AK16" s="25"/>
      <c r="AL16" s="25"/>
      <c r="AM16" s="25"/>
      <c r="AN16" s="25"/>
      <c r="AO16" s="25"/>
      <c r="AP16" s="25"/>
    </row>
    <row r="17" spans="1:42" ht="24.95" hidden="1" customHeight="1" x14ac:dyDescent="0.2">
      <c r="A17" s="29">
        <f>Schedule!B$10</f>
        <v>45571</v>
      </c>
      <c r="B17" s="36">
        <f>Schedule!C$10</f>
        <v>45571</v>
      </c>
      <c r="C17" s="29" t="str">
        <f>Schedule!D$10</f>
        <v>B</v>
      </c>
      <c r="D17" s="72">
        <f>Schedule!E$10</f>
        <v>0.375</v>
      </c>
      <c r="E17" s="72">
        <f>Schedule!F$10</f>
        <v>0.79166666666666663</v>
      </c>
      <c r="F17" s="29" t="str">
        <f>Schedule!G$10</f>
        <v>Getxo (Bilbao)</v>
      </c>
      <c r="G17" s="29" t="str">
        <f>Schedule!H$10</f>
        <v>ESBIO</v>
      </c>
      <c r="H17" s="12" t="s">
        <v>134</v>
      </c>
      <c r="I17" s="22" t="s">
        <v>135</v>
      </c>
      <c r="J17" s="23">
        <v>39</v>
      </c>
      <c r="K17" s="24">
        <v>0.40625</v>
      </c>
      <c r="L17" s="24">
        <f>Table1[[#This Row],[Depart]]+Table1[[#This Row],[Dur''n]]</f>
        <v>0.55208333333333337</v>
      </c>
      <c r="M17" s="24">
        <v>0.14583333333333334</v>
      </c>
      <c r="N17" s="74">
        <v>106</v>
      </c>
      <c r="O17" s="14" t="s">
        <v>1</v>
      </c>
      <c r="P17" s="58"/>
      <c r="Q17" s="58"/>
      <c r="R17" s="59">
        <v>180</v>
      </c>
      <c r="S17" s="59"/>
      <c r="T17" s="62"/>
      <c r="U17" s="16"/>
      <c r="V17" s="12"/>
      <c r="W17" s="25"/>
      <c r="X17" s="25"/>
      <c r="Y17" s="25"/>
      <c r="Z17" s="25"/>
      <c r="AA17" s="25"/>
      <c r="AB17" s="25"/>
      <c r="AC17" s="25"/>
      <c r="AD17" s="25"/>
      <c r="AE17" s="25"/>
      <c r="AF17" s="25"/>
      <c r="AG17" s="25"/>
      <c r="AH17" s="25"/>
      <c r="AI17" s="25"/>
      <c r="AJ17" s="25"/>
      <c r="AK17" s="25"/>
      <c r="AL17" s="25"/>
      <c r="AM17" s="25"/>
      <c r="AN17" s="25"/>
      <c r="AO17" s="25"/>
      <c r="AP17" s="25"/>
    </row>
    <row r="18" spans="1:42" ht="24.95" hidden="1" customHeight="1" x14ac:dyDescent="0.2">
      <c r="A18" s="29">
        <f>Schedule!B$10</f>
        <v>45571</v>
      </c>
      <c r="B18" s="36">
        <f>Schedule!C$10</f>
        <v>45571</v>
      </c>
      <c r="C18" s="29" t="str">
        <f>Schedule!D$10</f>
        <v>B</v>
      </c>
      <c r="D18" s="72">
        <f>Schedule!E$10</f>
        <v>0.375</v>
      </c>
      <c r="E18" s="72">
        <f>Schedule!F$10</f>
        <v>0.79166666666666663</v>
      </c>
      <c r="F18" s="29" t="str">
        <f>Schedule!G$10</f>
        <v>Getxo (Bilbao)</v>
      </c>
      <c r="G18" s="29" t="str">
        <f>Schedule!H$10</f>
        <v>ESBIO</v>
      </c>
      <c r="H18" s="12" t="s">
        <v>188</v>
      </c>
      <c r="I18" s="22" t="s">
        <v>191</v>
      </c>
      <c r="J18" s="23">
        <v>35</v>
      </c>
      <c r="K18" s="24">
        <v>0.41666666666666669</v>
      </c>
      <c r="L18" s="24">
        <f>Table1[[#This Row],[Depart]]+Table1[[#This Row],[Dur''n]]</f>
        <v>0.47916666666666669</v>
      </c>
      <c r="M18" s="24">
        <v>6.25E-2</v>
      </c>
      <c r="N18" s="74">
        <v>214</v>
      </c>
      <c r="O18" s="14" t="s">
        <v>1</v>
      </c>
      <c r="P18" s="58"/>
      <c r="Q18" s="58"/>
      <c r="R18" s="59">
        <v>225</v>
      </c>
      <c r="S18" s="59"/>
      <c r="T18" s="62"/>
      <c r="U18" s="16"/>
      <c r="V18" s="12"/>
      <c r="W18" s="25"/>
      <c r="X18" s="25"/>
      <c r="Y18" s="25"/>
      <c r="Z18" s="25"/>
      <c r="AA18" s="25"/>
      <c r="AB18" s="25"/>
      <c r="AC18" s="25"/>
      <c r="AD18" s="25"/>
      <c r="AE18" s="25"/>
      <c r="AF18" s="25"/>
      <c r="AG18" s="25"/>
      <c r="AH18" s="25"/>
      <c r="AI18" s="25"/>
      <c r="AJ18" s="25"/>
      <c r="AK18" s="25"/>
      <c r="AL18" s="25"/>
      <c r="AM18" s="25"/>
      <c r="AN18" s="25"/>
      <c r="AO18" s="25"/>
      <c r="AP18" s="25"/>
    </row>
    <row r="19" spans="1:42" ht="24.95" hidden="1" customHeight="1" x14ac:dyDescent="0.2">
      <c r="A19" s="29">
        <f>Schedule!B$10</f>
        <v>45571</v>
      </c>
      <c r="B19" s="36">
        <f>Schedule!C$10</f>
        <v>45571</v>
      </c>
      <c r="C19" s="29" t="str">
        <f>Schedule!D$10</f>
        <v>B</v>
      </c>
      <c r="D19" s="72">
        <f>Schedule!E$10</f>
        <v>0.375</v>
      </c>
      <c r="E19" s="72">
        <f>Schedule!F$10</f>
        <v>0.79166666666666663</v>
      </c>
      <c r="F19" s="29" t="str">
        <f>Schedule!G$10</f>
        <v>Getxo (Bilbao)</v>
      </c>
      <c r="G19" s="29" t="str">
        <f>Schedule!H$10</f>
        <v>ESBIO</v>
      </c>
      <c r="H19" s="12" t="s">
        <v>189</v>
      </c>
      <c r="I19" s="22" t="s">
        <v>192</v>
      </c>
      <c r="J19" s="23">
        <v>35</v>
      </c>
      <c r="K19" s="24">
        <v>0.52083333333333337</v>
      </c>
      <c r="L19" s="24">
        <f>Table1[[#This Row],[Depart]]+Table1[[#This Row],[Dur''n]]</f>
        <v>0.58333333333333337</v>
      </c>
      <c r="M19" s="24">
        <v>6.25E-2</v>
      </c>
      <c r="N19" s="74" t="s">
        <v>1</v>
      </c>
      <c r="O19" s="14" t="s">
        <v>1</v>
      </c>
      <c r="P19" s="58"/>
      <c r="Q19" s="58"/>
      <c r="R19" s="59">
        <v>45</v>
      </c>
      <c r="S19" s="59"/>
      <c r="T19" s="62"/>
      <c r="U19" s="16"/>
      <c r="V19" s="12"/>
      <c r="W19" s="25"/>
      <c r="X19" s="25"/>
      <c r="Y19" s="25"/>
      <c r="Z19" s="25"/>
      <c r="AA19" s="25"/>
      <c r="AB19" s="25"/>
      <c r="AC19" s="25"/>
      <c r="AD19" s="25"/>
      <c r="AE19" s="25"/>
      <c r="AF19" s="25"/>
      <c r="AG19" s="25"/>
      <c r="AH19" s="25"/>
      <c r="AI19" s="25"/>
      <c r="AJ19" s="25"/>
      <c r="AK19" s="25"/>
      <c r="AL19" s="25"/>
      <c r="AM19" s="25"/>
      <c r="AN19" s="25"/>
      <c r="AO19" s="25"/>
      <c r="AP19" s="25"/>
    </row>
    <row r="20" spans="1:42" ht="24.95" hidden="1" customHeight="1" x14ac:dyDescent="0.2">
      <c r="A20" s="29">
        <f>Schedule!B$10</f>
        <v>45571</v>
      </c>
      <c r="B20" s="36">
        <f>Schedule!C$10</f>
        <v>45571</v>
      </c>
      <c r="C20" s="29" t="str">
        <f>Schedule!D$10</f>
        <v>B</v>
      </c>
      <c r="D20" s="72">
        <f>Schedule!E$10</f>
        <v>0.375</v>
      </c>
      <c r="E20" s="72">
        <f>Schedule!F$10</f>
        <v>0.79166666666666663</v>
      </c>
      <c r="F20" s="29" t="str">
        <f>Schedule!G$10</f>
        <v>Getxo (Bilbao)</v>
      </c>
      <c r="G20" s="29" t="str">
        <f>Schedule!H$10</f>
        <v>ESBIO</v>
      </c>
      <c r="H20" s="12" t="s">
        <v>190</v>
      </c>
      <c r="I20" s="22" t="s">
        <v>193</v>
      </c>
      <c r="J20" s="23">
        <v>35</v>
      </c>
      <c r="K20" s="24">
        <v>0.625</v>
      </c>
      <c r="L20" s="24">
        <f>Table1[[#This Row],[Depart]]+Table1[[#This Row],[Dur''n]]</f>
        <v>0.6875</v>
      </c>
      <c r="M20" s="24">
        <v>6.25E-2</v>
      </c>
      <c r="N20" s="74" t="s">
        <v>1</v>
      </c>
      <c r="O20" s="14" t="s">
        <v>1</v>
      </c>
      <c r="P20" s="58"/>
      <c r="Q20" s="58"/>
      <c r="R20" s="59">
        <v>45</v>
      </c>
      <c r="S20" s="59"/>
      <c r="T20" s="62"/>
      <c r="U20" s="16"/>
      <c r="V20" s="12"/>
      <c r="W20" s="25"/>
      <c r="X20" s="25"/>
      <c r="Y20" s="25"/>
      <c r="Z20" s="25"/>
      <c r="AA20" s="25"/>
      <c r="AB20" s="25"/>
      <c r="AC20" s="25"/>
      <c r="AD20" s="25"/>
      <c r="AE20" s="25"/>
      <c r="AF20" s="25"/>
      <c r="AG20" s="25"/>
      <c r="AH20" s="25"/>
      <c r="AI20" s="25"/>
      <c r="AJ20" s="25"/>
      <c r="AK20" s="25"/>
      <c r="AL20" s="25"/>
      <c r="AM20" s="25"/>
      <c r="AN20" s="25"/>
      <c r="AO20" s="25"/>
      <c r="AP20" s="25"/>
    </row>
    <row r="21" spans="1:42" ht="24.95" hidden="1" customHeight="1" x14ac:dyDescent="0.2">
      <c r="A21" s="29">
        <f>Schedule!B$12</f>
        <v>45573</v>
      </c>
      <c r="B21" s="36">
        <f>Schedule!C$12</f>
        <v>45573</v>
      </c>
      <c r="C21" s="29" t="str">
        <f>Schedule!D$12</f>
        <v>B</v>
      </c>
      <c r="D21" s="72">
        <f>Schedule!E$12</f>
        <v>0.33333333333333331</v>
      </c>
      <c r="E21" s="72">
        <f>Schedule!F$12</f>
        <v>0.70833333333333337</v>
      </c>
      <c r="F21" s="29" t="str">
        <f>Schedule!G$12</f>
        <v>Leixoes</v>
      </c>
      <c r="G21" s="29" t="str">
        <f>Schedule!H$12</f>
        <v>PTLEI</v>
      </c>
      <c r="H21" s="12">
        <v>1841</v>
      </c>
      <c r="I21" s="22" t="s">
        <v>136</v>
      </c>
      <c r="J21" s="23">
        <v>45</v>
      </c>
      <c r="K21" s="24">
        <v>0.35416666666666669</v>
      </c>
      <c r="L21" s="24">
        <f>Table1[[#This Row],[Depart]]+Table1[[#This Row],[Dur''n]]</f>
        <v>0.52083333333333337</v>
      </c>
      <c r="M21" s="24">
        <v>0.16666666666666666</v>
      </c>
      <c r="N21" s="74">
        <v>30</v>
      </c>
      <c r="O21" s="14" t="s">
        <v>1</v>
      </c>
      <c r="P21" s="58"/>
      <c r="Q21" s="58"/>
      <c r="R21" s="59">
        <v>40</v>
      </c>
      <c r="S21" s="59"/>
      <c r="T21" s="62"/>
      <c r="U21" s="16" t="s">
        <v>46</v>
      </c>
      <c r="V21" s="12"/>
      <c r="W21" s="25"/>
      <c r="X21" s="25"/>
      <c r="Y21" s="25"/>
      <c r="Z21" s="25"/>
      <c r="AA21" s="25"/>
      <c r="AB21" s="25"/>
      <c r="AC21" s="25"/>
      <c r="AD21" s="25"/>
      <c r="AE21" s="25"/>
      <c r="AF21" s="25"/>
      <c r="AG21" s="25"/>
      <c r="AH21" s="25"/>
      <c r="AI21" s="25"/>
      <c r="AJ21" s="25"/>
      <c r="AK21" s="25"/>
      <c r="AL21" s="25"/>
      <c r="AM21" s="25"/>
      <c r="AN21" s="25"/>
      <c r="AO21" s="25"/>
      <c r="AP21" s="25"/>
    </row>
    <row r="22" spans="1:42" ht="24.95" hidden="1" customHeight="1" x14ac:dyDescent="0.2">
      <c r="A22" s="29">
        <f>Schedule!B$12</f>
        <v>45573</v>
      </c>
      <c r="B22" s="36">
        <f>Schedule!C$12</f>
        <v>45573</v>
      </c>
      <c r="C22" s="29" t="str">
        <f>Schedule!D$12</f>
        <v>B</v>
      </c>
      <c r="D22" s="72">
        <f>Schedule!E$12</f>
        <v>0.33333333333333331</v>
      </c>
      <c r="E22" s="72">
        <f>Schedule!F$12</f>
        <v>0.70833333333333337</v>
      </c>
      <c r="F22" s="29" t="str">
        <f>Schedule!G$12</f>
        <v>Leixoes</v>
      </c>
      <c r="G22" s="29" t="str">
        <f>Schedule!H$12</f>
        <v>PTLEI</v>
      </c>
      <c r="H22" s="12">
        <v>1842</v>
      </c>
      <c r="I22" s="57" t="s">
        <v>37</v>
      </c>
      <c r="J22" s="23">
        <v>59</v>
      </c>
      <c r="K22" s="24">
        <v>0.3611111111111111</v>
      </c>
      <c r="L22" s="24">
        <f>Table1[[#This Row],[Depart]]+Table1[[#This Row],[Dur''n]]</f>
        <v>0.54861111111111116</v>
      </c>
      <c r="M22" s="24">
        <v>0.1875</v>
      </c>
      <c r="N22" s="74">
        <v>67</v>
      </c>
      <c r="O22" s="14" t="s">
        <v>1</v>
      </c>
      <c r="P22" s="58"/>
      <c r="Q22" s="58"/>
      <c r="R22" s="59">
        <v>160</v>
      </c>
      <c r="S22" s="59"/>
      <c r="T22" s="62"/>
      <c r="U22" s="16" t="s">
        <v>46</v>
      </c>
      <c r="V22" s="12"/>
      <c r="W22" s="25"/>
      <c r="X22" s="25"/>
      <c r="Y22" s="25"/>
      <c r="Z22" s="25"/>
      <c r="AA22" s="25"/>
      <c r="AB22" s="25"/>
      <c r="AC22" s="25"/>
      <c r="AD22" s="25"/>
      <c r="AE22" s="25"/>
      <c r="AF22" s="25"/>
      <c r="AG22" s="25"/>
      <c r="AH22" s="25"/>
      <c r="AI22" s="25"/>
      <c r="AJ22" s="25"/>
      <c r="AK22" s="25"/>
      <c r="AL22" s="25"/>
      <c r="AM22" s="25"/>
      <c r="AN22" s="25"/>
      <c r="AO22" s="25"/>
      <c r="AP22" s="25"/>
    </row>
    <row r="23" spans="1:42" ht="24.95" hidden="1" customHeight="1" x14ac:dyDescent="0.2">
      <c r="A23" s="29">
        <f>Schedule!B$12</f>
        <v>45573</v>
      </c>
      <c r="B23" s="36">
        <f>Schedule!C$12</f>
        <v>45573</v>
      </c>
      <c r="C23" s="29" t="str">
        <f>Schedule!D$12</f>
        <v>B</v>
      </c>
      <c r="D23" s="72">
        <f>Schedule!E$12</f>
        <v>0.33333333333333331</v>
      </c>
      <c r="E23" s="72">
        <f>Schedule!F$12</f>
        <v>0.70833333333333337</v>
      </c>
      <c r="F23" s="29" t="str">
        <f>Schedule!G$12</f>
        <v>Leixoes</v>
      </c>
      <c r="G23" s="29" t="str">
        <f>Schedule!H$12</f>
        <v>PTLEI</v>
      </c>
      <c r="H23" s="12">
        <v>1843</v>
      </c>
      <c r="I23" s="57" t="s">
        <v>137</v>
      </c>
      <c r="J23" s="23">
        <v>49</v>
      </c>
      <c r="K23" s="24">
        <v>0.36805555555555558</v>
      </c>
      <c r="L23" s="24">
        <f>Table1[[#This Row],[Depart]]+Table1[[#This Row],[Dur''n]]</f>
        <v>0.53472222222222221</v>
      </c>
      <c r="M23" s="24">
        <v>0.16666666666666666</v>
      </c>
      <c r="N23" s="74">
        <v>159</v>
      </c>
      <c r="O23" s="14" t="s">
        <v>1</v>
      </c>
      <c r="P23" s="58"/>
      <c r="Q23" s="58"/>
      <c r="R23" s="59">
        <v>160</v>
      </c>
      <c r="S23" s="59"/>
      <c r="T23" s="62"/>
      <c r="U23" s="16" t="s">
        <v>46</v>
      </c>
      <c r="V23" s="12"/>
      <c r="W23" s="25"/>
      <c r="X23" s="25"/>
      <c r="Y23" s="25"/>
      <c r="Z23" s="25"/>
      <c r="AA23" s="25"/>
      <c r="AB23" s="25"/>
      <c r="AC23" s="25"/>
      <c r="AD23" s="25"/>
      <c r="AE23" s="25"/>
      <c r="AF23" s="25"/>
      <c r="AG23" s="25"/>
      <c r="AH23" s="25"/>
      <c r="AI23" s="25"/>
      <c r="AJ23" s="25"/>
      <c r="AK23" s="25"/>
      <c r="AL23" s="25"/>
      <c r="AM23" s="25"/>
      <c r="AN23" s="25"/>
      <c r="AO23" s="25"/>
      <c r="AP23" s="25"/>
    </row>
    <row r="24" spans="1:42" ht="24.95" hidden="1" customHeight="1" x14ac:dyDescent="0.2">
      <c r="A24" s="29">
        <f>Schedule!B$12</f>
        <v>45573</v>
      </c>
      <c r="B24" s="36">
        <f>Schedule!C$12</f>
        <v>45573</v>
      </c>
      <c r="C24" s="29" t="str">
        <f>Schedule!D$12</f>
        <v>B</v>
      </c>
      <c r="D24" s="72">
        <f>Schedule!E$12</f>
        <v>0.33333333333333331</v>
      </c>
      <c r="E24" s="72">
        <f>Schedule!F$12</f>
        <v>0.70833333333333337</v>
      </c>
      <c r="F24" s="29" t="str">
        <f>Schedule!G$12</f>
        <v>Leixoes</v>
      </c>
      <c r="G24" s="29" t="str">
        <f>Schedule!H$12</f>
        <v>PTLEI</v>
      </c>
      <c r="H24" s="12">
        <v>1844</v>
      </c>
      <c r="I24" s="57" t="s">
        <v>138</v>
      </c>
      <c r="J24" s="23">
        <v>69</v>
      </c>
      <c r="K24" s="24">
        <v>0.375</v>
      </c>
      <c r="L24" s="24">
        <f>Table1[[#This Row],[Depart]]+Table1[[#This Row],[Dur''n]]</f>
        <v>0.54166666666666663</v>
      </c>
      <c r="M24" s="24">
        <v>0.16666666666666666</v>
      </c>
      <c r="N24" s="74">
        <v>65</v>
      </c>
      <c r="O24" s="14" t="s">
        <v>1</v>
      </c>
      <c r="P24" s="58"/>
      <c r="Q24" s="58"/>
      <c r="R24" s="59">
        <v>65</v>
      </c>
      <c r="S24" s="59"/>
      <c r="T24" s="62"/>
      <c r="U24" s="16" t="s">
        <v>46</v>
      </c>
      <c r="V24" s="12"/>
      <c r="W24" s="25"/>
      <c r="X24" s="25"/>
      <c r="Y24" s="25"/>
      <c r="Z24" s="25"/>
      <c r="AA24" s="25"/>
      <c r="AB24" s="25"/>
      <c r="AC24" s="25"/>
      <c r="AD24" s="25"/>
      <c r="AE24" s="25"/>
      <c r="AF24" s="25"/>
      <c r="AG24" s="25"/>
      <c r="AH24" s="25"/>
      <c r="AI24" s="25"/>
      <c r="AJ24" s="25"/>
      <c r="AK24" s="25"/>
      <c r="AL24" s="25"/>
      <c r="AM24" s="25"/>
      <c r="AN24" s="25"/>
      <c r="AO24" s="25"/>
      <c r="AP24" s="25"/>
    </row>
    <row r="25" spans="1:42" ht="24.95" hidden="1" customHeight="1" x14ac:dyDescent="0.2">
      <c r="A25" s="29">
        <f>Schedule!B$12</f>
        <v>45573</v>
      </c>
      <c r="B25" s="36">
        <f>Schedule!C$12</f>
        <v>45573</v>
      </c>
      <c r="C25" s="29" t="str">
        <f>Schedule!D$12</f>
        <v>B</v>
      </c>
      <c r="D25" s="72">
        <f>Schedule!E$12</f>
        <v>0.33333333333333331</v>
      </c>
      <c r="E25" s="72">
        <f>Schedule!F$12</f>
        <v>0.70833333333333337</v>
      </c>
      <c r="F25" s="29" t="str">
        <f>Schedule!G$12</f>
        <v>Leixoes</v>
      </c>
      <c r="G25" s="29" t="str">
        <f>Schedule!H$12</f>
        <v>PTLEI</v>
      </c>
      <c r="H25" s="73">
        <v>1845</v>
      </c>
      <c r="I25" s="57" t="s">
        <v>139</v>
      </c>
      <c r="J25" s="23">
        <v>35</v>
      </c>
      <c r="K25" s="24">
        <v>0.38194444444444442</v>
      </c>
      <c r="L25" s="24">
        <f>Table1[[#This Row],[Depart]]+Table1[[#This Row],[Dur''n]]</f>
        <v>0.54861111111111105</v>
      </c>
      <c r="M25" s="24">
        <v>0.16666666666666666</v>
      </c>
      <c r="N25" s="74">
        <v>170</v>
      </c>
      <c r="O25" s="14" t="s">
        <v>1</v>
      </c>
      <c r="P25" s="58"/>
      <c r="Q25" s="58"/>
      <c r="R25" s="59">
        <v>200</v>
      </c>
      <c r="S25" s="59"/>
      <c r="T25" s="62"/>
      <c r="U25" s="16"/>
      <c r="V25" s="12"/>
    </row>
    <row r="26" spans="1:42" ht="24.95" hidden="1" customHeight="1" x14ac:dyDescent="0.2">
      <c r="A26" s="29">
        <f>Schedule!B$13</f>
        <v>45574</v>
      </c>
      <c r="B26" s="36">
        <f>Schedule!C$13</f>
        <v>45574</v>
      </c>
      <c r="C26" s="29" t="str">
        <f>Schedule!D$13</f>
        <v>B</v>
      </c>
      <c r="D26" s="72">
        <f>Schedule!E$13</f>
        <v>0.375</v>
      </c>
      <c r="E26" s="72">
        <f>Schedule!F$13</f>
        <v>0.79166666666666663</v>
      </c>
      <c r="F26" s="29" t="str">
        <f>Schedule!G$13</f>
        <v>Lisbon</v>
      </c>
      <c r="G26" s="29" t="str">
        <f>Schedule!H$13</f>
        <v>PTLIS</v>
      </c>
      <c r="H26" s="73" t="s">
        <v>140</v>
      </c>
      <c r="I26" s="57" t="s">
        <v>141</v>
      </c>
      <c r="J26" s="23">
        <v>57</v>
      </c>
      <c r="K26" s="24">
        <v>0.35416666666666669</v>
      </c>
      <c r="L26" s="24">
        <f>Table1[[#This Row],[Depart]]+Table1[[#This Row],[Dur''n]]</f>
        <v>0.5625</v>
      </c>
      <c r="M26" s="24">
        <v>0.20833333333333334</v>
      </c>
      <c r="N26" s="74">
        <v>54</v>
      </c>
      <c r="O26" s="14" t="s">
        <v>1</v>
      </c>
      <c r="P26" s="58"/>
      <c r="Q26" s="58"/>
      <c r="R26" s="59">
        <v>80</v>
      </c>
      <c r="S26" s="59" t="s">
        <v>1</v>
      </c>
      <c r="T26" s="62"/>
      <c r="U26" s="16" t="s">
        <v>46</v>
      </c>
      <c r="V26" s="12"/>
    </row>
    <row r="27" spans="1:42" ht="24.95" hidden="1" customHeight="1" x14ac:dyDescent="0.2">
      <c r="A27" s="29">
        <f>Schedule!B$13</f>
        <v>45574</v>
      </c>
      <c r="B27" s="36">
        <f>Schedule!C$13</f>
        <v>45574</v>
      </c>
      <c r="C27" s="29" t="str">
        <f>Schedule!D$13</f>
        <v>B</v>
      </c>
      <c r="D27" s="72">
        <f>Schedule!E$13</f>
        <v>0.375</v>
      </c>
      <c r="E27" s="72">
        <f>Schedule!F$13</f>
        <v>0.79166666666666663</v>
      </c>
      <c r="F27" s="29" t="str">
        <f>Schedule!G$13</f>
        <v>Lisbon</v>
      </c>
      <c r="G27" s="29" t="str">
        <f>Schedule!H$13</f>
        <v>PTLIS</v>
      </c>
      <c r="H27" s="73" t="s">
        <v>142</v>
      </c>
      <c r="I27" s="57" t="s">
        <v>143</v>
      </c>
      <c r="J27" s="23">
        <v>49</v>
      </c>
      <c r="K27" s="24">
        <v>0.375</v>
      </c>
      <c r="L27" s="24">
        <f>Table1[[#This Row],[Depart]]+Table1[[#This Row],[Dur''n]]</f>
        <v>0.54166666666666663</v>
      </c>
      <c r="M27" s="24">
        <v>0.16666666666666666</v>
      </c>
      <c r="N27" s="74">
        <v>86</v>
      </c>
      <c r="O27" s="14" t="s">
        <v>1</v>
      </c>
      <c r="P27" s="58"/>
      <c r="Q27" s="58"/>
      <c r="R27" s="59">
        <v>120</v>
      </c>
      <c r="S27" s="59" t="s">
        <v>1</v>
      </c>
      <c r="T27" s="62"/>
      <c r="U27" s="16"/>
      <c r="V27" s="12"/>
    </row>
    <row r="28" spans="1:42" ht="24.95" hidden="1" customHeight="1" x14ac:dyDescent="0.2">
      <c r="A28" s="29">
        <f>Schedule!B$13</f>
        <v>45574</v>
      </c>
      <c r="B28" s="36">
        <f>Schedule!C$13</f>
        <v>45574</v>
      </c>
      <c r="C28" s="29" t="str">
        <f>Schedule!D$13</f>
        <v>B</v>
      </c>
      <c r="D28" s="72">
        <f>Schedule!E$13</f>
        <v>0.375</v>
      </c>
      <c r="E28" s="72">
        <f>Schedule!F$13</f>
        <v>0.79166666666666663</v>
      </c>
      <c r="F28" s="29" t="str">
        <f>Schedule!G$13</f>
        <v>Lisbon</v>
      </c>
      <c r="G28" s="29" t="str">
        <f>Schedule!H$13</f>
        <v>PTLIS</v>
      </c>
      <c r="H28" s="73" t="s">
        <v>144</v>
      </c>
      <c r="I28" s="57" t="s">
        <v>145</v>
      </c>
      <c r="J28" s="23">
        <v>95</v>
      </c>
      <c r="K28" s="24">
        <v>0.375</v>
      </c>
      <c r="L28" s="24">
        <f>Table1[[#This Row],[Depart]]+Table1[[#This Row],[Dur''n]]</f>
        <v>0.54166666666666663</v>
      </c>
      <c r="M28" s="24">
        <v>0.16666666666666666</v>
      </c>
      <c r="N28" s="74">
        <v>53</v>
      </c>
      <c r="O28" s="14" t="s">
        <v>1</v>
      </c>
      <c r="P28" s="58"/>
      <c r="Q28" s="58"/>
      <c r="R28" s="59">
        <v>80</v>
      </c>
      <c r="S28" s="59" t="s">
        <v>1</v>
      </c>
      <c r="T28" s="62" t="s">
        <v>194</v>
      </c>
      <c r="U28" s="16" t="s">
        <v>46</v>
      </c>
      <c r="V28" s="12"/>
    </row>
    <row r="29" spans="1:42" ht="24.95" hidden="1" customHeight="1" x14ac:dyDescent="0.2">
      <c r="A29" s="29">
        <f>Schedule!B$13</f>
        <v>45574</v>
      </c>
      <c r="B29" s="36">
        <f>Schedule!C$13</f>
        <v>45574</v>
      </c>
      <c r="C29" s="29" t="str">
        <f>Schedule!D$13</f>
        <v>B</v>
      </c>
      <c r="D29" s="72">
        <f>Schedule!E$13</f>
        <v>0.375</v>
      </c>
      <c r="E29" s="72">
        <f>Schedule!F$13</f>
        <v>0.79166666666666663</v>
      </c>
      <c r="F29" s="29" t="str">
        <f>Schedule!G$13</f>
        <v>Lisbon</v>
      </c>
      <c r="G29" s="29" t="str">
        <f>Schedule!H$13</f>
        <v>PTLIS</v>
      </c>
      <c r="H29" s="73" t="s">
        <v>146</v>
      </c>
      <c r="I29" s="57" t="s">
        <v>147</v>
      </c>
      <c r="J29" s="23">
        <v>57</v>
      </c>
      <c r="K29" s="24">
        <v>0.375</v>
      </c>
      <c r="L29" s="24">
        <f>Table1[[#This Row],[Depart]]+Table1[[#This Row],[Dur''n]]</f>
        <v>0.54166666666666663</v>
      </c>
      <c r="M29" s="24">
        <v>0.16666666666666666</v>
      </c>
      <c r="N29" s="74">
        <v>78</v>
      </c>
      <c r="O29" s="14" t="s">
        <v>1</v>
      </c>
      <c r="P29" s="58"/>
      <c r="Q29" s="58"/>
      <c r="R29" s="59">
        <v>120</v>
      </c>
      <c r="S29" s="59" t="s">
        <v>1</v>
      </c>
      <c r="T29" s="62"/>
      <c r="U29" s="16" t="s">
        <v>46</v>
      </c>
      <c r="V29" s="12"/>
    </row>
    <row r="30" spans="1:42" ht="24.95" hidden="1" customHeight="1" x14ac:dyDescent="0.2">
      <c r="A30" s="29">
        <f>Schedule!B$13</f>
        <v>45574</v>
      </c>
      <c r="B30" s="36">
        <f>Schedule!C$13</f>
        <v>45574</v>
      </c>
      <c r="C30" s="29" t="str">
        <f>Schedule!D$13</f>
        <v>B</v>
      </c>
      <c r="D30" s="72">
        <f>Schedule!E$13</f>
        <v>0.375</v>
      </c>
      <c r="E30" s="72">
        <f>Schedule!F$13</f>
        <v>0.79166666666666663</v>
      </c>
      <c r="F30" s="29" t="str">
        <f>Schedule!G$13</f>
        <v>Lisbon</v>
      </c>
      <c r="G30" s="29" t="str">
        <f>Schedule!H$13</f>
        <v>PTLIS</v>
      </c>
      <c r="H30" s="73" t="s">
        <v>148</v>
      </c>
      <c r="I30" s="57" t="s">
        <v>149</v>
      </c>
      <c r="J30" s="23">
        <v>29</v>
      </c>
      <c r="K30" s="24">
        <v>0.375</v>
      </c>
      <c r="L30" s="24">
        <f>Table1[[#This Row],[Depart]]+Table1[[#This Row],[Dur''n]]</f>
        <v>0.45833333333333331</v>
      </c>
      <c r="M30" s="24">
        <v>8.3333333333333329E-2</v>
      </c>
      <c r="N30" s="74">
        <v>47</v>
      </c>
      <c r="O30" s="14" t="s">
        <v>1</v>
      </c>
      <c r="P30" s="58"/>
      <c r="Q30" s="58"/>
      <c r="R30" s="59">
        <v>160</v>
      </c>
      <c r="S30" s="59" t="s">
        <v>1</v>
      </c>
      <c r="T30" s="62"/>
      <c r="U30" s="16"/>
      <c r="V30" s="12"/>
    </row>
    <row r="31" spans="1:42" ht="24.95" hidden="1" customHeight="1" x14ac:dyDescent="0.2">
      <c r="A31" s="29">
        <f>Schedule!B$13</f>
        <v>45574</v>
      </c>
      <c r="B31" s="36">
        <f>Schedule!C$13</f>
        <v>45574</v>
      </c>
      <c r="C31" s="29" t="str">
        <f>Schedule!D$13</f>
        <v>B</v>
      </c>
      <c r="D31" s="72">
        <f>Schedule!E$13</f>
        <v>0.375</v>
      </c>
      <c r="E31" s="72">
        <f>Schedule!F$13</f>
        <v>0.79166666666666663</v>
      </c>
      <c r="F31" s="29" t="str">
        <f>Schedule!G$13</f>
        <v>Lisbon</v>
      </c>
      <c r="G31" s="29" t="str">
        <f>Schedule!H$13</f>
        <v>PTLIS</v>
      </c>
      <c r="H31" s="73" t="s">
        <v>195</v>
      </c>
      <c r="I31" s="57" t="s">
        <v>198</v>
      </c>
      <c r="J31" s="23">
        <v>49</v>
      </c>
      <c r="K31" s="24">
        <v>0.375</v>
      </c>
      <c r="L31" s="24">
        <f>Table1[[#This Row],[Depart]]+Table1[[#This Row],[Dur''n]]</f>
        <v>0.47916666666666669</v>
      </c>
      <c r="M31" s="24">
        <v>0.10416666666666667</v>
      </c>
      <c r="N31" s="74">
        <v>73</v>
      </c>
      <c r="O31" s="14" t="s">
        <v>1</v>
      </c>
      <c r="P31" s="58"/>
      <c r="Q31" s="58"/>
      <c r="R31" s="59">
        <v>60</v>
      </c>
      <c r="S31" s="59" t="s">
        <v>1</v>
      </c>
      <c r="T31" s="62"/>
      <c r="U31" s="16" t="s">
        <v>46</v>
      </c>
      <c r="V31" s="12"/>
    </row>
    <row r="32" spans="1:42" ht="24.95" hidden="1" customHeight="1" x14ac:dyDescent="0.2">
      <c r="A32" s="29">
        <f>Schedule!B$13</f>
        <v>45574</v>
      </c>
      <c r="B32" s="36">
        <f>Schedule!C$13</f>
        <v>45574</v>
      </c>
      <c r="C32" s="29" t="str">
        <f>Schedule!D$13</f>
        <v>B</v>
      </c>
      <c r="D32" s="72">
        <f>Schedule!E$13</f>
        <v>0.375</v>
      </c>
      <c r="E32" s="72">
        <f>Schedule!F$13</f>
        <v>0.79166666666666663</v>
      </c>
      <c r="F32" s="29" t="str">
        <f>Schedule!G$13</f>
        <v>Lisbon</v>
      </c>
      <c r="G32" s="29" t="str">
        <f>Schedule!H$13</f>
        <v>PTLIS</v>
      </c>
      <c r="H32" s="73" t="s">
        <v>196</v>
      </c>
      <c r="I32" s="57" t="s">
        <v>199</v>
      </c>
      <c r="J32" s="23">
        <v>49</v>
      </c>
      <c r="K32" s="24">
        <v>0.5</v>
      </c>
      <c r="L32" s="24">
        <f>Table1[[#This Row],[Depart]]+Table1[[#This Row],[Dur''n]]</f>
        <v>0.60416666666666663</v>
      </c>
      <c r="M32" s="24">
        <v>0.10416666666666667</v>
      </c>
      <c r="N32" s="74" t="s">
        <v>1</v>
      </c>
      <c r="O32" s="14" t="s">
        <v>1</v>
      </c>
      <c r="P32" s="58"/>
      <c r="Q32" s="58"/>
      <c r="R32" s="59">
        <v>60</v>
      </c>
      <c r="S32" s="59" t="s">
        <v>1</v>
      </c>
      <c r="T32" s="62"/>
      <c r="U32" s="16" t="s">
        <v>46</v>
      </c>
      <c r="V32" s="12"/>
    </row>
    <row r="33" spans="1:22" ht="24.95" hidden="1" customHeight="1" x14ac:dyDescent="0.2">
      <c r="A33" s="29">
        <f>Schedule!B$13</f>
        <v>45574</v>
      </c>
      <c r="B33" s="36">
        <f>Schedule!C$13</f>
        <v>45574</v>
      </c>
      <c r="C33" s="29" t="str">
        <f>Schedule!D$13</f>
        <v>B</v>
      </c>
      <c r="D33" s="72">
        <f>Schedule!E$13</f>
        <v>0.375</v>
      </c>
      <c r="E33" s="72">
        <f>Schedule!F$13</f>
        <v>0.79166666666666663</v>
      </c>
      <c r="F33" s="29" t="str">
        <f>Schedule!G$13</f>
        <v>Lisbon</v>
      </c>
      <c r="G33" s="29" t="str">
        <f>Schedule!H$13</f>
        <v>PTLIS</v>
      </c>
      <c r="H33" s="73" t="s">
        <v>197</v>
      </c>
      <c r="I33" s="57" t="s">
        <v>200</v>
      </c>
      <c r="J33" s="23">
        <v>49</v>
      </c>
      <c r="K33" s="24">
        <v>0.625</v>
      </c>
      <c r="L33" s="24">
        <f>Table1[[#This Row],[Depart]]+Table1[[#This Row],[Dur''n]]</f>
        <v>0.72916666666666663</v>
      </c>
      <c r="M33" s="24">
        <v>0.10416666666666667</v>
      </c>
      <c r="N33" s="74" t="s">
        <v>1</v>
      </c>
      <c r="O33" s="14" t="s">
        <v>1</v>
      </c>
      <c r="P33" s="58"/>
      <c r="Q33" s="58"/>
      <c r="R33" s="59">
        <v>60</v>
      </c>
      <c r="S33" s="59" t="s">
        <v>1</v>
      </c>
      <c r="T33" s="62"/>
      <c r="U33" s="16" t="s">
        <v>46</v>
      </c>
      <c r="V33" s="12"/>
    </row>
    <row r="34" spans="1:22" ht="24.95" hidden="1" customHeight="1" x14ac:dyDescent="0.2">
      <c r="A34" s="29">
        <f>Schedule!B$13</f>
        <v>45574</v>
      </c>
      <c r="B34" s="36">
        <f>Schedule!C$13</f>
        <v>45574</v>
      </c>
      <c r="C34" s="29" t="str">
        <f>Schedule!D$13</f>
        <v>B</v>
      </c>
      <c r="D34" s="72">
        <f>Schedule!E$13</f>
        <v>0.375</v>
      </c>
      <c r="E34" s="72">
        <f>Schedule!F$13</f>
        <v>0.79166666666666663</v>
      </c>
      <c r="F34" s="29" t="str">
        <f>Schedule!G$13</f>
        <v>Lisbon</v>
      </c>
      <c r="G34" s="29" t="str">
        <f>Schedule!H$13</f>
        <v>PTLIS</v>
      </c>
      <c r="H34" s="73" t="s">
        <v>150</v>
      </c>
      <c r="I34" s="57" t="s">
        <v>151</v>
      </c>
      <c r="J34" s="23">
        <v>85</v>
      </c>
      <c r="K34" s="24">
        <v>0.375</v>
      </c>
      <c r="L34" s="24">
        <f>Table1[[#This Row],[Depart]]+Table1[[#This Row],[Dur''n]]</f>
        <v>0.45833333333333331</v>
      </c>
      <c r="M34" s="24">
        <v>8.3333333333333329E-2</v>
      </c>
      <c r="N34" s="74">
        <v>21</v>
      </c>
      <c r="O34" s="14" t="s">
        <v>1</v>
      </c>
      <c r="P34" s="58"/>
      <c r="Q34" s="58"/>
      <c r="R34" s="59">
        <v>36</v>
      </c>
      <c r="S34" s="59" t="s">
        <v>1</v>
      </c>
      <c r="T34" s="62" t="s">
        <v>201</v>
      </c>
      <c r="U34" s="16" t="s">
        <v>46</v>
      </c>
      <c r="V34" s="12"/>
    </row>
    <row r="35" spans="1:22" ht="24.95" hidden="1" customHeight="1" x14ac:dyDescent="0.2">
      <c r="A35" s="29">
        <f>Schedule!B$14</f>
        <v>45575</v>
      </c>
      <c r="B35" s="36">
        <f>Schedule!C$14</f>
        <v>45575</v>
      </c>
      <c r="C35" s="29" t="str">
        <f>Schedule!D$14</f>
        <v>A</v>
      </c>
      <c r="D35" s="72">
        <f>Schedule!E$14</f>
        <v>0.33333333333333331</v>
      </c>
      <c r="E35" s="72">
        <f>Schedule!F$14</f>
        <v>0.70833333333333337</v>
      </c>
      <c r="F35" s="29" t="str">
        <f>Schedule!G$14</f>
        <v>Portimao</v>
      </c>
      <c r="G35" s="29" t="str">
        <f>Schedule!H$14</f>
        <v>PTPRM</v>
      </c>
      <c r="H35" s="73" t="s">
        <v>152</v>
      </c>
      <c r="I35" s="57" t="s">
        <v>153</v>
      </c>
      <c r="J35" s="23">
        <v>59</v>
      </c>
      <c r="K35" s="24">
        <v>0.35416666666666669</v>
      </c>
      <c r="L35" s="24">
        <f>Table1[[#This Row],[Depart]]+Table1[[#This Row],[Dur''n]]</f>
        <v>0.54166666666666674</v>
      </c>
      <c r="M35" s="24">
        <v>0.1875</v>
      </c>
      <c r="N35" s="74">
        <v>238</v>
      </c>
      <c r="O35" s="14" t="s">
        <v>1</v>
      </c>
      <c r="P35" s="58"/>
      <c r="Q35" s="58">
        <v>6</v>
      </c>
      <c r="R35" s="59">
        <v>240</v>
      </c>
      <c r="S35" s="59"/>
      <c r="T35" s="62" t="s">
        <v>173</v>
      </c>
      <c r="U35" s="16"/>
      <c r="V35" s="12"/>
    </row>
    <row r="36" spans="1:22" ht="24.95" hidden="1" customHeight="1" x14ac:dyDescent="0.2">
      <c r="A36" s="29">
        <f>Schedule!B$14</f>
        <v>45575</v>
      </c>
      <c r="B36" s="36">
        <f>Schedule!C$14</f>
        <v>45575</v>
      </c>
      <c r="C36" s="29" t="str">
        <f>Schedule!D$14</f>
        <v>A</v>
      </c>
      <c r="D36" s="72">
        <f>Schedule!E$14</f>
        <v>0.33333333333333331</v>
      </c>
      <c r="E36" s="72">
        <f>Schedule!F$14</f>
        <v>0.70833333333333337</v>
      </c>
      <c r="F36" s="29" t="str">
        <f>Schedule!G$14</f>
        <v>Portimao</v>
      </c>
      <c r="G36" s="29" t="str">
        <f>Schedule!H$14</f>
        <v>PTPRM</v>
      </c>
      <c r="H36" s="73" t="s">
        <v>154</v>
      </c>
      <c r="I36" s="57" t="s">
        <v>155</v>
      </c>
      <c r="J36" s="23">
        <v>49</v>
      </c>
      <c r="K36" s="24">
        <v>0.35416666666666669</v>
      </c>
      <c r="L36" s="24">
        <f>Table1[[#This Row],[Depart]]+Table1[[#This Row],[Dur''n]]</f>
        <v>0.54166666666666674</v>
      </c>
      <c r="M36" s="24">
        <v>0.1875</v>
      </c>
      <c r="N36" s="74">
        <v>103</v>
      </c>
      <c r="O36" s="14" t="s">
        <v>1</v>
      </c>
      <c r="P36" s="58"/>
      <c r="Q36" s="58">
        <v>3</v>
      </c>
      <c r="R36" s="59">
        <v>120</v>
      </c>
      <c r="S36" s="59"/>
      <c r="T36" s="62"/>
      <c r="U36" s="16" t="s">
        <v>46</v>
      </c>
      <c r="V36" s="12"/>
    </row>
    <row r="37" spans="1:22" ht="24.95" customHeight="1" x14ac:dyDescent="0.2">
      <c r="A37" s="29">
        <f>Schedule!B$18</f>
        <v>45578</v>
      </c>
      <c r="B37" s="36">
        <f>Schedule!C$18</f>
        <v>45578</v>
      </c>
      <c r="C37" s="29" t="str">
        <f>Schedule!D$18</f>
        <v>B</v>
      </c>
      <c r="D37" s="72">
        <f>Schedule!E$18</f>
        <v>0.29166666666666669</v>
      </c>
      <c r="E37" s="72">
        <f>Schedule!F$18</f>
        <v>0.79166666666666663</v>
      </c>
      <c r="F37" s="29" t="str">
        <f>Schedule!G$18</f>
        <v>Algier</v>
      </c>
      <c r="G37" s="29" t="str">
        <f>Schedule!H$18</f>
        <v>DZALG</v>
      </c>
      <c r="H37" s="73" t="s">
        <v>156</v>
      </c>
      <c r="I37" s="57" t="s">
        <v>157</v>
      </c>
      <c r="J37" s="23">
        <v>89</v>
      </c>
      <c r="K37" s="24">
        <v>0.35416666666666669</v>
      </c>
      <c r="L37" s="24">
        <f>Table1[[#This Row],[Depart]]+Table1[[#This Row],[Dur''n]]</f>
        <v>0.60416666666666674</v>
      </c>
      <c r="M37" s="24">
        <v>0.25</v>
      </c>
      <c r="N37" s="74">
        <v>24</v>
      </c>
      <c r="O37" s="14" t="s">
        <v>1</v>
      </c>
      <c r="P37" s="58"/>
      <c r="Q37" s="58"/>
      <c r="R37" s="59">
        <v>80</v>
      </c>
      <c r="S37" s="59" t="s">
        <v>62</v>
      </c>
      <c r="T37" s="62"/>
      <c r="U37" s="16" t="s">
        <v>46</v>
      </c>
      <c r="V37" s="12"/>
    </row>
    <row r="38" spans="1:22" ht="24.95" customHeight="1" x14ac:dyDescent="0.2">
      <c r="A38" s="29">
        <f>Schedule!B$18</f>
        <v>45578</v>
      </c>
      <c r="B38" s="36">
        <f>Schedule!C$18</f>
        <v>45578</v>
      </c>
      <c r="C38" s="29" t="str">
        <f>Schedule!D$18</f>
        <v>B</v>
      </c>
      <c r="D38" s="72">
        <f>Schedule!E$18</f>
        <v>0.29166666666666669</v>
      </c>
      <c r="E38" s="72">
        <f>Schedule!F$18</f>
        <v>0.79166666666666663</v>
      </c>
      <c r="F38" s="29" t="str">
        <f>Schedule!G$18</f>
        <v>Algier</v>
      </c>
      <c r="G38" s="29" t="str">
        <f>Schedule!H$18</f>
        <v>DZALG</v>
      </c>
      <c r="H38" s="73" t="s">
        <v>202</v>
      </c>
      <c r="I38" s="57" t="s">
        <v>209</v>
      </c>
      <c r="J38" s="23">
        <v>59</v>
      </c>
      <c r="K38" s="24">
        <v>0.39583333333333331</v>
      </c>
      <c r="L38" s="24">
        <f>Table1[[#This Row],[Depart]]+Table1[[#This Row],[Dur''n]]</f>
        <v>0.52083333333333326</v>
      </c>
      <c r="M38" s="24">
        <v>0.125</v>
      </c>
      <c r="N38" s="74">
        <v>88</v>
      </c>
      <c r="O38" s="14" t="s">
        <v>1</v>
      </c>
      <c r="P38" s="58"/>
      <c r="Q38" s="58"/>
      <c r="R38" s="59">
        <v>100</v>
      </c>
      <c r="S38" s="59"/>
      <c r="T38" s="62"/>
      <c r="U38" s="16"/>
      <c r="V38" s="12"/>
    </row>
    <row r="39" spans="1:22" ht="24.95" customHeight="1" x14ac:dyDescent="0.2">
      <c r="A39" s="29">
        <f>Schedule!B$18</f>
        <v>45578</v>
      </c>
      <c r="B39" s="36">
        <f>Schedule!C$18</f>
        <v>45578</v>
      </c>
      <c r="C39" s="29" t="str">
        <f>Schedule!D$18</f>
        <v>B</v>
      </c>
      <c r="D39" s="72">
        <f>Schedule!E$18</f>
        <v>0.29166666666666669</v>
      </c>
      <c r="E39" s="72">
        <f>Schedule!F$18</f>
        <v>0.79166666666666663</v>
      </c>
      <c r="F39" s="29" t="str">
        <f>Schedule!G$18</f>
        <v>Algier</v>
      </c>
      <c r="G39" s="29" t="str">
        <f>Schedule!H$18</f>
        <v>DZALG</v>
      </c>
      <c r="H39" s="73" t="s">
        <v>203</v>
      </c>
      <c r="I39" s="57" t="s">
        <v>210</v>
      </c>
      <c r="J39" s="23">
        <v>59</v>
      </c>
      <c r="K39" s="24">
        <v>0.39583333333333331</v>
      </c>
      <c r="L39" s="24">
        <f>Table1[[#This Row],[Depart]]+Table1[[#This Row],[Dur''n]]</f>
        <v>0.52083333333333326</v>
      </c>
      <c r="M39" s="24">
        <v>0.125</v>
      </c>
      <c r="N39" s="74" t="s">
        <v>1</v>
      </c>
      <c r="O39" s="14" t="s">
        <v>1</v>
      </c>
      <c r="P39" s="58"/>
      <c r="Q39" s="58"/>
      <c r="R39" s="59">
        <v>100</v>
      </c>
      <c r="S39" s="59"/>
      <c r="T39" s="62"/>
      <c r="U39" s="16"/>
      <c r="V39" s="12"/>
    </row>
    <row r="40" spans="1:22" ht="24.95" customHeight="1" x14ac:dyDescent="0.2">
      <c r="A40" s="29">
        <f>Schedule!B$18</f>
        <v>45578</v>
      </c>
      <c r="B40" s="36">
        <f>Schedule!C$18</f>
        <v>45578</v>
      </c>
      <c r="C40" s="29" t="str">
        <f>Schedule!D$18</f>
        <v>B</v>
      </c>
      <c r="D40" s="72">
        <f>Schedule!E$18</f>
        <v>0.29166666666666669</v>
      </c>
      <c r="E40" s="72">
        <f>Schedule!F$18</f>
        <v>0.79166666666666663</v>
      </c>
      <c r="F40" s="29" t="str">
        <f>Schedule!G$18</f>
        <v>Algier</v>
      </c>
      <c r="G40" s="29" t="str">
        <f>Schedule!H$18</f>
        <v>DZALG</v>
      </c>
      <c r="H40" s="73" t="s">
        <v>204</v>
      </c>
      <c r="I40" s="57" t="s">
        <v>211</v>
      </c>
      <c r="J40" s="23">
        <v>75</v>
      </c>
      <c r="K40" s="24">
        <v>0.375</v>
      </c>
      <c r="L40" s="24">
        <f>Table1[[#This Row],[Depart]]+Table1[[#This Row],[Dur''n]]</f>
        <v>0.47916666666666669</v>
      </c>
      <c r="M40" s="24">
        <v>0.10416666666666667</v>
      </c>
      <c r="N40" s="74">
        <v>189</v>
      </c>
      <c r="O40" s="14">
        <v>4</v>
      </c>
      <c r="P40" s="58"/>
      <c r="Q40" s="58"/>
      <c r="R40" s="59">
        <v>77</v>
      </c>
      <c r="S40" s="59"/>
      <c r="T40" s="62"/>
      <c r="U40" s="16" t="s">
        <v>46</v>
      </c>
      <c r="V40" s="12"/>
    </row>
    <row r="41" spans="1:22" ht="24.95" customHeight="1" x14ac:dyDescent="0.2">
      <c r="A41" s="29">
        <f>Schedule!B$18</f>
        <v>45578</v>
      </c>
      <c r="B41" s="36">
        <f>Schedule!C$18</f>
        <v>45578</v>
      </c>
      <c r="C41" s="29" t="str">
        <f>Schedule!D$18</f>
        <v>B</v>
      </c>
      <c r="D41" s="72">
        <f>Schedule!E$18</f>
        <v>0.29166666666666669</v>
      </c>
      <c r="E41" s="72">
        <f>Schedule!F$18</f>
        <v>0.79166666666666663</v>
      </c>
      <c r="F41" s="29" t="str">
        <f>Schedule!G$18</f>
        <v>Algier</v>
      </c>
      <c r="G41" s="29" t="str">
        <f>Schedule!H$18</f>
        <v>DZALG</v>
      </c>
      <c r="H41" s="73" t="s">
        <v>205</v>
      </c>
      <c r="I41" s="57" t="s">
        <v>212</v>
      </c>
      <c r="J41" s="23">
        <v>75</v>
      </c>
      <c r="K41" s="24">
        <v>0.375</v>
      </c>
      <c r="L41" s="24">
        <f>Table1[[#This Row],[Depart]]+Table1[[#This Row],[Dur''n]]</f>
        <v>0.47916666666666669</v>
      </c>
      <c r="M41" s="24">
        <v>0.10416666666666667</v>
      </c>
      <c r="N41" s="74" t="s">
        <v>1</v>
      </c>
      <c r="O41" s="14" t="s">
        <v>1</v>
      </c>
      <c r="P41" s="58"/>
      <c r="Q41" s="58"/>
      <c r="R41" s="59">
        <v>77</v>
      </c>
      <c r="S41" s="59"/>
      <c r="T41" s="62"/>
      <c r="U41" s="16" t="s">
        <v>46</v>
      </c>
      <c r="V41" s="12"/>
    </row>
    <row r="42" spans="1:22" ht="24.95" customHeight="1" x14ac:dyDescent="0.2">
      <c r="A42" s="29">
        <f>Schedule!B$18</f>
        <v>45578</v>
      </c>
      <c r="B42" s="36">
        <f>Schedule!C$18</f>
        <v>45578</v>
      </c>
      <c r="C42" s="29" t="str">
        <f>Schedule!D$18</f>
        <v>B</v>
      </c>
      <c r="D42" s="72">
        <f>Schedule!E$18</f>
        <v>0.29166666666666669</v>
      </c>
      <c r="E42" s="72">
        <f>Schedule!F$18</f>
        <v>0.79166666666666663</v>
      </c>
      <c r="F42" s="29" t="str">
        <f>Schedule!G$18</f>
        <v>Algier</v>
      </c>
      <c r="G42" s="29" t="str">
        <f>Schedule!H$18</f>
        <v>DZALG</v>
      </c>
      <c r="H42" s="73" t="s">
        <v>205</v>
      </c>
      <c r="I42" s="57" t="s">
        <v>213</v>
      </c>
      <c r="J42" s="23">
        <v>75</v>
      </c>
      <c r="K42" s="24">
        <v>0.375</v>
      </c>
      <c r="L42" s="24">
        <f>Table1[[#This Row],[Depart]]+Table1[[#This Row],[Dur''n]]</f>
        <v>0.47916666666666669</v>
      </c>
      <c r="M42" s="24">
        <v>0.10416666666666667</v>
      </c>
      <c r="N42" s="74" t="s">
        <v>1</v>
      </c>
      <c r="O42" s="14" t="s">
        <v>1</v>
      </c>
      <c r="P42" s="58"/>
      <c r="Q42" s="58"/>
      <c r="R42" s="59">
        <v>35</v>
      </c>
      <c r="S42" s="59"/>
      <c r="T42" s="62" t="s">
        <v>208</v>
      </c>
      <c r="U42" s="16" t="s">
        <v>46</v>
      </c>
      <c r="V42" s="12"/>
    </row>
    <row r="43" spans="1:22" ht="24.95" customHeight="1" x14ac:dyDescent="0.2">
      <c r="A43" s="29">
        <f>Schedule!B$18</f>
        <v>45578</v>
      </c>
      <c r="B43" s="36">
        <f>Schedule!C$18</f>
        <v>45578</v>
      </c>
      <c r="C43" s="29" t="str">
        <f>Schedule!D$18</f>
        <v>B</v>
      </c>
      <c r="D43" s="72">
        <f>Schedule!E$18</f>
        <v>0.29166666666666669</v>
      </c>
      <c r="E43" s="72">
        <f>Schedule!F$18</f>
        <v>0.79166666666666663</v>
      </c>
      <c r="F43" s="29" t="str">
        <f>Schedule!G$18</f>
        <v>Algier</v>
      </c>
      <c r="G43" s="29" t="str">
        <f>Schedule!H$18</f>
        <v>DZALG</v>
      </c>
      <c r="H43" s="73" t="s">
        <v>206</v>
      </c>
      <c r="I43" s="57" t="s">
        <v>214</v>
      </c>
      <c r="J43" s="23">
        <v>59</v>
      </c>
      <c r="K43" s="24">
        <v>0.41666666666666669</v>
      </c>
      <c r="L43" s="24">
        <f>Table1[[#This Row],[Depart]]+Table1[[#This Row],[Dur''n]]</f>
        <v>0.5</v>
      </c>
      <c r="M43" s="24">
        <v>8.3333333333333329E-2</v>
      </c>
      <c r="N43" s="74">
        <v>201</v>
      </c>
      <c r="O43" s="14" t="s">
        <v>1</v>
      </c>
      <c r="P43" s="58"/>
      <c r="Q43" s="58"/>
      <c r="R43" s="59">
        <v>160</v>
      </c>
      <c r="S43" s="59"/>
      <c r="T43" s="62"/>
      <c r="U43" s="16" t="s">
        <v>46</v>
      </c>
      <c r="V43" s="12"/>
    </row>
    <row r="44" spans="1:22" ht="24.95" customHeight="1" x14ac:dyDescent="0.2">
      <c r="A44" s="29">
        <f>Schedule!B$18</f>
        <v>45578</v>
      </c>
      <c r="B44" s="36">
        <f>Schedule!C$18</f>
        <v>45578</v>
      </c>
      <c r="C44" s="29" t="str">
        <f>Schedule!D$18</f>
        <v>B</v>
      </c>
      <c r="D44" s="72">
        <f>Schedule!E$18</f>
        <v>0.29166666666666669</v>
      </c>
      <c r="E44" s="72">
        <f>Schedule!F$18</f>
        <v>0.79166666666666663</v>
      </c>
      <c r="F44" s="29" t="str">
        <f>Schedule!G$18</f>
        <v>Algier</v>
      </c>
      <c r="G44" s="29" t="str">
        <f>Schedule!H$18</f>
        <v>DZALG</v>
      </c>
      <c r="H44" s="73" t="s">
        <v>207</v>
      </c>
      <c r="I44" s="57" t="s">
        <v>215</v>
      </c>
      <c r="J44" s="23">
        <v>59</v>
      </c>
      <c r="K44" s="24">
        <v>0.41666666666666669</v>
      </c>
      <c r="L44" s="24">
        <f>Table1[[#This Row],[Depart]]+Table1[[#This Row],[Dur''n]]</f>
        <v>0.5</v>
      </c>
      <c r="M44" s="24">
        <v>8.3333333333333329E-2</v>
      </c>
      <c r="N44" s="74" t="s">
        <v>1</v>
      </c>
      <c r="O44" s="14" t="s">
        <v>1</v>
      </c>
      <c r="P44" s="58"/>
      <c r="Q44" s="58"/>
      <c r="R44" s="59">
        <v>160</v>
      </c>
      <c r="S44" s="59"/>
      <c r="T44" s="62"/>
      <c r="U44" s="16" t="s">
        <v>46</v>
      </c>
      <c r="V44" s="12"/>
    </row>
    <row r="45" spans="1:22" ht="24.95" hidden="1" customHeight="1" x14ac:dyDescent="0.2">
      <c r="A45" s="29">
        <f>Schedule!B$20</f>
        <v>45580</v>
      </c>
      <c r="B45" s="36">
        <f>Schedule!C$20</f>
        <v>45580</v>
      </c>
      <c r="C45" s="29" t="str">
        <f>Schedule!D$20</f>
        <v>B</v>
      </c>
      <c r="D45" s="72">
        <f>Schedule!E$20</f>
        <v>0.33333333333333331</v>
      </c>
      <c r="E45" s="72">
        <f>Schedule!F$20</f>
        <v>0.75</v>
      </c>
      <c r="F45" s="29" t="str">
        <f>Schedule!G$20</f>
        <v>Trapani, Sicily</v>
      </c>
      <c r="G45" s="29" t="str">
        <f>Schedule!H$20</f>
        <v>ITTPS</v>
      </c>
      <c r="H45" s="73" t="s">
        <v>158</v>
      </c>
      <c r="I45" s="57" t="s">
        <v>159</v>
      </c>
      <c r="J45" s="23">
        <v>51</v>
      </c>
      <c r="K45" s="24">
        <v>0.34722222222222227</v>
      </c>
      <c r="L45" s="24">
        <f>Table1[[#This Row],[Depart]]+Table1[[#This Row],[Dur''n]]</f>
        <v>0.55555555555555558</v>
      </c>
      <c r="M45" s="24">
        <v>0.20833333333333334</v>
      </c>
      <c r="N45" s="74">
        <v>55</v>
      </c>
      <c r="O45" s="14" t="s">
        <v>1</v>
      </c>
      <c r="P45" s="58"/>
      <c r="Q45" s="58"/>
      <c r="R45" s="59">
        <v>80</v>
      </c>
      <c r="S45" s="59"/>
      <c r="T45" s="62"/>
      <c r="U45" s="16" t="s">
        <v>46</v>
      </c>
      <c r="V45" s="12"/>
    </row>
    <row r="46" spans="1:22" ht="24.95" hidden="1" customHeight="1" x14ac:dyDescent="0.2">
      <c r="A46" s="29">
        <f>Schedule!B$20</f>
        <v>45580</v>
      </c>
      <c r="B46" s="36">
        <f>Schedule!C$20</f>
        <v>45580</v>
      </c>
      <c r="C46" s="29" t="str">
        <f>Schedule!D$20</f>
        <v>B</v>
      </c>
      <c r="D46" s="72">
        <f>Schedule!E$20</f>
        <v>0.33333333333333331</v>
      </c>
      <c r="E46" s="72">
        <f>Schedule!F$20</f>
        <v>0.75</v>
      </c>
      <c r="F46" s="29" t="str">
        <f>Schedule!G$20</f>
        <v>Trapani, Sicily</v>
      </c>
      <c r="G46" s="29" t="str">
        <f>Schedule!H$20</f>
        <v>ITTPS</v>
      </c>
      <c r="H46" s="73" t="s">
        <v>218</v>
      </c>
      <c r="I46" s="57" t="s">
        <v>217</v>
      </c>
      <c r="J46" s="23">
        <v>39</v>
      </c>
      <c r="K46" s="24">
        <v>0.35416666666666669</v>
      </c>
      <c r="L46" s="24">
        <f>Table1[[#This Row],[Depart]]+Table1[[#This Row],[Dur''n]]</f>
        <v>0.52083333333333337</v>
      </c>
      <c r="M46" s="24">
        <v>0.16666666666666666</v>
      </c>
      <c r="N46" s="74">
        <v>155</v>
      </c>
      <c r="O46" s="14" t="s">
        <v>1</v>
      </c>
      <c r="P46" s="58"/>
      <c r="Q46" s="58"/>
      <c r="R46" s="59">
        <v>80</v>
      </c>
      <c r="S46" s="59"/>
      <c r="T46" s="62"/>
      <c r="U46" s="16" t="s">
        <v>46</v>
      </c>
      <c r="V46" s="12"/>
    </row>
    <row r="47" spans="1:22" ht="24.95" hidden="1" customHeight="1" x14ac:dyDescent="0.2">
      <c r="A47" s="29">
        <f>Schedule!B$20</f>
        <v>45580</v>
      </c>
      <c r="B47" s="36">
        <f>Schedule!C$20</f>
        <v>45580</v>
      </c>
      <c r="C47" s="29" t="str">
        <f>Schedule!D$20</f>
        <v>B</v>
      </c>
      <c r="D47" s="72">
        <f>Schedule!E$20</f>
        <v>0.33333333333333331</v>
      </c>
      <c r="E47" s="72">
        <f>Schedule!F$20</f>
        <v>0.75</v>
      </c>
      <c r="F47" s="29" t="str">
        <f>Schedule!G$20</f>
        <v>Trapani, Sicily</v>
      </c>
      <c r="G47" s="29" t="str">
        <f>Schedule!H$20</f>
        <v>ITTPS</v>
      </c>
      <c r="H47" s="73" t="s">
        <v>219</v>
      </c>
      <c r="I47" s="57" t="s">
        <v>216</v>
      </c>
      <c r="J47" s="23">
        <v>39</v>
      </c>
      <c r="K47" s="24">
        <v>0.55555555555555558</v>
      </c>
      <c r="L47" s="24">
        <f>Table1[[#This Row],[Depart]]+Table1[[#This Row],[Dur''n]]</f>
        <v>0.72222222222222221</v>
      </c>
      <c r="M47" s="24">
        <v>0.16666666666666666</v>
      </c>
      <c r="N47" s="74" t="s">
        <v>1</v>
      </c>
      <c r="O47" s="14" t="s">
        <v>1</v>
      </c>
      <c r="P47" s="58"/>
      <c r="Q47" s="58"/>
      <c r="R47" s="59">
        <v>80</v>
      </c>
      <c r="S47" s="59"/>
      <c r="T47" s="62"/>
      <c r="U47" s="16" t="s">
        <v>46</v>
      </c>
      <c r="V47" s="12"/>
    </row>
    <row r="48" spans="1:22" ht="24.95" hidden="1" customHeight="1" x14ac:dyDescent="0.2">
      <c r="A48" s="29">
        <f>Schedule!B$20</f>
        <v>45580</v>
      </c>
      <c r="B48" s="36">
        <f>Schedule!C$20</f>
        <v>45580</v>
      </c>
      <c r="C48" s="29" t="str">
        <f>Schedule!D$20</f>
        <v>B</v>
      </c>
      <c r="D48" s="72">
        <f>Schedule!E$20</f>
        <v>0.33333333333333331</v>
      </c>
      <c r="E48" s="72">
        <f>Schedule!F$20</f>
        <v>0.75</v>
      </c>
      <c r="F48" s="29" t="str">
        <f>Schedule!G$20</f>
        <v>Trapani, Sicily</v>
      </c>
      <c r="G48" s="29" t="str">
        <f>Schedule!H$20</f>
        <v>ITTPS</v>
      </c>
      <c r="H48" s="73" t="s">
        <v>222</v>
      </c>
      <c r="I48" s="57" t="s">
        <v>223</v>
      </c>
      <c r="J48" s="23">
        <v>55</v>
      </c>
      <c r="K48" s="24">
        <v>0.36458333333333331</v>
      </c>
      <c r="L48" s="24">
        <f>Table1[[#This Row],[Depart]]+Table1[[#This Row],[Dur''n]]</f>
        <v>0.53125</v>
      </c>
      <c r="M48" s="24">
        <v>0.16666666666666666</v>
      </c>
      <c r="N48" s="74">
        <v>160</v>
      </c>
      <c r="O48" s="14">
        <v>2</v>
      </c>
      <c r="P48" s="58"/>
      <c r="Q48" s="58"/>
      <c r="R48" s="59">
        <v>80</v>
      </c>
      <c r="S48" s="59"/>
      <c r="T48" s="62"/>
      <c r="U48" s="16"/>
      <c r="V48" s="12"/>
    </row>
    <row r="49" spans="1:22" ht="24.95" hidden="1" customHeight="1" x14ac:dyDescent="0.2">
      <c r="A49" s="29">
        <f>Schedule!B$20</f>
        <v>45580</v>
      </c>
      <c r="B49" s="36">
        <f>Schedule!C$20</f>
        <v>45580</v>
      </c>
      <c r="C49" s="29" t="str">
        <f>Schedule!D$20</f>
        <v>B</v>
      </c>
      <c r="D49" s="72">
        <f>Schedule!E$20</f>
        <v>0.33333333333333331</v>
      </c>
      <c r="E49" s="72">
        <f>Schedule!F$20</f>
        <v>0.75</v>
      </c>
      <c r="F49" s="29" t="str">
        <f>Schedule!G$20</f>
        <v>Trapani, Sicily</v>
      </c>
      <c r="G49" s="29" t="str">
        <f>Schedule!H$20</f>
        <v>ITTPS</v>
      </c>
      <c r="H49" s="73" t="s">
        <v>220</v>
      </c>
      <c r="I49" s="57" t="s">
        <v>221</v>
      </c>
      <c r="J49" s="23">
        <v>55</v>
      </c>
      <c r="K49" s="24">
        <v>0.5625</v>
      </c>
      <c r="L49" s="24">
        <f>Table1[[#This Row],[Depart]]+Table1[[#This Row],[Dur''n]]</f>
        <v>0.72916666666666663</v>
      </c>
      <c r="M49" s="24">
        <v>0.16666666666666666</v>
      </c>
      <c r="N49" s="74" t="s">
        <v>1</v>
      </c>
      <c r="O49" s="14" t="s">
        <v>1</v>
      </c>
      <c r="P49" s="58"/>
      <c r="Q49" s="58"/>
      <c r="R49" s="59">
        <v>80</v>
      </c>
      <c r="S49" s="59"/>
      <c r="T49" s="62"/>
      <c r="U49" s="16"/>
      <c r="V49" s="12"/>
    </row>
    <row r="50" spans="1:22" ht="24.95" hidden="1" customHeight="1" x14ac:dyDescent="0.2">
      <c r="A50" s="29">
        <f>Schedule!B$20</f>
        <v>45580</v>
      </c>
      <c r="B50" s="36">
        <f>Schedule!C$20</f>
        <v>45580</v>
      </c>
      <c r="C50" s="29" t="str">
        <f>Schedule!D$20</f>
        <v>B</v>
      </c>
      <c r="D50" s="72">
        <f>Schedule!E$20</f>
        <v>0.33333333333333331</v>
      </c>
      <c r="E50" s="72">
        <f>Schedule!F$20</f>
        <v>0.75</v>
      </c>
      <c r="F50" s="29" t="str">
        <f>Schedule!G$20</f>
        <v>Trapani, Sicily</v>
      </c>
      <c r="G50" s="29" t="str">
        <f>Schedule!H$20</f>
        <v>ITTPS</v>
      </c>
      <c r="H50" s="73" t="s">
        <v>224</v>
      </c>
      <c r="I50" s="57" t="s">
        <v>227</v>
      </c>
      <c r="J50" s="23">
        <v>59</v>
      </c>
      <c r="K50" s="24">
        <v>0.375</v>
      </c>
      <c r="L50" s="24">
        <f>Table1[[#This Row],[Depart]]+Table1[[#This Row],[Dur''n]]</f>
        <v>0.54166666666666663</v>
      </c>
      <c r="M50" s="24">
        <v>0.16666666666666666</v>
      </c>
      <c r="N50" s="74">
        <v>18</v>
      </c>
      <c r="O50" s="14" t="s">
        <v>1</v>
      </c>
      <c r="P50" s="58"/>
      <c r="Q50" s="58"/>
      <c r="R50" s="59">
        <v>40</v>
      </c>
      <c r="S50" s="59"/>
      <c r="T50" s="62"/>
      <c r="U50" s="16" t="s">
        <v>46</v>
      </c>
      <c r="V50" s="12"/>
    </row>
    <row r="51" spans="1:22" ht="24.95" hidden="1" customHeight="1" x14ac:dyDescent="0.2">
      <c r="A51" s="29">
        <f>Schedule!B$20</f>
        <v>45580</v>
      </c>
      <c r="B51" s="36">
        <f>Schedule!C$20</f>
        <v>45580</v>
      </c>
      <c r="C51" s="29" t="str">
        <f>Schedule!D$20</f>
        <v>B</v>
      </c>
      <c r="D51" s="72">
        <f>Schedule!E$20</f>
        <v>0.33333333333333331</v>
      </c>
      <c r="E51" s="72">
        <f>Schedule!F$20</f>
        <v>0.75</v>
      </c>
      <c r="F51" s="29" t="str">
        <f>Schedule!G$20</f>
        <v>Trapani, Sicily</v>
      </c>
      <c r="G51" s="29" t="str">
        <f>Schedule!H$20</f>
        <v>ITTPS</v>
      </c>
      <c r="H51" s="73" t="s">
        <v>225</v>
      </c>
      <c r="I51" s="57" t="s">
        <v>226</v>
      </c>
      <c r="J51" s="23">
        <v>59</v>
      </c>
      <c r="K51" s="24">
        <v>0.5625</v>
      </c>
      <c r="L51" s="24">
        <f>Table1[[#This Row],[Depart]]+Table1[[#This Row],[Dur''n]]</f>
        <v>0.72916666666666663</v>
      </c>
      <c r="M51" s="24">
        <v>0.16666666666666666</v>
      </c>
      <c r="N51" s="74" t="s">
        <v>1</v>
      </c>
      <c r="O51" s="14" t="s">
        <v>1</v>
      </c>
      <c r="P51" s="58"/>
      <c r="Q51" s="58"/>
      <c r="R51" s="59">
        <v>40</v>
      </c>
      <c r="S51" s="59"/>
      <c r="T51" s="62"/>
      <c r="U51" s="16" t="s">
        <v>46</v>
      </c>
      <c r="V51" s="12"/>
    </row>
    <row r="52" spans="1:22" ht="24.95" hidden="1" customHeight="1" x14ac:dyDescent="0.2">
      <c r="A52" s="29">
        <f>Schedule!B$22</f>
        <v>45582</v>
      </c>
      <c r="B52" s="36">
        <f>Schedule!C$22</f>
        <v>45582</v>
      </c>
      <c r="C52" s="29" t="str">
        <f>Schedule!D$22</f>
        <v>B</v>
      </c>
      <c r="D52" s="72">
        <f>Schedule!E$22</f>
        <v>0.29166666666666669</v>
      </c>
      <c r="E52" s="72">
        <f>Schedule!F$22</f>
        <v>0.75</v>
      </c>
      <c r="F52" s="29" t="str">
        <f>Schedule!G$22</f>
        <v>Civitavecchia</v>
      </c>
      <c r="G52" s="29" t="str">
        <f>Schedule!H$22</f>
        <v>ITCVV</v>
      </c>
      <c r="H52" s="73" t="s">
        <v>160</v>
      </c>
      <c r="I52" s="57" t="s">
        <v>161</v>
      </c>
      <c r="J52" s="23">
        <v>119</v>
      </c>
      <c r="K52" s="24">
        <v>0.3125</v>
      </c>
      <c r="L52" s="24">
        <f>Table1[[#This Row],[Depart]]+Table1[[#This Row],[Dur''n]]</f>
        <v>0.72916666666666674</v>
      </c>
      <c r="M52" s="24">
        <v>0.41666666666666669</v>
      </c>
      <c r="N52" s="74">
        <v>94</v>
      </c>
      <c r="O52" s="14" t="s">
        <v>1</v>
      </c>
      <c r="P52" s="58"/>
      <c r="Q52" s="58"/>
      <c r="R52" s="59">
        <v>120</v>
      </c>
      <c r="S52" s="59" t="s">
        <v>174</v>
      </c>
      <c r="T52" s="62" t="s">
        <v>228</v>
      </c>
      <c r="U52" s="16" t="s">
        <v>46</v>
      </c>
      <c r="V52" s="12"/>
    </row>
    <row r="53" spans="1:22" ht="24.95" hidden="1" customHeight="1" x14ac:dyDescent="0.2">
      <c r="A53" s="29">
        <f>Schedule!B$22</f>
        <v>45582</v>
      </c>
      <c r="B53" s="36">
        <f>Schedule!C$22</f>
        <v>45582</v>
      </c>
      <c r="C53" s="29" t="str">
        <f>Schedule!D$22</f>
        <v>B</v>
      </c>
      <c r="D53" s="72">
        <f>Schedule!E$22</f>
        <v>0.29166666666666669</v>
      </c>
      <c r="E53" s="72">
        <f>Schedule!F$22</f>
        <v>0.75</v>
      </c>
      <c r="F53" s="29" t="str">
        <f>Schedule!G$22</f>
        <v>Civitavecchia</v>
      </c>
      <c r="G53" s="29" t="str">
        <f>Schedule!H$22</f>
        <v>ITCVV</v>
      </c>
      <c r="H53" s="73" t="s">
        <v>162</v>
      </c>
      <c r="I53" s="57" t="s">
        <v>163</v>
      </c>
      <c r="J53" s="23">
        <v>99</v>
      </c>
      <c r="K53" s="24">
        <v>0.31944444444444448</v>
      </c>
      <c r="L53" s="24">
        <f>Table1[[#This Row],[Depart]]+Table1[[#This Row],[Dur''n]]</f>
        <v>0.73611111111111116</v>
      </c>
      <c r="M53" s="24">
        <v>0.41666666666666669</v>
      </c>
      <c r="N53" s="74">
        <v>31</v>
      </c>
      <c r="O53" s="14" t="s">
        <v>1</v>
      </c>
      <c r="P53" s="58"/>
      <c r="Q53" s="58"/>
      <c r="R53" s="59">
        <v>120</v>
      </c>
      <c r="S53" s="59" t="s">
        <v>174</v>
      </c>
      <c r="T53" s="62" t="s">
        <v>228</v>
      </c>
      <c r="U53" s="16" t="s">
        <v>46</v>
      </c>
      <c r="V53" s="12"/>
    </row>
    <row r="54" spans="1:22" ht="24.95" hidden="1" customHeight="1" x14ac:dyDescent="0.2">
      <c r="A54" s="29">
        <f>Schedule!B$22</f>
        <v>45582</v>
      </c>
      <c r="B54" s="36">
        <f>Schedule!C$22</f>
        <v>45582</v>
      </c>
      <c r="C54" s="29" t="str">
        <f>Schedule!D$22</f>
        <v>B</v>
      </c>
      <c r="D54" s="72">
        <f>Schedule!E$22</f>
        <v>0.29166666666666669</v>
      </c>
      <c r="E54" s="72">
        <f>Schedule!F$22</f>
        <v>0.75</v>
      </c>
      <c r="F54" s="29" t="str">
        <f>Schedule!G$22</f>
        <v>Civitavecchia</v>
      </c>
      <c r="G54" s="29" t="str">
        <f>Schedule!H$22</f>
        <v>ITCVV</v>
      </c>
      <c r="H54" s="73" t="s">
        <v>164</v>
      </c>
      <c r="I54" s="57" t="s">
        <v>165</v>
      </c>
      <c r="J54" s="23">
        <v>57</v>
      </c>
      <c r="K54" s="24">
        <v>0.3263888888888889</v>
      </c>
      <c r="L54" s="24">
        <f>Table1[[#This Row],[Depart]]+Table1[[#This Row],[Dur''n]]</f>
        <v>0.70138888888888884</v>
      </c>
      <c r="M54" s="24">
        <v>0.375</v>
      </c>
      <c r="N54" s="74">
        <v>79</v>
      </c>
      <c r="O54" s="14" t="s">
        <v>1</v>
      </c>
      <c r="P54" s="58"/>
      <c r="Q54" s="58"/>
      <c r="R54" s="59">
        <v>120</v>
      </c>
      <c r="S54" s="59" t="s">
        <v>174</v>
      </c>
      <c r="T54" s="62" t="s">
        <v>229</v>
      </c>
      <c r="U54" s="16"/>
      <c r="V54" s="12"/>
    </row>
    <row r="55" spans="1:22" ht="24.95" hidden="1" customHeight="1" x14ac:dyDescent="0.2">
      <c r="A55" s="29">
        <f>Schedule!B$22</f>
        <v>45582</v>
      </c>
      <c r="B55" s="36">
        <f>Schedule!C$22</f>
        <v>45582</v>
      </c>
      <c r="C55" s="29" t="str">
        <f>Schedule!D$22</f>
        <v>B</v>
      </c>
      <c r="D55" s="72">
        <f>Schedule!E$22</f>
        <v>0.29166666666666669</v>
      </c>
      <c r="E55" s="72">
        <f>Schedule!F$22</f>
        <v>0.75</v>
      </c>
      <c r="F55" s="29" t="str">
        <f>Schedule!G$22</f>
        <v>Civitavecchia</v>
      </c>
      <c r="G55" s="29" t="str">
        <f>Schedule!H$22</f>
        <v>ITCVV</v>
      </c>
      <c r="H55" s="73" t="s">
        <v>166</v>
      </c>
      <c r="I55" s="57" t="s">
        <v>167</v>
      </c>
      <c r="J55" s="23">
        <v>55</v>
      </c>
      <c r="K55" s="24">
        <v>0.33333333333333331</v>
      </c>
      <c r="L55" s="24">
        <f>Table1[[#This Row],[Depart]]+Table1[[#This Row],[Dur''n]]</f>
        <v>0.54166666666666663</v>
      </c>
      <c r="M55" s="24">
        <v>0.20833333333333334</v>
      </c>
      <c r="N55" s="74">
        <v>146</v>
      </c>
      <c r="O55" s="14" t="s">
        <v>1</v>
      </c>
      <c r="P55" s="58"/>
      <c r="Q55" s="58"/>
      <c r="R55" s="59">
        <v>160</v>
      </c>
      <c r="S55" s="59" t="s">
        <v>1</v>
      </c>
      <c r="T55" s="62" t="s">
        <v>228</v>
      </c>
      <c r="U55" s="16"/>
      <c r="V55" s="12"/>
    </row>
    <row r="56" spans="1:22" ht="24.95" hidden="1" customHeight="1" x14ac:dyDescent="0.2">
      <c r="A56" s="29">
        <f>Schedule!B$22</f>
        <v>45582</v>
      </c>
      <c r="B56" s="36">
        <f>Schedule!C$22</f>
        <v>45582</v>
      </c>
      <c r="C56" s="29" t="str">
        <f>Schedule!D$22</f>
        <v>B</v>
      </c>
      <c r="D56" s="72">
        <f>Schedule!E$22</f>
        <v>0.29166666666666669</v>
      </c>
      <c r="E56" s="72">
        <f>Schedule!F$22</f>
        <v>0.75</v>
      </c>
      <c r="F56" s="29" t="str">
        <f>Schedule!G$22</f>
        <v>Civitavecchia</v>
      </c>
      <c r="G56" s="29" t="str">
        <f>Schedule!H$22</f>
        <v>ITCVV</v>
      </c>
      <c r="H56" s="73" t="s">
        <v>168</v>
      </c>
      <c r="I56" s="57" t="s">
        <v>169</v>
      </c>
      <c r="J56" s="23">
        <v>57</v>
      </c>
      <c r="K56" s="24">
        <v>0.35416666666666669</v>
      </c>
      <c r="L56" s="24">
        <f>Table1[[#This Row],[Depart]]+Table1[[#This Row],[Dur''n]]</f>
        <v>0.5625</v>
      </c>
      <c r="M56" s="24">
        <v>0.20833333333333334</v>
      </c>
      <c r="N56" s="74">
        <v>79</v>
      </c>
      <c r="O56" s="14" t="s">
        <v>1</v>
      </c>
      <c r="P56" s="58"/>
      <c r="Q56" s="58"/>
      <c r="R56" s="59">
        <v>80</v>
      </c>
      <c r="S56" s="59" t="s">
        <v>187</v>
      </c>
      <c r="T56" s="62"/>
      <c r="U56" s="16" t="s">
        <v>46</v>
      </c>
      <c r="V56" s="12"/>
    </row>
    <row r="57" spans="1:22" ht="24.95" hidden="1" customHeight="1" x14ac:dyDescent="0.2">
      <c r="A57" s="29">
        <f>Schedule!B$22</f>
        <v>45582</v>
      </c>
      <c r="B57" s="36">
        <f>Schedule!C$22</f>
        <v>45582</v>
      </c>
      <c r="C57" s="29" t="str">
        <f>Schedule!D$22</f>
        <v>B</v>
      </c>
      <c r="D57" s="72">
        <f>Schedule!E$22</f>
        <v>0.29166666666666669</v>
      </c>
      <c r="E57" s="72">
        <f>Schedule!F$22</f>
        <v>0.75</v>
      </c>
      <c r="F57" s="29" t="str">
        <f>Schedule!G$22</f>
        <v>Civitavecchia</v>
      </c>
      <c r="G57" s="29" t="str">
        <f>Schedule!H$22</f>
        <v>ITCVV</v>
      </c>
      <c r="H57" s="73" t="s">
        <v>170</v>
      </c>
      <c r="I57" s="57" t="s">
        <v>171</v>
      </c>
      <c r="J57" s="23">
        <v>69</v>
      </c>
      <c r="K57" s="24">
        <v>0.34375</v>
      </c>
      <c r="L57" s="24">
        <f>Table1[[#This Row],[Depart]]+Table1[[#This Row],[Dur''n]]</f>
        <v>0.53125</v>
      </c>
      <c r="M57" s="24">
        <v>0.1875</v>
      </c>
      <c r="N57" s="74">
        <v>28</v>
      </c>
      <c r="O57" s="14" t="s">
        <v>1</v>
      </c>
      <c r="P57" s="58"/>
      <c r="Q57" s="58"/>
      <c r="R57" s="59">
        <v>40</v>
      </c>
      <c r="S57" s="59" t="s">
        <v>1</v>
      </c>
      <c r="T57" s="62"/>
      <c r="U57" s="16" t="s">
        <v>46</v>
      </c>
      <c r="V57" s="12"/>
    </row>
    <row r="58" spans="1:22" s="43" customFormat="1" ht="21" customHeight="1" x14ac:dyDescent="0.2">
      <c r="A58" s="34" t="s">
        <v>44</v>
      </c>
      <c r="B58" s="34"/>
      <c r="C58" s="34"/>
      <c r="D58" s="34"/>
      <c r="E58" s="34"/>
      <c r="F58" s="34"/>
      <c r="G58" s="34"/>
      <c r="H58" s="34"/>
      <c r="I58" s="34">
        <f>SUBTOTAL(103,Table1[Titel])</f>
        <v>8</v>
      </c>
      <c r="J58" s="117"/>
      <c r="K58" s="34"/>
      <c r="L58" s="118"/>
      <c r="M58" s="117"/>
      <c r="N58" s="119">
        <f>SUBTOTAL(109,Table1[PAX])</f>
        <v>502</v>
      </c>
      <c r="O58" s="34"/>
      <c r="P58" s="34"/>
      <c r="Q58" s="34"/>
      <c r="R58" s="34"/>
      <c r="S58" s="34"/>
      <c r="T58" s="63"/>
      <c r="U58" s="34"/>
      <c r="V58" s="34"/>
    </row>
    <row r="59" spans="1:22" x14ac:dyDescent="0.2">
      <c r="A59" s="26"/>
      <c r="B59" s="39"/>
      <c r="C59" s="26"/>
      <c r="D59" s="40"/>
      <c r="E59" s="40"/>
      <c r="J59" s="27"/>
      <c r="K59" s="26"/>
      <c r="L59" s="26"/>
      <c r="M59" s="26"/>
      <c r="O59" s="26"/>
      <c r="P59" s="26"/>
      <c r="Q59" s="26"/>
      <c r="R59" s="26"/>
      <c r="S59" s="26"/>
    </row>
    <row r="60" spans="1:22" x14ac:dyDescent="0.2">
      <c r="A60" s="26"/>
      <c r="B60" s="39"/>
      <c r="C60" s="26"/>
      <c r="D60" s="40"/>
      <c r="E60" s="40"/>
      <c r="J60" s="27"/>
      <c r="K60" s="26"/>
      <c r="L60" s="26"/>
      <c r="M60" s="26"/>
      <c r="O60" s="26"/>
      <c r="P60" s="26"/>
      <c r="Q60" s="26"/>
      <c r="R60" s="26"/>
      <c r="S60" s="26"/>
    </row>
    <row r="61" spans="1:22" x14ac:dyDescent="0.2">
      <c r="A61" s="26"/>
      <c r="B61" s="39"/>
      <c r="C61" s="26"/>
      <c r="D61" s="40"/>
      <c r="E61" s="40"/>
      <c r="J61" s="27"/>
      <c r="K61" s="26"/>
      <c r="L61" s="26"/>
      <c r="M61" s="26"/>
      <c r="O61" s="26"/>
      <c r="P61" s="26"/>
      <c r="Q61" s="26"/>
      <c r="R61" s="26"/>
      <c r="S61" s="26"/>
    </row>
    <row r="62" spans="1:22" x14ac:dyDescent="0.2">
      <c r="A62" s="26"/>
      <c r="B62" s="39"/>
      <c r="C62" s="26"/>
      <c r="D62" s="40"/>
      <c r="E62" s="40"/>
      <c r="J62" s="27"/>
      <c r="K62" s="26"/>
      <c r="L62" s="26"/>
      <c r="M62" s="26"/>
      <c r="O62" s="26"/>
      <c r="P62" s="26"/>
      <c r="Q62" s="26"/>
      <c r="R62" s="26"/>
      <c r="S62" s="26"/>
    </row>
    <row r="63" spans="1:22" x14ac:dyDescent="0.2">
      <c r="A63" s="26"/>
      <c r="B63" s="39"/>
      <c r="C63" s="26"/>
      <c r="D63" s="40"/>
      <c r="E63" s="40"/>
      <c r="J63" s="27"/>
      <c r="K63" s="26"/>
      <c r="L63" s="26"/>
      <c r="M63" s="26"/>
      <c r="O63" s="26"/>
      <c r="P63" s="26"/>
      <c r="Q63" s="26"/>
      <c r="R63" s="26"/>
      <c r="S63" s="26"/>
    </row>
    <row r="64" spans="1:22" x14ac:dyDescent="0.2">
      <c r="A64" s="26"/>
      <c r="B64" s="39"/>
      <c r="C64" s="26"/>
      <c r="D64" s="40"/>
      <c r="E64" s="40"/>
      <c r="J64" s="27"/>
      <c r="K64" s="26"/>
      <c r="L64" s="26"/>
      <c r="M64" s="26"/>
      <c r="O64" s="26"/>
      <c r="P64" s="26"/>
      <c r="Q64" s="26"/>
      <c r="R64" s="26"/>
      <c r="S64" s="26"/>
    </row>
    <row r="65" spans="1:19" x14ac:dyDescent="0.2">
      <c r="A65" s="26"/>
      <c r="B65" s="39"/>
      <c r="C65" s="26"/>
      <c r="D65" s="40"/>
      <c r="E65" s="40"/>
      <c r="J65" s="27"/>
      <c r="K65" s="26"/>
      <c r="L65" s="26"/>
      <c r="M65" s="26"/>
      <c r="O65" s="26"/>
      <c r="P65" s="26"/>
      <c r="Q65" s="26"/>
      <c r="R65" s="26"/>
      <c r="S65" s="26"/>
    </row>
    <row r="66" spans="1:19" x14ac:dyDescent="0.2">
      <c r="A66" s="26"/>
      <c r="B66" s="39"/>
      <c r="C66" s="26"/>
      <c r="D66" s="40"/>
      <c r="E66" s="40"/>
      <c r="J66" s="27"/>
      <c r="K66" s="26"/>
      <c r="L66" s="26"/>
      <c r="M66" s="26"/>
      <c r="O66" s="26"/>
      <c r="P66" s="26"/>
      <c r="Q66" s="26"/>
      <c r="R66" s="26"/>
      <c r="S66" s="26"/>
    </row>
    <row r="67" spans="1:19" x14ac:dyDescent="0.2">
      <c r="A67" s="26"/>
      <c r="B67" s="39"/>
      <c r="C67" s="26"/>
      <c r="D67" s="40"/>
      <c r="E67" s="40"/>
      <c r="J67" s="27"/>
      <c r="K67" s="26"/>
      <c r="L67" s="26"/>
      <c r="M67" s="26"/>
      <c r="O67" s="26"/>
      <c r="P67" s="26"/>
      <c r="Q67" s="26"/>
      <c r="R67" s="26"/>
      <c r="S67" s="26"/>
    </row>
    <row r="68" spans="1:19" x14ac:dyDescent="0.2">
      <c r="A68" s="26"/>
      <c r="B68" s="39"/>
      <c r="C68" s="26"/>
      <c r="D68" s="40"/>
      <c r="E68" s="40"/>
      <c r="J68" s="27"/>
      <c r="K68" s="26"/>
      <c r="L68" s="26"/>
      <c r="M68" s="26"/>
      <c r="O68" s="26"/>
      <c r="P68" s="26"/>
      <c r="Q68" s="26"/>
      <c r="R68" s="26"/>
      <c r="S68" s="26"/>
    </row>
    <row r="69" spans="1:19" x14ac:dyDescent="0.2">
      <c r="A69" s="26"/>
      <c r="B69" s="39"/>
      <c r="C69" s="26"/>
      <c r="D69" s="40"/>
      <c r="E69" s="40"/>
      <c r="J69" s="27"/>
      <c r="K69" s="26"/>
      <c r="L69" s="26"/>
      <c r="M69" s="26"/>
      <c r="O69" s="26"/>
      <c r="P69" s="26"/>
      <c r="Q69" s="26"/>
      <c r="R69" s="26"/>
      <c r="S69" s="26"/>
    </row>
    <row r="70" spans="1:19" x14ac:dyDescent="0.2">
      <c r="A70" s="26"/>
      <c r="B70" s="39"/>
      <c r="C70" s="26"/>
      <c r="D70" s="40"/>
      <c r="E70" s="40"/>
      <c r="J70" s="27"/>
      <c r="K70" s="26"/>
      <c r="L70" s="26"/>
      <c r="M70" s="26"/>
      <c r="O70" s="26"/>
      <c r="P70" s="26"/>
      <c r="Q70" s="26"/>
      <c r="R70" s="26"/>
      <c r="S70" s="26"/>
    </row>
    <row r="71" spans="1:19" x14ac:dyDescent="0.2">
      <c r="A71" s="26"/>
      <c r="B71" s="39"/>
      <c r="C71" s="26"/>
      <c r="D71" s="40"/>
      <c r="E71" s="40"/>
      <c r="J71" s="27"/>
      <c r="K71" s="26"/>
      <c r="L71" s="26"/>
      <c r="M71" s="26"/>
      <c r="O71" s="26"/>
      <c r="P71" s="26"/>
      <c r="Q71" s="26"/>
      <c r="R71" s="26"/>
      <c r="S71" s="26"/>
    </row>
    <row r="72" spans="1:19" x14ac:dyDescent="0.2">
      <c r="A72" s="26"/>
      <c r="B72" s="39"/>
      <c r="C72" s="26"/>
      <c r="D72" s="40"/>
      <c r="E72" s="40"/>
      <c r="J72" s="27"/>
      <c r="K72" s="26"/>
      <c r="L72" s="26"/>
      <c r="M72" s="26"/>
      <c r="O72" s="26"/>
      <c r="P72" s="26"/>
      <c r="Q72" s="26"/>
      <c r="R72" s="26"/>
      <c r="S72" s="26"/>
    </row>
    <row r="73" spans="1:19" x14ac:dyDescent="0.2">
      <c r="A73" s="26"/>
      <c r="B73" s="39"/>
      <c r="C73" s="26"/>
      <c r="D73" s="40"/>
      <c r="E73" s="40"/>
      <c r="J73" s="27"/>
      <c r="K73" s="26"/>
      <c r="L73" s="26"/>
      <c r="M73" s="26"/>
      <c r="O73" s="26"/>
      <c r="P73" s="26"/>
      <c r="Q73" s="26"/>
      <c r="R73" s="26"/>
      <c r="S73" s="26"/>
    </row>
    <row r="74" spans="1:19" x14ac:dyDescent="0.2">
      <c r="A74" s="26"/>
      <c r="B74" s="39"/>
      <c r="C74" s="26"/>
      <c r="D74" s="40"/>
      <c r="E74" s="40"/>
      <c r="J74" s="27"/>
      <c r="K74" s="26"/>
      <c r="L74" s="26"/>
      <c r="M74" s="26"/>
      <c r="O74" s="26"/>
      <c r="P74" s="26"/>
      <c r="Q74" s="26"/>
      <c r="R74" s="26"/>
      <c r="S74" s="26"/>
    </row>
    <row r="75" spans="1:19" x14ac:dyDescent="0.2">
      <c r="A75" s="26"/>
      <c r="B75" s="39"/>
      <c r="C75" s="26"/>
      <c r="D75" s="40"/>
      <c r="E75" s="40"/>
      <c r="J75" s="27"/>
      <c r="K75" s="26"/>
      <c r="L75" s="26"/>
      <c r="M75" s="26"/>
      <c r="O75" s="26"/>
      <c r="P75" s="26"/>
      <c r="Q75" s="26"/>
      <c r="R75" s="26"/>
      <c r="S75" s="26"/>
    </row>
    <row r="76" spans="1:19" x14ac:dyDescent="0.2">
      <c r="A76" s="26"/>
      <c r="B76" s="39"/>
      <c r="C76" s="26"/>
      <c r="D76" s="40"/>
      <c r="E76" s="40"/>
      <c r="J76" s="27"/>
      <c r="K76" s="26"/>
      <c r="L76" s="26"/>
      <c r="M76" s="26"/>
      <c r="O76" s="26"/>
      <c r="P76" s="26"/>
      <c r="Q76" s="26"/>
      <c r="R76" s="26"/>
      <c r="S76" s="26"/>
    </row>
    <row r="77" spans="1:19" x14ac:dyDescent="0.2">
      <c r="A77" s="26"/>
      <c r="B77" s="39"/>
      <c r="C77" s="26"/>
      <c r="D77" s="40"/>
      <c r="E77" s="40"/>
      <c r="J77" s="27"/>
      <c r="K77" s="26"/>
      <c r="L77" s="26"/>
      <c r="M77" s="26"/>
      <c r="O77" s="26"/>
      <c r="P77" s="26"/>
      <c r="Q77" s="26"/>
      <c r="R77" s="26"/>
      <c r="S77" s="26"/>
    </row>
    <row r="78" spans="1:19" x14ac:dyDescent="0.2">
      <c r="A78" s="26"/>
      <c r="B78" s="39"/>
      <c r="C78" s="26"/>
      <c r="D78" s="40"/>
      <c r="E78" s="40"/>
      <c r="J78" s="27"/>
      <c r="K78" s="26"/>
      <c r="L78" s="26"/>
      <c r="M78" s="26"/>
      <c r="O78" s="26"/>
      <c r="P78" s="26"/>
      <c r="Q78" s="26"/>
      <c r="R78" s="26"/>
      <c r="S78" s="26"/>
    </row>
    <row r="79" spans="1:19" x14ac:dyDescent="0.2">
      <c r="A79" s="26"/>
      <c r="B79" s="39"/>
      <c r="C79" s="26"/>
      <c r="D79" s="40"/>
      <c r="E79" s="40"/>
      <c r="J79" s="27"/>
      <c r="K79" s="26"/>
      <c r="L79" s="26"/>
      <c r="M79" s="26"/>
      <c r="O79" s="26"/>
      <c r="P79" s="26"/>
      <c r="Q79" s="26"/>
      <c r="R79" s="26"/>
      <c r="S79" s="26"/>
    </row>
    <row r="80" spans="1:19" x14ac:dyDescent="0.2">
      <c r="A80" s="26"/>
      <c r="B80" s="39"/>
      <c r="C80" s="26"/>
      <c r="D80" s="40"/>
      <c r="E80" s="40"/>
      <c r="J80" s="27"/>
      <c r="K80" s="26"/>
      <c r="L80" s="26"/>
      <c r="M80" s="26"/>
      <c r="O80" s="26"/>
      <c r="P80" s="26"/>
      <c r="Q80" s="26"/>
      <c r="R80" s="26"/>
      <c r="S80" s="26"/>
    </row>
    <row r="81" spans="1:19" x14ac:dyDescent="0.2">
      <c r="A81" s="26"/>
      <c r="B81" s="39"/>
      <c r="C81" s="26"/>
      <c r="D81" s="40"/>
      <c r="E81" s="40"/>
      <c r="J81" s="27"/>
      <c r="K81" s="26"/>
      <c r="L81" s="26"/>
      <c r="M81" s="26"/>
      <c r="O81" s="26"/>
      <c r="P81" s="26"/>
      <c r="Q81" s="26"/>
      <c r="R81" s="26"/>
      <c r="S81" s="26"/>
    </row>
    <row r="82" spans="1:19" x14ac:dyDescent="0.2">
      <c r="A82" s="26"/>
      <c r="B82" s="39"/>
      <c r="C82" s="26"/>
      <c r="D82" s="40"/>
      <c r="E82" s="40"/>
      <c r="J82" s="27"/>
      <c r="K82" s="26"/>
      <c r="L82" s="26"/>
      <c r="M82" s="26"/>
      <c r="O82" s="26"/>
      <c r="P82" s="26"/>
      <c r="Q82" s="26"/>
      <c r="R82" s="26"/>
      <c r="S82" s="26"/>
    </row>
    <row r="83" spans="1:19" x14ac:dyDescent="0.2">
      <c r="A83" s="26"/>
      <c r="B83" s="39"/>
      <c r="C83" s="26"/>
      <c r="D83" s="40"/>
      <c r="E83" s="40"/>
      <c r="J83" s="27"/>
      <c r="K83" s="26"/>
      <c r="L83" s="26"/>
      <c r="M83" s="26"/>
      <c r="O83" s="26"/>
      <c r="P83" s="26"/>
      <c r="Q83" s="26"/>
      <c r="R83" s="26"/>
      <c r="S83" s="26"/>
    </row>
    <row r="84" spans="1:19" x14ac:dyDescent="0.2">
      <c r="A84" s="26"/>
      <c r="B84" s="39"/>
      <c r="C84" s="26"/>
      <c r="D84" s="40"/>
      <c r="E84" s="40"/>
      <c r="J84" s="27"/>
      <c r="K84" s="26"/>
      <c r="L84" s="26"/>
      <c r="M84" s="26"/>
      <c r="O84" s="26"/>
      <c r="P84" s="26"/>
      <c r="Q84" s="26"/>
      <c r="R84" s="26"/>
      <c r="S84" s="26"/>
    </row>
    <row r="85" spans="1:19" x14ac:dyDescent="0.2">
      <c r="A85" s="26"/>
      <c r="B85" s="39"/>
      <c r="C85" s="26"/>
      <c r="D85" s="40"/>
      <c r="E85" s="40"/>
      <c r="J85" s="27"/>
      <c r="K85" s="26"/>
      <c r="L85" s="26"/>
      <c r="M85" s="26"/>
      <c r="O85" s="26"/>
      <c r="P85" s="26"/>
      <c r="Q85" s="26"/>
      <c r="R85" s="26"/>
      <c r="S85" s="26"/>
    </row>
    <row r="86" spans="1:19" x14ac:dyDescent="0.2">
      <c r="A86" s="26"/>
      <c r="B86" s="39"/>
      <c r="C86" s="26"/>
      <c r="D86" s="40"/>
      <c r="E86" s="40"/>
      <c r="J86" s="27"/>
      <c r="K86" s="26"/>
      <c r="L86" s="26"/>
      <c r="M86" s="26"/>
      <c r="O86" s="26"/>
      <c r="P86" s="26"/>
      <c r="Q86" s="26"/>
      <c r="R86" s="26"/>
      <c r="S86" s="26"/>
    </row>
    <row r="87" spans="1:19" x14ac:dyDescent="0.2">
      <c r="A87" s="26"/>
      <c r="B87" s="39"/>
      <c r="C87" s="26"/>
      <c r="D87" s="40"/>
      <c r="E87" s="40"/>
      <c r="J87" s="27"/>
      <c r="K87" s="26"/>
      <c r="L87" s="26"/>
      <c r="M87" s="26"/>
      <c r="O87" s="26"/>
      <c r="P87" s="26"/>
      <c r="Q87" s="26"/>
      <c r="R87" s="26"/>
      <c r="S87" s="26"/>
    </row>
    <row r="88" spans="1:19" x14ac:dyDescent="0.2">
      <c r="A88" s="26"/>
      <c r="B88" s="39"/>
      <c r="C88" s="26"/>
      <c r="D88" s="40"/>
      <c r="E88" s="40"/>
      <c r="J88" s="27"/>
      <c r="K88" s="26"/>
      <c r="L88" s="26"/>
      <c r="M88" s="26"/>
      <c r="O88" s="26"/>
      <c r="P88" s="26"/>
      <c r="Q88" s="26"/>
      <c r="R88" s="26"/>
      <c r="S88" s="26"/>
    </row>
    <row r="89" spans="1:19" x14ac:dyDescent="0.2">
      <c r="A89" s="26"/>
      <c r="B89" s="39"/>
      <c r="C89" s="26"/>
      <c r="D89" s="40"/>
      <c r="E89" s="40"/>
      <c r="J89" s="27"/>
      <c r="K89" s="26"/>
      <c r="L89" s="26"/>
      <c r="M89" s="26"/>
      <c r="O89" s="26"/>
      <c r="P89" s="26"/>
      <c r="Q89" s="26"/>
      <c r="R89" s="26"/>
      <c r="S89" s="26"/>
    </row>
    <row r="90" spans="1:19" x14ac:dyDescent="0.2">
      <c r="A90" s="26"/>
      <c r="B90" s="39"/>
      <c r="C90" s="26"/>
      <c r="D90" s="40"/>
      <c r="E90" s="40"/>
      <c r="J90" s="27"/>
      <c r="K90" s="26"/>
      <c r="L90" s="26"/>
      <c r="M90" s="26"/>
      <c r="O90" s="26"/>
      <c r="P90" s="26"/>
      <c r="Q90" s="26"/>
      <c r="R90" s="26"/>
      <c r="S90" s="26"/>
    </row>
    <row r="91" spans="1:19" x14ac:dyDescent="0.2">
      <c r="A91" s="26"/>
      <c r="B91" s="39"/>
      <c r="C91" s="26"/>
      <c r="D91" s="40"/>
      <c r="E91" s="40"/>
      <c r="J91" s="27"/>
      <c r="K91" s="26"/>
      <c r="L91" s="26"/>
      <c r="M91" s="26"/>
      <c r="O91" s="26"/>
      <c r="P91" s="26"/>
      <c r="Q91" s="26"/>
      <c r="R91" s="26"/>
      <c r="S91" s="26"/>
    </row>
    <row r="92" spans="1:19" x14ac:dyDescent="0.2">
      <c r="A92" s="26"/>
      <c r="B92" s="39"/>
      <c r="C92" s="26"/>
      <c r="D92" s="40"/>
      <c r="E92" s="40"/>
      <c r="J92" s="27"/>
      <c r="K92" s="26"/>
      <c r="L92" s="26"/>
      <c r="M92" s="26"/>
      <c r="O92" s="26"/>
      <c r="P92" s="26"/>
      <c r="Q92" s="26"/>
      <c r="R92" s="26"/>
      <c r="S92" s="26"/>
    </row>
    <row r="93" spans="1:19" x14ac:dyDescent="0.2">
      <c r="A93" s="26"/>
      <c r="B93" s="39"/>
      <c r="C93" s="26"/>
      <c r="D93" s="40"/>
      <c r="E93" s="40"/>
      <c r="J93" s="27"/>
      <c r="K93" s="26"/>
      <c r="L93" s="26"/>
      <c r="M93" s="26"/>
      <c r="O93" s="26"/>
      <c r="P93" s="26"/>
      <c r="Q93" s="26"/>
      <c r="R93" s="26"/>
      <c r="S93" s="26"/>
    </row>
    <row r="94" spans="1:19" x14ac:dyDescent="0.2">
      <c r="A94" s="26"/>
      <c r="B94" s="39"/>
      <c r="C94" s="26"/>
      <c r="D94" s="40"/>
      <c r="E94" s="40"/>
      <c r="J94" s="27"/>
      <c r="K94" s="26"/>
      <c r="L94" s="26"/>
      <c r="M94" s="26"/>
      <c r="O94" s="26"/>
      <c r="P94" s="26"/>
      <c r="Q94" s="26"/>
      <c r="R94" s="26"/>
      <c r="S94" s="26"/>
    </row>
    <row r="95" spans="1:19" x14ac:dyDescent="0.2">
      <c r="A95" s="26"/>
      <c r="B95" s="39"/>
      <c r="C95" s="26"/>
      <c r="D95" s="40"/>
      <c r="E95" s="40"/>
      <c r="J95" s="27"/>
      <c r="K95" s="26"/>
      <c r="L95" s="26"/>
      <c r="M95" s="26"/>
      <c r="O95" s="26"/>
      <c r="P95" s="26"/>
      <c r="Q95" s="26"/>
      <c r="R95" s="26"/>
      <c r="S95" s="26"/>
    </row>
    <row r="96" spans="1:19" x14ac:dyDescent="0.2">
      <c r="A96" s="26"/>
      <c r="B96" s="39"/>
      <c r="C96" s="26"/>
      <c r="D96" s="40"/>
      <c r="E96" s="40"/>
      <c r="J96" s="27"/>
      <c r="K96" s="26"/>
      <c r="L96" s="26"/>
      <c r="M96" s="26"/>
      <c r="O96" s="26"/>
      <c r="P96" s="26"/>
      <c r="Q96" s="26"/>
      <c r="R96" s="26"/>
      <c r="S96" s="26"/>
    </row>
    <row r="97" spans="1:19" x14ac:dyDescent="0.2">
      <c r="A97" s="26"/>
      <c r="B97" s="39"/>
      <c r="C97" s="26"/>
      <c r="D97" s="40"/>
      <c r="E97" s="40"/>
      <c r="J97" s="27"/>
      <c r="K97" s="26"/>
      <c r="L97" s="26"/>
      <c r="M97" s="26"/>
      <c r="O97" s="26"/>
      <c r="P97" s="26"/>
      <c r="Q97" s="26"/>
      <c r="R97" s="26"/>
      <c r="S97" s="26"/>
    </row>
    <row r="98" spans="1:19" x14ac:dyDescent="0.2">
      <c r="A98" s="26"/>
      <c r="B98" s="39"/>
      <c r="C98" s="26"/>
      <c r="D98" s="40"/>
      <c r="E98" s="40"/>
      <c r="J98" s="27"/>
      <c r="K98" s="26"/>
      <c r="L98" s="26"/>
      <c r="M98" s="26"/>
      <c r="O98" s="26"/>
      <c r="P98" s="26"/>
      <c r="Q98" s="26"/>
      <c r="R98" s="26"/>
      <c r="S98" s="26"/>
    </row>
    <row r="99" spans="1:19" x14ac:dyDescent="0.2">
      <c r="A99" s="26"/>
      <c r="B99" s="39"/>
      <c r="C99" s="26"/>
      <c r="D99" s="40"/>
      <c r="E99" s="40"/>
      <c r="J99" s="27"/>
      <c r="K99" s="26"/>
      <c r="L99" s="26"/>
      <c r="M99" s="26"/>
      <c r="O99" s="26"/>
      <c r="P99" s="26"/>
      <c r="Q99" s="26"/>
      <c r="R99" s="26"/>
      <c r="S99" s="26"/>
    </row>
    <row r="100" spans="1:19" x14ac:dyDescent="0.2">
      <c r="A100" s="26"/>
      <c r="B100" s="39"/>
      <c r="C100" s="26"/>
      <c r="D100" s="40"/>
      <c r="E100" s="40"/>
      <c r="J100" s="27"/>
      <c r="K100" s="26"/>
      <c r="L100" s="26"/>
      <c r="M100" s="26"/>
      <c r="O100" s="26"/>
      <c r="P100" s="26"/>
      <c r="Q100" s="26"/>
      <c r="R100" s="26"/>
      <c r="S100" s="26"/>
    </row>
    <row r="101" spans="1:19" x14ac:dyDescent="0.2">
      <c r="A101" s="26"/>
      <c r="B101" s="39"/>
      <c r="C101" s="26"/>
      <c r="D101" s="40"/>
      <c r="E101" s="40"/>
      <c r="J101" s="27"/>
      <c r="K101" s="26"/>
      <c r="L101" s="26"/>
      <c r="M101" s="26"/>
      <c r="O101" s="26"/>
      <c r="P101" s="26"/>
      <c r="Q101" s="26"/>
      <c r="R101" s="26"/>
      <c r="S101" s="26"/>
    </row>
    <row r="102" spans="1:19" x14ac:dyDescent="0.2">
      <c r="A102" s="26"/>
      <c r="B102" s="39"/>
      <c r="C102" s="26"/>
      <c r="D102" s="40"/>
      <c r="E102" s="40"/>
      <c r="J102" s="27"/>
      <c r="K102" s="26"/>
      <c r="L102" s="26"/>
      <c r="M102" s="26"/>
      <c r="O102" s="26"/>
      <c r="P102" s="26"/>
      <c r="Q102" s="26"/>
      <c r="R102" s="26"/>
      <c r="S102" s="26"/>
    </row>
    <row r="103" spans="1:19" x14ac:dyDescent="0.2">
      <c r="A103" s="26"/>
      <c r="B103" s="39"/>
      <c r="C103" s="26"/>
      <c r="D103" s="40"/>
      <c r="E103" s="40"/>
      <c r="J103" s="27"/>
      <c r="K103" s="26"/>
      <c r="L103" s="26"/>
      <c r="M103" s="26"/>
      <c r="O103" s="26"/>
      <c r="P103" s="26"/>
      <c r="Q103" s="26"/>
      <c r="R103" s="26"/>
      <c r="S103" s="26"/>
    </row>
    <row r="104" spans="1:19" x14ac:dyDescent="0.2">
      <c r="A104" s="26"/>
      <c r="B104" s="39"/>
      <c r="C104" s="26"/>
      <c r="D104" s="40"/>
      <c r="E104" s="40"/>
      <c r="J104" s="27"/>
      <c r="K104" s="26"/>
      <c r="L104" s="26"/>
      <c r="M104" s="26"/>
      <c r="O104" s="26"/>
      <c r="P104" s="26"/>
      <c r="Q104" s="26"/>
      <c r="R104" s="26"/>
      <c r="S104" s="26"/>
    </row>
    <row r="105" spans="1:19" x14ac:dyDescent="0.2">
      <c r="A105" s="26"/>
      <c r="B105" s="39"/>
      <c r="C105" s="26"/>
      <c r="D105" s="40"/>
      <c r="E105" s="40"/>
      <c r="J105" s="27"/>
      <c r="K105" s="26"/>
      <c r="L105" s="26"/>
      <c r="M105" s="26"/>
      <c r="O105" s="26"/>
      <c r="P105" s="26"/>
      <c r="Q105" s="26"/>
      <c r="R105" s="26"/>
      <c r="S105" s="26"/>
    </row>
    <row r="106" spans="1:19" x14ac:dyDescent="0.2">
      <c r="A106" s="26"/>
      <c r="B106" s="39"/>
      <c r="C106" s="26"/>
      <c r="D106" s="40"/>
      <c r="E106" s="40"/>
      <c r="J106" s="27"/>
      <c r="K106" s="26"/>
      <c r="L106" s="26"/>
      <c r="M106" s="26"/>
      <c r="O106" s="26"/>
      <c r="P106" s="26"/>
      <c r="Q106" s="26"/>
      <c r="R106" s="26"/>
      <c r="S106" s="26"/>
    </row>
    <row r="107" spans="1:19" x14ac:dyDescent="0.2">
      <c r="A107" s="26"/>
      <c r="B107" s="39"/>
      <c r="C107" s="26"/>
      <c r="D107" s="40"/>
      <c r="E107" s="40"/>
      <c r="J107" s="27"/>
      <c r="K107" s="26"/>
      <c r="L107" s="26"/>
      <c r="M107" s="26"/>
      <c r="O107" s="26"/>
      <c r="P107" s="26"/>
      <c r="Q107" s="26"/>
      <c r="R107" s="26"/>
      <c r="S107" s="26"/>
    </row>
    <row r="108" spans="1:19" x14ac:dyDescent="0.2">
      <c r="A108" s="26"/>
      <c r="B108" s="39"/>
      <c r="C108" s="26"/>
      <c r="D108" s="40"/>
      <c r="E108" s="40"/>
      <c r="J108" s="27"/>
      <c r="K108" s="26"/>
      <c r="L108" s="26"/>
      <c r="M108" s="26"/>
      <c r="O108" s="26"/>
      <c r="P108" s="26"/>
      <c r="Q108" s="26"/>
      <c r="R108" s="26"/>
      <c r="S108" s="26"/>
    </row>
    <row r="109" spans="1:19" x14ac:dyDescent="0.2">
      <c r="A109" s="26"/>
      <c r="B109" s="39"/>
      <c r="C109" s="26"/>
      <c r="D109" s="40"/>
      <c r="E109" s="40"/>
      <c r="J109" s="27"/>
      <c r="K109" s="26"/>
      <c r="L109" s="26"/>
      <c r="M109" s="26"/>
      <c r="O109" s="26"/>
      <c r="P109" s="26"/>
      <c r="Q109" s="26"/>
      <c r="R109" s="26"/>
      <c r="S109" s="26"/>
    </row>
    <row r="110" spans="1:19" x14ac:dyDescent="0.2">
      <c r="A110" s="26"/>
      <c r="B110" s="39"/>
      <c r="C110" s="26"/>
      <c r="D110" s="40"/>
      <c r="E110" s="40"/>
      <c r="J110" s="27"/>
      <c r="K110" s="26"/>
      <c r="L110" s="26"/>
      <c r="M110" s="26"/>
      <c r="O110" s="26"/>
      <c r="P110" s="26"/>
      <c r="Q110" s="26"/>
      <c r="R110" s="26"/>
      <c r="S110" s="26"/>
    </row>
    <row r="111" spans="1:19" x14ac:dyDescent="0.2">
      <c r="A111" s="26"/>
      <c r="B111" s="39"/>
      <c r="C111" s="26"/>
      <c r="D111" s="40"/>
      <c r="E111" s="40"/>
      <c r="J111" s="27"/>
      <c r="K111" s="26"/>
      <c r="L111" s="26"/>
      <c r="M111" s="26"/>
      <c r="O111" s="26"/>
      <c r="P111" s="26"/>
      <c r="Q111" s="26"/>
      <c r="R111" s="26"/>
      <c r="S111" s="26"/>
    </row>
    <row r="112" spans="1:19" x14ac:dyDescent="0.2">
      <c r="A112" s="26"/>
      <c r="B112" s="39"/>
      <c r="C112" s="26"/>
      <c r="D112" s="40"/>
      <c r="E112" s="40"/>
      <c r="J112" s="27"/>
      <c r="K112" s="26"/>
      <c r="L112" s="26"/>
      <c r="M112" s="26"/>
      <c r="O112" s="26"/>
      <c r="P112" s="26"/>
      <c r="Q112" s="26"/>
      <c r="R112" s="26"/>
      <c r="S112" s="26"/>
    </row>
    <row r="113" spans="1:19" x14ac:dyDescent="0.2">
      <c r="A113" s="26"/>
      <c r="B113" s="39"/>
      <c r="C113" s="26"/>
      <c r="D113" s="40"/>
      <c r="E113" s="40"/>
      <c r="J113" s="27"/>
      <c r="K113" s="26"/>
      <c r="L113" s="26"/>
      <c r="M113" s="26"/>
      <c r="O113" s="26"/>
      <c r="P113" s="26"/>
      <c r="Q113" s="26"/>
      <c r="R113" s="26"/>
      <c r="S113" s="26"/>
    </row>
    <row r="114" spans="1:19" x14ac:dyDescent="0.2">
      <c r="A114" s="26"/>
      <c r="B114" s="39"/>
      <c r="C114" s="26"/>
      <c r="D114" s="40"/>
      <c r="E114" s="40"/>
      <c r="J114" s="27"/>
      <c r="K114" s="26"/>
      <c r="L114" s="26"/>
      <c r="M114" s="26"/>
      <c r="O114" s="26"/>
      <c r="P114" s="26"/>
      <c r="Q114" s="26"/>
      <c r="R114" s="26"/>
      <c r="S114" s="26"/>
    </row>
    <row r="115" spans="1:19" x14ac:dyDescent="0.2">
      <c r="A115" s="26"/>
      <c r="B115" s="39"/>
      <c r="C115" s="26"/>
      <c r="D115" s="40"/>
      <c r="E115" s="40"/>
      <c r="J115" s="27"/>
      <c r="K115" s="26"/>
      <c r="L115" s="26"/>
      <c r="M115" s="26"/>
      <c r="O115" s="26"/>
      <c r="P115" s="26"/>
      <c r="Q115" s="26"/>
      <c r="R115" s="26"/>
      <c r="S115" s="26"/>
    </row>
    <row r="116" spans="1:19" x14ac:dyDescent="0.2">
      <c r="A116" s="26"/>
      <c r="B116" s="39"/>
      <c r="C116" s="26"/>
      <c r="D116" s="40"/>
      <c r="E116" s="40"/>
      <c r="J116" s="27"/>
      <c r="K116" s="26"/>
      <c r="L116" s="26"/>
      <c r="M116" s="26"/>
      <c r="O116" s="26"/>
      <c r="P116" s="26"/>
      <c r="Q116" s="26"/>
      <c r="R116" s="26"/>
      <c r="S116" s="26"/>
    </row>
    <row r="117" spans="1:19" x14ac:dyDescent="0.2">
      <c r="A117" s="26"/>
      <c r="B117" s="39"/>
      <c r="C117" s="26"/>
      <c r="D117" s="40"/>
      <c r="E117" s="40"/>
      <c r="J117" s="27"/>
      <c r="K117" s="26"/>
      <c r="L117" s="26"/>
      <c r="M117" s="26"/>
      <c r="O117" s="26"/>
      <c r="P117" s="26"/>
      <c r="Q117" s="26"/>
      <c r="R117" s="26"/>
      <c r="S117" s="26"/>
    </row>
    <row r="118" spans="1:19" x14ac:dyDescent="0.2">
      <c r="A118" s="26"/>
      <c r="B118" s="39"/>
      <c r="C118" s="26"/>
      <c r="D118" s="40"/>
      <c r="E118" s="40"/>
      <c r="J118" s="27"/>
      <c r="K118" s="26"/>
      <c r="L118" s="26"/>
      <c r="M118" s="26"/>
      <c r="O118" s="26"/>
      <c r="P118" s="26"/>
      <c r="Q118" s="26"/>
      <c r="R118" s="26"/>
      <c r="S118" s="26"/>
    </row>
    <row r="119" spans="1:19" x14ac:dyDescent="0.2">
      <c r="A119" s="26"/>
      <c r="B119" s="39"/>
      <c r="C119" s="26"/>
      <c r="D119" s="40"/>
      <c r="E119" s="40"/>
      <c r="J119" s="27"/>
      <c r="K119" s="26"/>
      <c r="L119" s="26"/>
      <c r="M119" s="26"/>
      <c r="O119" s="26"/>
      <c r="P119" s="26"/>
      <c r="Q119" s="26"/>
      <c r="R119" s="26"/>
      <c r="S119" s="26"/>
    </row>
    <row r="120" spans="1:19" x14ac:dyDescent="0.2">
      <c r="A120" s="26"/>
      <c r="B120" s="39"/>
      <c r="C120" s="26"/>
      <c r="D120" s="40"/>
      <c r="E120" s="40"/>
      <c r="J120" s="27"/>
      <c r="K120" s="26"/>
      <c r="L120" s="26"/>
      <c r="M120" s="26"/>
      <c r="O120" s="26"/>
      <c r="P120" s="26"/>
      <c r="Q120" s="26"/>
      <c r="R120" s="26"/>
      <c r="S120" s="26"/>
    </row>
    <row r="121" spans="1:19" x14ac:dyDescent="0.2">
      <c r="A121" s="26"/>
      <c r="B121" s="39"/>
      <c r="C121" s="26"/>
      <c r="D121" s="40"/>
      <c r="E121" s="40"/>
      <c r="J121" s="27"/>
      <c r="K121" s="26"/>
      <c r="L121" s="26"/>
      <c r="M121" s="26"/>
      <c r="O121" s="26"/>
      <c r="P121" s="26"/>
      <c r="Q121" s="26"/>
      <c r="R121" s="26"/>
      <c r="S121" s="26"/>
    </row>
    <row r="122" spans="1:19" x14ac:dyDescent="0.2">
      <c r="A122" s="26"/>
      <c r="B122" s="39"/>
      <c r="C122" s="26"/>
      <c r="D122" s="40"/>
      <c r="E122" s="40"/>
      <c r="J122" s="27"/>
      <c r="K122" s="26"/>
      <c r="L122" s="26"/>
      <c r="M122" s="26"/>
      <c r="O122" s="26"/>
      <c r="P122" s="26"/>
      <c r="Q122" s="26"/>
      <c r="R122" s="26"/>
      <c r="S122" s="26"/>
    </row>
    <row r="123" spans="1:19" x14ac:dyDescent="0.2">
      <c r="A123" s="26"/>
      <c r="B123" s="39"/>
      <c r="C123" s="26"/>
      <c r="D123" s="40"/>
      <c r="E123" s="40"/>
      <c r="J123" s="27"/>
      <c r="K123" s="26"/>
      <c r="L123" s="26"/>
      <c r="M123" s="26"/>
      <c r="O123" s="26"/>
      <c r="P123" s="26"/>
      <c r="Q123" s="26"/>
      <c r="R123" s="26"/>
      <c r="S123" s="26"/>
    </row>
    <row r="124" spans="1:19" x14ac:dyDescent="0.2">
      <c r="A124" s="26"/>
      <c r="B124" s="39"/>
      <c r="C124" s="26"/>
      <c r="D124" s="40"/>
      <c r="E124" s="40"/>
      <c r="J124" s="27"/>
      <c r="K124" s="26"/>
      <c r="L124" s="26"/>
      <c r="M124" s="26"/>
      <c r="O124" s="26"/>
      <c r="P124" s="26"/>
      <c r="Q124" s="26"/>
      <c r="R124" s="26"/>
      <c r="S124" s="26"/>
    </row>
    <row r="125" spans="1:19" x14ac:dyDescent="0.2">
      <c r="A125" s="26"/>
      <c r="B125" s="39"/>
      <c r="C125" s="26"/>
      <c r="D125" s="40"/>
      <c r="E125" s="40"/>
      <c r="J125" s="27"/>
      <c r="K125" s="26"/>
      <c r="L125" s="26"/>
      <c r="M125" s="26"/>
      <c r="O125" s="26"/>
      <c r="P125" s="26"/>
      <c r="Q125" s="26"/>
      <c r="R125" s="26"/>
      <c r="S125" s="26"/>
    </row>
    <row r="126" spans="1:19" x14ac:dyDescent="0.2">
      <c r="A126" s="26"/>
      <c r="B126" s="39"/>
      <c r="C126" s="26"/>
      <c r="D126" s="40"/>
      <c r="E126" s="40"/>
      <c r="J126" s="27"/>
      <c r="K126" s="26"/>
      <c r="L126" s="26"/>
      <c r="M126" s="26"/>
      <c r="O126" s="26"/>
      <c r="P126" s="26"/>
      <c r="Q126" s="26"/>
      <c r="R126" s="26"/>
      <c r="S126" s="26"/>
    </row>
    <row r="127" spans="1:19" x14ac:dyDescent="0.2">
      <c r="A127" s="26"/>
      <c r="B127" s="39"/>
      <c r="C127" s="26"/>
      <c r="D127" s="40"/>
      <c r="E127" s="40"/>
      <c r="J127" s="27"/>
      <c r="K127" s="26"/>
      <c r="L127" s="26"/>
      <c r="M127" s="26"/>
      <c r="O127" s="26"/>
      <c r="P127" s="26"/>
      <c r="Q127" s="26"/>
      <c r="R127" s="26"/>
      <c r="S127" s="26"/>
    </row>
    <row r="128" spans="1:19" x14ac:dyDescent="0.2">
      <c r="A128" s="26"/>
      <c r="B128" s="39"/>
      <c r="C128" s="26"/>
      <c r="D128" s="40"/>
      <c r="E128" s="40"/>
      <c r="J128" s="27"/>
      <c r="K128" s="26"/>
      <c r="L128" s="26"/>
      <c r="M128" s="26"/>
      <c r="O128" s="26"/>
      <c r="P128" s="26"/>
      <c r="Q128" s="26"/>
      <c r="R128" s="26"/>
      <c r="S128" s="26"/>
    </row>
    <row r="129" spans="1:19" x14ac:dyDescent="0.2">
      <c r="A129" s="26"/>
      <c r="B129" s="39"/>
      <c r="C129" s="26"/>
      <c r="D129" s="40"/>
      <c r="E129" s="40"/>
      <c r="J129" s="27"/>
      <c r="K129" s="26"/>
      <c r="L129" s="26"/>
      <c r="M129" s="26"/>
      <c r="O129" s="26"/>
      <c r="P129" s="26"/>
      <c r="Q129" s="26"/>
      <c r="R129" s="26"/>
      <c r="S129" s="26"/>
    </row>
    <row r="130" spans="1:19" x14ac:dyDescent="0.2">
      <c r="A130" s="26"/>
      <c r="B130" s="39"/>
      <c r="C130" s="26"/>
      <c r="D130" s="40"/>
      <c r="E130" s="40"/>
      <c r="J130" s="27"/>
      <c r="K130" s="26"/>
      <c r="L130" s="26"/>
      <c r="M130" s="26"/>
      <c r="O130" s="26"/>
      <c r="P130" s="26"/>
      <c r="Q130" s="26"/>
      <c r="R130" s="26"/>
      <c r="S130" s="26"/>
    </row>
    <row r="131" spans="1:19" x14ac:dyDescent="0.2">
      <c r="A131" s="26"/>
      <c r="B131" s="39"/>
      <c r="C131" s="26"/>
      <c r="D131" s="40"/>
      <c r="E131" s="40"/>
      <c r="J131" s="27"/>
      <c r="K131" s="26"/>
      <c r="L131" s="26"/>
      <c r="M131" s="26"/>
      <c r="O131" s="26"/>
      <c r="P131" s="26"/>
      <c r="Q131" s="26"/>
      <c r="R131" s="26"/>
      <c r="S131" s="26"/>
    </row>
    <row r="132" spans="1:19" x14ac:dyDescent="0.2">
      <c r="A132" s="26"/>
      <c r="B132" s="39"/>
      <c r="C132" s="26"/>
      <c r="D132" s="40"/>
      <c r="E132" s="40"/>
      <c r="J132" s="27"/>
      <c r="K132" s="26"/>
      <c r="L132" s="26"/>
      <c r="M132" s="26"/>
      <c r="O132" s="26"/>
      <c r="P132" s="26"/>
      <c r="Q132" s="26"/>
      <c r="R132" s="26"/>
      <c r="S132" s="26"/>
    </row>
    <row r="133" spans="1:19" x14ac:dyDescent="0.2">
      <c r="A133" s="26"/>
      <c r="B133" s="39"/>
      <c r="C133" s="26"/>
      <c r="D133" s="40"/>
      <c r="E133" s="40"/>
      <c r="J133" s="27"/>
      <c r="K133" s="26"/>
      <c r="L133" s="26"/>
      <c r="M133" s="26"/>
      <c r="O133" s="26"/>
      <c r="P133" s="26"/>
      <c r="Q133" s="26"/>
      <c r="R133" s="26"/>
      <c r="S133" s="26"/>
    </row>
    <row r="134" spans="1:19" x14ac:dyDescent="0.2">
      <c r="A134" s="26"/>
      <c r="B134" s="39"/>
      <c r="C134" s="26"/>
      <c r="D134" s="40"/>
      <c r="E134" s="40"/>
      <c r="J134" s="27"/>
      <c r="K134" s="26"/>
      <c r="L134" s="26"/>
      <c r="M134" s="26"/>
      <c r="O134" s="26"/>
      <c r="P134" s="26"/>
      <c r="Q134" s="26"/>
      <c r="R134" s="26"/>
      <c r="S134" s="26"/>
    </row>
    <row r="135" spans="1:19" x14ac:dyDescent="0.2">
      <c r="A135" s="26"/>
      <c r="B135" s="39"/>
      <c r="C135" s="26"/>
      <c r="D135" s="40"/>
      <c r="E135" s="40"/>
      <c r="J135" s="27"/>
      <c r="K135" s="26"/>
      <c r="L135" s="26"/>
      <c r="M135" s="26"/>
      <c r="O135" s="26"/>
      <c r="P135" s="26"/>
      <c r="Q135" s="26"/>
      <c r="R135" s="26"/>
      <c r="S135" s="26"/>
    </row>
    <row r="136" spans="1:19" x14ac:dyDescent="0.2">
      <c r="A136" s="26"/>
      <c r="B136" s="39"/>
      <c r="C136" s="26"/>
      <c r="D136" s="40"/>
      <c r="E136" s="40"/>
      <c r="J136" s="27"/>
      <c r="K136" s="26"/>
      <c r="L136" s="26"/>
      <c r="M136" s="26"/>
      <c r="O136" s="26"/>
      <c r="P136" s="26"/>
      <c r="Q136" s="26"/>
      <c r="R136" s="26"/>
      <c r="S136" s="26"/>
    </row>
    <row r="137" spans="1:19" x14ac:dyDescent="0.2">
      <c r="A137" s="26"/>
      <c r="B137" s="39"/>
      <c r="C137" s="26"/>
      <c r="D137" s="40"/>
      <c r="E137" s="40"/>
      <c r="J137" s="27"/>
      <c r="K137" s="26"/>
      <c r="L137" s="26"/>
      <c r="M137" s="26"/>
      <c r="O137" s="26"/>
      <c r="P137" s="26"/>
      <c r="Q137" s="26"/>
      <c r="R137" s="26"/>
      <c r="S137" s="26"/>
    </row>
    <row r="138" spans="1:19" x14ac:dyDescent="0.2">
      <c r="A138" s="26"/>
      <c r="B138" s="39"/>
      <c r="C138" s="26"/>
      <c r="D138" s="40"/>
      <c r="E138" s="40"/>
      <c r="J138" s="27"/>
      <c r="K138" s="26"/>
      <c r="L138" s="26"/>
      <c r="M138" s="26"/>
      <c r="O138" s="26"/>
      <c r="P138" s="26"/>
      <c r="Q138" s="26"/>
      <c r="R138" s="26"/>
      <c r="S138" s="26"/>
    </row>
    <row r="139" spans="1:19" x14ac:dyDescent="0.2">
      <c r="A139" s="26"/>
      <c r="B139" s="39"/>
      <c r="C139" s="26"/>
      <c r="D139" s="40"/>
      <c r="E139" s="40"/>
      <c r="J139" s="27"/>
      <c r="K139" s="26"/>
      <c r="L139" s="26"/>
      <c r="M139" s="26"/>
      <c r="O139" s="26"/>
      <c r="P139" s="26"/>
      <c r="Q139" s="26"/>
      <c r="R139" s="26"/>
      <c r="S139" s="26"/>
    </row>
    <row r="140" spans="1:19" x14ac:dyDescent="0.2">
      <c r="A140" s="26"/>
      <c r="B140" s="39"/>
      <c r="C140" s="26"/>
      <c r="D140" s="40"/>
      <c r="E140" s="40"/>
      <c r="J140" s="27"/>
      <c r="K140" s="26"/>
      <c r="L140" s="26"/>
      <c r="M140" s="26"/>
      <c r="O140" s="26"/>
      <c r="P140" s="26"/>
      <c r="Q140" s="26"/>
      <c r="R140" s="26"/>
      <c r="S140" s="26"/>
    </row>
    <row r="141" spans="1:19" x14ac:dyDescent="0.2">
      <c r="A141" s="26"/>
      <c r="B141" s="39"/>
      <c r="C141" s="26"/>
      <c r="D141" s="40"/>
      <c r="E141" s="40"/>
      <c r="J141" s="27"/>
      <c r="K141" s="26"/>
      <c r="L141" s="26"/>
      <c r="M141" s="26"/>
      <c r="O141" s="26"/>
      <c r="P141" s="26"/>
      <c r="Q141" s="26"/>
      <c r="R141" s="26"/>
      <c r="S141" s="26"/>
    </row>
    <row r="142" spans="1:19" x14ac:dyDescent="0.2">
      <c r="A142" s="26"/>
      <c r="B142" s="39"/>
      <c r="C142" s="26"/>
      <c r="D142" s="40"/>
      <c r="E142" s="40"/>
      <c r="J142" s="27"/>
      <c r="K142" s="26"/>
      <c r="L142" s="26"/>
      <c r="M142" s="26"/>
      <c r="O142" s="26"/>
      <c r="P142" s="26"/>
      <c r="Q142" s="26"/>
      <c r="R142" s="26"/>
      <c r="S142" s="26"/>
    </row>
    <row r="143" spans="1:19" x14ac:dyDescent="0.2">
      <c r="A143" s="26"/>
      <c r="B143" s="39"/>
      <c r="C143" s="26"/>
      <c r="D143" s="40"/>
      <c r="E143" s="40"/>
      <c r="J143" s="27"/>
      <c r="K143" s="26"/>
      <c r="L143" s="26"/>
      <c r="M143" s="26"/>
      <c r="O143" s="26"/>
      <c r="P143" s="26"/>
      <c r="Q143" s="26"/>
      <c r="R143" s="26"/>
      <c r="S143" s="26"/>
    </row>
    <row r="144" spans="1:19" x14ac:dyDescent="0.2">
      <c r="A144" s="26"/>
      <c r="B144" s="39"/>
      <c r="C144" s="26"/>
      <c r="D144" s="40"/>
      <c r="E144" s="40"/>
      <c r="J144" s="27"/>
      <c r="K144" s="26"/>
      <c r="L144" s="26"/>
      <c r="M144" s="26"/>
      <c r="O144" s="26"/>
      <c r="P144" s="26"/>
      <c r="Q144" s="26"/>
      <c r="R144" s="26"/>
      <c r="S144" s="26"/>
    </row>
    <row r="145" spans="1:19" x14ac:dyDescent="0.2">
      <c r="A145" s="26"/>
      <c r="B145" s="39"/>
      <c r="C145" s="26"/>
      <c r="D145" s="40"/>
      <c r="E145" s="40"/>
      <c r="J145" s="27"/>
      <c r="K145" s="26"/>
      <c r="L145" s="26"/>
      <c r="M145" s="26"/>
      <c r="O145" s="26"/>
      <c r="P145" s="26"/>
      <c r="Q145" s="26"/>
      <c r="R145" s="26"/>
      <c r="S145" s="26"/>
    </row>
    <row r="146" spans="1:19" x14ac:dyDescent="0.2">
      <c r="A146" s="26"/>
      <c r="B146" s="39"/>
      <c r="C146" s="26"/>
      <c r="D146" s="40"/>
      <c r="E146" s="40"/>
      <c r="J146" s="27"/>
      <c r="K146" s="26"/>
      <c r="L146" s="26"/>
      <c r="M146" s="26"/>
      <c r="O146" s="26"/>
      <c r="P146" s="26"/>
      <c r="Q146" s="26"/>
      <c r="R146" s="26"/>
      <c r="S146" s="26"/>
    </row>
    <row r="147" spans="1:19" x14ac:dyDescent="0.2">
      <c r="A147" s="26"/>
      <c r="B147" s="39"/>
      <c r="C147" s="26"/>
      <c r="D147" s="40"/>
      <c r="E147" s="40"/>
      <c r="J147" s="27"/>
      <c r="K147" s="26"/>
      <c r="L147" s="26"/>
      <c r="M147" s="26"/>
      <c r="O147" s="26"/>
      <c r="P147" s="26"/>
      <c r="Q147" s="26"/>
      <c r="R147" s="26"/>
      <c r="S147" s="26"/>
    </row>
    <row r="148" spans="1:19" x14ac:dyDescent="0.2">
      <c r="A148" s="26"/>
      <c r="B148" s="39"/>
      <c r="C148" s="26"/>
      <c r="D148" s="40"/>
      <c r="E148" s="40"/>
      <c r="J148" s="27"/>
      <c r="K148" s="26"/>
      <c r="L148" s="26"/>
      <c r="M148" s="26"/>
      <c r="O148" s="26"/>
      <c r="P148" s="26"/>
      <c r="Q148" s="26"/>
      <c r="R148" s="26"/>
      <c r="S148" s="26"/>
    </row>
    <row r="149" spans="1:19" x14ac:dyDescent="0.2">
      <c r="A149" s="26"/>
      <c r="B149" s="39"/>
      <c r="C149" s="26"/>
      <c r="D149" s="40"/>
      <c r="E149" s="40"/>
      <c r="J149" s="27"/>
      <c r="K149" s="26"/>
      <c r="L149" s="26"/>
      <c r="M149" s="26"/>
      <c r="O149" s="26"/>
      <c r="P149" s="26"/>
      <c r="Q149" s="26"/>
      <c r="R149" s="26"/>
      <c r="S149" s="26"/>
    </row>
    <row r="150" spans="1:19" x14ac:dyDescent="0.2">
      <c r="A150" s="26"/>
      <c r="B150" s="39"/>
      <c r="C150" s="26"/>
      <c r="D150" s="40"/>
      <c r="E150" s="40"/>
      <c r="J150" s="27"/>
      <c r="K150" s="26"/>
      <c r="L150" s="26"/>
      <c r="M150" s="26"/>
      <c r="O150" s="26"/>
      <c r="P150" s="26"/>
      <c r="Q150" s="26"/>
      <c r="R150" s="26"/>
      <c r="S150" s="26"/>
    </row>
    <row r="151" spans="1:19" x14ac:dyDescent="0.2">
      <c r="A151" s="26"/>
      <c r="B151" s="39"/>
      <c r="C151" s="26"/>
      <c r="D151" s="40"/>
      <c r="E151" s="40"/>
      <c r="J151" s="27"/>
      <c r="K151" s="26"/>
      <c r="L151" s="26"/>
      <c r="M151" s="26"/>
      <c r="O151" s="26"/>
      <c r="P151" s="26"/>
      <c r="Q151" s="26"/>
      <c r="R151" s="26"/>
      <c r="S151" s="26"/>
    </row>
    <row r="152" spans="1:19" x14ac:dyDescent="0.2">
      <c r="A152" s="26"/>
      <c r="B152" s="39"/>
      <c r="C152" s="26"/>
      <c r="D152" s="40"/>
      <c r="E152" s="40"/>
      <c r="J152" s="27"/>
      <c r="K152" s="26"/>
      <c r="L152" s="26"/>
      <c r="M152" s="26"/>
      <c r="O152" s="26"/>
      <c r="P152" s="26"/>
      <c r="Q152" s="26"/>
      <c r="R152" s="26"/>
      <c r="S152" s="26"/>
    </row>
    <row r="153" spans="1:19" x14ac:dyDescent="0.2">
      <c r="A153" s="26"/>
      <c r="B153" s="39"/>
      <c r="C153" s="26"/>
      <c r="D153" s="40"/>
      <c r="E153" s="40"/>
      <c r="J153" s="27"/>
      <c r="K153" s="26"/>
      <c r="L153" s="26"/>
      <c r="M153" s="26"/>
      <c r="O153" s="26"/>
      <c r="P153" s="26"/>
      <c r="Q153" s="26"/>
      <c r="R153" s="26"/>
      <c r="S153" s="26"/>
    </row>
    <row r="154" spans="1:19" x14ac:dyDescent="0.2">
      <c r="A154" s="26"/>
      <c r="B154" s="39"/>
      <c r="C154" s="26"/>
      <c r="D154" s="40"/>
      <c r="E154" s="40"/>
      <c r="J154" s="27"/>
      <c r="K154" s="26"/>
      <c r="L154" s="26"/>
      <c r="M154" s="26"/>
      <c r="O154" s="26"/>
      <c r="P154" s="26"/>
      <c r="Q154" s="26"/>
      <c r="R154" s="26"/>
      <c r="S154" s="26"/>
    </row>
    <row r="155" spans="1:19" x14ac:dyDescent="0.2">
      <c r="A155" s="26"/>
      <c r="B155" s="39"/>
      <c r="C155" s="26"/>
      <c r="D155" s="40"/>
      <c r="E155" s="40"/>
      <c r="J155" s="27"/>
      <c r="K155" s="26"/>
      <c r="L155" s="26"/>
      <c r="M155" s="26"/>
      <c r="O155" s="26"/>
      <c r="P155" s="26"/>
      <c r="Q155" s="26"/>
      <c r="R155" s="26"/>
      <c r="S155" s="26"/>
    </row>
    <row r="156" spans="1:19" x14ac:dyDescent="0.2">
      <c r="A156" s="26"/>
      <c r="B156" s="39"/>
      <c r="C156" s="26"/>
      <c r="D156" s="40"/>
      <c r="E156" s="40"/>
      <c r="J156" s="27"/>
      <c r="K156" s="26"/>
      <c r="L156" s="26"/>
      <c r="M156" s="26"/>
      <c r="O156" s="26"/>
      <c r="P156" s="26"/>
      <c r="Q156" s="26"/>
      <c r="R156" s="26"/>
      <c r="S156" s="26"/>
    </row>
    <row r="157" spans="1:19" x14ac:dyDescent="0.2">
      <c r="A157" s="26"/>
      <c r="B157" s="39"/>
      <c r="C157" s="26"/>
      <c r="D157" s="40"/>
      <c r="E157" s="40"/>
      <c r="J157" s="27"/>
      <c r="K157" s="26"/>
      <c r="L157" s="26"/>
      <c r="M157" s="26"/>
      <c r="O157" s="26"/>
      <c r="P157" s="26"/>
      <c r="Q157" s="26"/>
      <c r="R157" s="26"/>
      <c r="S157" s="26"/>
    </row>
    <row r="158" spans="1:19" x14ac:dyDescent="0.2">
      <c r="A158" s="26"/>
      <c r="B158" s="39"/>
      <c r="C158" s="26"/>
      <c r="D158" s="40"/>
      <c r="E158" s="40"/>
      <c r="J158" s="27"/>
      <c r="K158" s="26"/>
      <c r="L158" s="26"/>
      <c r="M158" s="26"/>
      <c r="O158" s="26"/>
      <c r="P158" s="26"/>
      <c r="Q158" s="26"/>
      <c r="R158" s="26"/>
      <c r="S158" s="26"/>
    </row>
    <row r="159" spans="1:19" x14ac:dyDescent="0.2">
      <c r="A159" s="26"/>
      <c r="B159" s="39"/>
      <c r="C159" s="26"/>
      <c r="D159" s="40"/>
      <c r="E159" s="40"/>
      <c r="J159" s="27"/>
      <c r="K159" s="26"/>
      <c r="L159" s="26"/>
      <c r="M159" s="26"/>
      <c r="O159" s="26"/>
      <c r="P159" s="26"/>
      <c r="Q159" s="26"/>
      <c r="R159" s="26"/>
      <c r="S159" s="26"/>
    </row>
    <row r="160" spans="1:19" x14ac:dyDescent="0.2">
      <c r="A160" s="26"/>
      <c r="B160" s="39"/>
      <c r="C160" s="26"/>
      <c r="D160" s="40"/>
      <c r="E160" s="40"/>
      <c r="J160" s="27"/>
      <c r="K160" s="26"/>
      <c r="L160" s="26"/>
      <c r="M160" s="26"/>
      <c r="O160" s="26"/>
      <c r="P160" s="26"/>
      <c r="Q160" s="26"/>
      <c r="R160" s="26"/>
      <c r="S160" s="26"/>
    </row>
    <row r="161" spans="1:19" x14ac:dyDescent="0.2">
      <c r="A161" s="26"/>
      <c r="B161" s="39"/>
      <c r="C161" s="26"/>
      <c r="D161" s="40"/>
      <c r="E161" s="40"/>
      <c r="J161" s="27"/>
      <c r="K161" s="26"/>
      <c r="L161" s="26"/>
      <c r="M161" s="26"/>
      <c r="O161" s="26"/>
      <c r="P161" s="26"/>
      <c r="Q161" s="26"/>
      <c r="R161" s="26"/>
      <c r="S161" s="26"/>
    </row>
    <row r="162" spans="1:19" x14ac:dyDescent="0.2">
      <c r="A162" s="26"/>
      <c r="B162" s="39"/>
      <c r="C162" s="26"/>
      <c r="D162" s="40"/>
      <c r="E162" s="40"/>
      <c r="J162" s="27"/>
      <c r="K162" s="26"/>
      <c r="L162" s="26"/>
      <c r="M162" s="26"/>
      <c r="O162" s="26"/>
      <c r="P162" s="26"/>
      <c r="Q162" s="26"/>
      <c r="R162" s="26"/>
      <c r="S162" s="26"/>
    </row>
    <row r="163" spans="1:19" x14ac:dyDescent="0.2">
      <c r="A163" s="26"/>
      <c r="B163" s="39"/>
      <c r="C163" s="26"/>
      <c r="D163" s="40"/>
      <c r="E163" s="40"/>
      <c r="J163" s="27"/>
      <c r="K163" s="26"/>
      <c r="L163" s="26"/>
      <c r="M163" s="26"/>
      <c r="O163" s="26"/>
      <c r="P163" s="26"/>
      <c r="Q163" s="26"/>
      <c r="R163" s="26"/>
      <c r="S163" s="26"/>
    </row>
    <row r="164" spans="1:19" x14ac:dyDescent="0.2">
      <c r="A164" s="26"/>
      <c r="B164" s="39"/>
      <c r="C164" s="26"/>
      <c r="D164" s="40"/>
      <c r="E164" s="40"/>
      <c r="J164" s="27"/>
      <c r="K164" s="26"/>
      <c r="L164" s="26"/>
      <c r="M164" s="26"/>
      <c r="O164" s="26"/>
      <c r="P164" s="26"/>
      <c r="Q164" s="26"/>
      <c r="R164" s="26"/>
      <c r="S164" s="26"/>
    </row>
    <row r="165" spans="1:19" x14ac:dyDescent="0.2">
      <c r="A165" s="26"/>
      <c r="B165" s="39"/>
      <c r="C165" s="26"/>
      <c r="D165" s="40"/>
      <c r="E165" s="40"/>
      <c r="J165" s="27"/>
      <c r="K165" s="26"/>
      <c r="L165" s="26"/>
      <c r="M165" s="26"/>
      <c r="O165" s="26"/>
      <c r="P165" s="26"/>
      <c r="Q165" s="26"/>
      <c r="R165" s="26"/>
      <c r="S165" s="26"/>
    </row>
    <row r="166" spans="1:19" x14ac:dyDescent="0.2">
      <c r="A166" s="26"/>
      <c r="B166" s="39"/>
      <c r="C166" s="26"/>
      <c r="D166" s="40"/>
      <c r="E166" s="40"/>
      <c r="J166" s="27"/>
      <c r="K166" s="26"/>
      <c r="L166" s="26"/>
      <c r="M166" s="26"/>
      <c r="O166" s="26"/>
      <c r="P166" s="26"/>
      <c r="Q166" s="26"/>
      <c r="R166" s="26"/>
      <c r="S166" s="26"/>
    </row>
    <row r="167" spans="1:19" x14ac:dyDescent="0.2">
      <c r="A167" s="26"/>
      <c r="B167" s="39"/>
      <c r="C167" s="26"/>
      <c r="D167" s="40"/>
      <c r="E167" s="40"/>
      <c r="J167" s="27"/>
      <c r="K167" s="26"/>
      <c r="L167" s="26"/>
      <c r="M167" s="26"/>
      <c r="O167" s="26"/>
      <c r="P167" s="26"/>
      <c r="Q167" s="26"/>
      <c r="R167" s="26"/>
      <c r="S167" s="26"/>
    </row>
    <row r="168" spans="1:19" x14ac:dyDescent="0.2">
      <c r="A168" s="26"/>
      <c r="B168" s="39"/>
      <c r="C168" s="26"/>
      <c r="D168" s="40"/>
      <c r="E168" s="40"/>
      <c r="J168" s="27"/>
      <c r="K168" s="26"/>
      <c r="L168" s="26"/>
      <c r="M168" s="26"/>
      <c r="O168" s="26"/>
      <c r="P168" s="26"/>
      <c r="Q168" s="26"/>
      <c r="R168" s="26"/>
      <c r="S168" s="26"/>
    </row>
  </sheetData>
  <sheetProtection formatCells="0" formatColumns="0" formatRows="0" insertColumns="0" insertRows="0" selectLockedCells="1" sort="0" autoFilter="0"/>
  <protectedRanges>
    <protectedRange sqref="R2:S2 U2:V2 R14:R16 S21:V24 R3:V8 T9:V16 R17:V20 H2:O24" name="Range1"/>
  </protectedRanges>
  <pageMargins left="0.23622047244094491" right="0.23622047244094491" top="0.74803149606299213" bottom="0.74803149606299213" header="0.31496062992125984" footer="0.31496062992125984"/>
  <pageSetup paperSize="9" scale="65"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57A0-D53F-AD43-8970-C26CB86E0D02}">
  <dimension ref="A1:B37"/>
  <sheetViews>
    <sheetView zoomScaleNormal="100" workbookViewId="0">
      <selection activeCell="A29" sqref="A29"/>
    </sheetView>
  </sheetViews>
  <sheetFormatPr defaultColWidth="10.85546875" defaultRowHeight="12.75" x14ac:dyDescent="0.2"/>
  <cols>
    <col min="1" max="1" width="56" style="67" bestFit="1" customWidth="1"/>
    <col min="2" max="16384" width="10.85546875" style="67"/>
  </cols>
  <sheetData>
    <row r="1" spans="1:2" ht="15.75" x14ac:dyDescent="0.25">
      <c r="A1" s="156" t="s">
        <v>47</v>
      </c>
      <c r="B1" s="66"/>
    </row>
    <row r="2" spans="1:2" ht="15.75" x14ac:dyDescent="0.25">
      <c r="A2" s="66" t="s">
        <v>51</v>
      </c>
      <c r="B2" s="66" t="s">
        <v>49</v>
      </c>
    </row>
    <row r="3" spans="1:2" ht="15.75" x14ac:dyDescent="0.25">
      <c r="A3" s="66" t="s">
        <v>270</v>
      </c>
      <c r="B3" s="66" t="s">
        <v>52</v>
      </c>
    </row>
    <row r="4" spans="1:2" ht="15.75" x14ac:dyDescent="0.25">
      <c r="A4" s="66" t="s">
        <v>271</v>
      </c>
      <c r="B4" s="66" t="s">
        <v>53</v>
      </c>
    </row>
    <row r="5" spans="1:2" ht="15.75" x14ac:dyDescent="0.25">
      <c r="A5" s="66"/>
      <c r="B5" s="66"/>
    </row>
    <row r="6" spans="1:2" ht="15.75" x14ac:dyDescent="0.25">
      <c r="A6" s="156" t="s">
        <v>58</v>
      </c>
      <c r="B6" s="66"/>
    </row>
    <row r="7" spans="1:2" ht="15.75" x14ac:dyDescent="0.25">
      <c r="A7" s="66" t="s">
        <v>272</v>
      </c>
      <c r="B7" s="66" t="s">
        <v>264</v>
      </c>
    </row>
    <row r="8" spans="1:2" ht="15.75" x14ac:dyDescent="0.25">
      <c r="A8" s="66" t="s">
        <v>273</v>
      </c>
      <c r="B8" s="66" t="s">
        <v>274</v>
      </c>
    </row>
    <row r="9" spans="1:2" ht="15.75" x14ac:dyDescent="0.25">
      <c r="A9" s="66"/>
      <c r="B9" s="66"/>
    </row>
    <row r="10" spans="1:2" ht="15.75" x14ac:dyDescent="0.25">
      <c r="A10" s="156" t="s">
        <v>48</v>
      </c>
      <c r="B10" s="66"/>
    </row>
    <row r="11" spans="1:2" s="66" customFormat="1" ht="15.75" x14ac:dyDescent="0.25">
      <c r="A11" s="157" t="s">
        <v>54</v>
      </c>
    </row>
    <row r="12" spans="1:2" ht="15.75" x14ac:dyDescent="0.25">
      <c r="A12" s="66" t="s">
        <v>61</v>
      </c>
      <c r="B12" s="158">
        <v>10</v>
      </c>
    </row>
    <row r="13" spans="1:2" ht="15.75" x14ac:dyDescent="0.25">
      <c r="A13" s="66" t="s">
        <v>55</v>
      </c>
      <c r="B13" s="158">
        <v>7.5</v>
      </c>
    </row>
    <row r="14" spans="1:2" ht="15.75" x14ac:dyDescent="0.25">
      <c r="A14" s="66" t="s">
        <v>56</v>
      </c>
      <c r="B14" s="66" t="s">
        <v>50</v>
      </c>
    </row>
    <row r="15" spans="1:2" ht="15.75" x14ac:dyDescent="0.25">
      <c r="A15" s="66"/>
      <c r="B15" s="66"/>
    </row>
    <row r="16" spans="1:2" ht="15.75" x14ac:dyDescent="0.25">
      <c r="A16" s="156" t="s">
        <v>265</v>
      </c>
      <c r="B16" s="66"/>
    </row>
    <row r="17" spans="1:1" ht="15.75" x14ac:dyDescent="0.25">
      <c r="A17" s="66"/>
    </row>
    <row r="37" spans="1:1" ht="15.75" x14ac:dyDescent="0.25">
      <c r="A37" s="6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Schedule</vt:lpstr>
      <vt:lpstr>Port Info</vt:lpstr>
      <vt:lpstr>Termine</vt:lpstr>
      <vt:lpstr>Shore Excursions</vt:lpstr>
      <vt:lpstr>Porto PLUs</vt:lpstr>
      <vt:lpstr>'Shore Excursions'!Print_Titles</vt:lpstr>
    </vt:vector>
  </TitlesOfParts>
  <Company>Phoenix Reisen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Beatrix Günter</dc:creator>
  <cp:lastModifiedBy>Amera Excursion Manager</cp:lastModifiedBy>
  <cp:lastPrinted>2024-05-13T10:06:48Z</cp:lastPrinted>
  <dcterms:created xsi:type="dcterms:W3CDTF">2024-02-28T09:36:18Z</dcterms:created>
  <dcterms:modified xsi:type="dcterms:W3CDTF">2024-10-21T20:33:48Z</dcterms:modified>
</cp:coreProperties>
</file>