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01 Routenplan\"/>
    </mc:Choice>
  </mc:AlternateContent>
  <xr:revisionPtr revIDLastSave="0" documentId="13_ncr:1_{757198FF-50E1-4597-899A-C9165AE76384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  <sheet name="Porto PLUs" sheetId="5" r:id="rId5"/>
  </sheets>
  <definedNames>
    <definedName name="_xlnm._FilterDatabase" localSheetId="3" hidden="1">'Shore Excursions'!$A$1:$V$29</definedName>
    <definedName name="_xlnm.Print_Titles" localSheetId="1">'Port Info'!$1:$1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L3" i="1" l="1"/>
  <c r="L4" i="1"/>
  <c r="L2" i="1"/>
  <c r="L7" i="1"/>
  <c r="L8" i="1"/>
  <c r="L5" i="1"/>
  <c r="L6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G23" i="1" l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8" i="1"/>
  <c r="F8" i="1"/>
  <c r="E8" i="1"/>
  <c r="D8" i="1"/>
  <c r="C8" i="1"/>
  <c r="B8" i="1"/>
  <c r="A8" i="1"/>
  <c r="A28" i="1" l="1"/>
  <c r="B28" i="1"/>
  <c r="C28" i="1"/>
  <c r="D28" i="1"/>
  <c r="E28" i="1"/>
  <c r="F28" i="1"/>
  <c r="G28" i="1"/>
  <c r="A27" i="1"/>
  <c r="B27" i="1"/>
  <c r="C27" i="1"/>
  <c r="D27" i="1"/>
  <c r="E27" i="1"/>
  <c r="F27" i="1"/>
  <c r="G27" i="1"/>
  <c r="A29" i="1"/>
  <c r="B29" i="1"/>
  <c r="C29" i="1"/>
  <c r="D29" i="1"/>
  <c r="E29" i="1"/>
  <c r="F29" i="1"/>
  <c r="G29" i="1"/>
  <c r="A26" i="1"/>
  <c r="B26" i="1"/>
  <c r="C26" i="1"/>
  <c r="D26" i="1"/>
  <c r="E26" i="1"/>
  <c r="F26" i="1"/>
  <c r="G26" i="1"/>
  <c r="B25" i="1"/>
  <c r="C25" i="1"/>
  <c r="D25" i="1"/>
  <c r="E25" i="1"/>
  <c r="F25" i="1"/>
  <c r="G25" i="1"/>
  <c r="A25" i="1"/>
  <c r="B18" i="1"/>
  <c r="C18" i="1"/>
  <c r="D18" i="1"/>
  <c r="E18" i="1"/>
  <c r="F18" i="1"/>
  <c r="G18" i="1"/>
  <c r="B16" i="1"/>
  <c r="C16" i="1"/>
  <c r="D16" i="1"/>
  <c r="E16" i="1"/>
  <c r="F16" i="1"/>
  <c r="G16" i="1"/>
  <c r="A16" i="1"/>
  <c r="B12" i="1"/>
  <c r="C12" i="1"/>
  <c r="D12" i="1"/>
  <c r="E12" i="1"/>
  <c r="F12" i="1"/>
  <c r="G12" i="1"/>
  <c r="B9" i="1"/>
  <c r="C9" i="1"/>
  <c r="D9" i="1"/>
  <c r="E9" i="1"/>
  <c r="F9" i="1"/>
  <c r="G9" i="1"/>
  <c r="B14" i="1"/>
  <c r="C14" i="1"/>
  <c r="D14" i="1"/>
  <c r="E14" i="1"/>
  <c r="F14" i="1"/>
  <c r="G14" i="1"/>
  <c r="A9" i="1"/>
  <c r="A14" i="1"/>
  <c r="B3" i="1"/>
  <c r="C3" i="1"/>
  <c r="D3" i="1"/>
  <c r="E3" i="1"/>
  <c r="F3" i="1"/>
  <c r="G3" i="1"/>
  <c r="B4" i="1"/>
  <c r="C4" i="1"/>
  <c r="D4" i="1"/>
  <c r="E4" i="1"/>
  <c r="F4" i="1"/>
  <c r="G4" i="1"/>
  <c r="B2" i="1"/>
  <c r="C2" i="1"/>
  <c r="D2" i="1"/>
  <c r="E2" i="1"/>
  <c r="F2" i="1"/>
  <c r="G2" i="1"/>
  <c r="A4" i="1"/>
  <c r="A2" i="1"/>
  <c r="H8" i="4"/>
  <c r="H7" i="4"/>
  <c r="H3" i="4"/>
  <c r="H4" i="4"/>
  <c r="H5" i="4"/>
  <c r="H6" i="4"/>
  <c r="D4" i="3" l="1"/>
  <c r="D3" i="4" l="1"/>
  <c r="B3" i="4" l="1"/>
  <c r="G10" i="1" l="1"/>
  <c r="F10" i="1"/>
  <c r="E10" i="1"/>
  <c r="D10" i="1"/>
  <c r="C10" i="1"/>
  <c r="A10" i="1"/>
  <c r="G11" i="1"/>
  <c r="F11" i="1"/>
  <c r="E11" i="1"/>
  <c r="D11" i="1"/>
  <c r="C11" i="1"/>
  <c r="A11" i="1"/>
  <c r="G7" i="1"/>
  <c r="F7" i="1"/>
  <c r="E7" i="1"/>
  <c r="D7" i="1"/>
  <c r="C7" i="1"/>
  <c r="A7" i="1"/>
  <c r="C21" i="1"/>
  <c r="D21" i="1"/>
  <c r="E21" i="1"/>
  <c r="F21" i="1"/>
  <c r="G21" i="1"/>
  <c r="C20" i="1"/>
  <c r="D20" i="1"/>
  <c r="E20" i="1"/>
  <c r="F20" i="1"/>
  <c r="G20" i="1"/>
  <c r="C24" i="1"/>
  <c r="D24" i="1"/>
  <c r="E24" i="1"/>
  <c r="F24" i="1"/>
  <c r="G24" i="1"/>
  <c r="C19" i="1"/>
  <c r="D19" i="1"/>
  <c r="E19" i="1"/>
  <c r="F19" i="1"/>
  <c r="G19" i="1"/>
  <c r="A21" i="1"/>
  <c r="A20" i="1"/>
  <c r="A24" i="1"/>
  <c r="A19" i="1"/>
  <c r="C15" i="1"/>
  <c r="D15" i="1"/>
  <c r="E15" i="1"/>
  <c r="F15" i="1"/>
  <c r="G15" i="1"/>
  <c r="C17" i="1"/>
  <c r="D17" i="1"/>
  <c r="E17" i="1"/>
  <c r="F17" i="1"/>
  <c r="G17" i="1"/>
  <c r="A15" i="1"/>
  <c r="A17" i="1"/>
  <c r="A18" i="1"/>
  <c r="C13" i="1"/>
  <c r="D13" i="1"/>
  <c r="E13" i="1"/>
  <c r="F13" i="1"/>
  <c r="G13" i="1"/>
  <c r="A13" i="1"/>
  <c r="A12" i="1"/>
  <c r="A3" i="1"/>
  <c r="C5" i="1"/>
  <c r="D5" i="1"/>
  <c r="E5" i="1"/>
  <c r="F5" i="1"/>
  <c r="G5" i="1"/>
  <c r="C6" i="1"/>
  <c r="D6" i="1"/>
  <c r="E6" i="1"/>
  <c r="F6" i="1"/>
  <c r="G6" i="1"/>
  <c r="A6" i="1"/>
  <c r="A5" i="1"/>
  <c r="H9" i="3" l="1"/>
  <c r="G9" i="3"/>
  <c r="F9" i="3"/>
  <c r="E9" i="3"/>
  <c r="D9" i="3"/>
  <c r="B9" i="3"/>
  <c r="A9" i="3"/>
  <c r="H8" i="3"/>
  <c r="G8" i="3"/>
  <c r="F8" i="3"/>
  <c r="E8" i="3"/>
  <c r="D8" i="3"/>
  <c r="B8" i="3"/>
  <c r="A8" i="3"/>
  <c r="H7" i="3"/>
  <c r="G7" i="3"/>
  <c r="F7" i="3"/>
  <c r="E7" i="3"/>
  <c r="D7" i="3"/>
  <c r="B7" i="3"/>
  <c r="A7" i="3"/>
  <c r="H6" i="3"/>
  <c r="G6" i="3"/>
  <c r="F6" i="3"/>
  <c r="E6" i="3"/>
  <c r="D6" i="3"/>
  <c r="B6" i="3"/>
  <c r="A6" i="3"/>
  <c r="H5" i="3"/>
  <c r="G5" i="3"/>
  <c r="F5" i="3"/>
  <c r="E5" i="3"/>
  <c r="D5" i="3"/>
  <c r="B5" i="3"/>
  <c r="A5" i="3"/>
  <c r="H4" i="3"/>
  <c r="G4" i="3"/>
  <c r="F4" i="3"/>
  <c r="E4" i="3"/>
  <c r="B4" i="3"/>
  <c r="A4" i="3"/>
  <c r="H3" i="3"/>
  <c r="G3" i="3"/>
  <c r="F3" i="3"/>
  <c r="E3" i="3"/>
  <c r="D3" i="3"/>
  <c r="B3" i="3"/>
  <c r="A3" i="3"/>
  <c r="H2" i="3"/>
  <c r="G2" i="3"/>
  <c r="F2" i="3"/>
  <c r="E2" i="3"/>
  <c r="D2" i="3"/>
  <c r="B2" i="3"/>
  <c r="A2" i="3"/>
  <c r="B7" i="4"/>
  <c r="D7" i="4"/>
  <c r="E7" i="4"/>
  <c r="F7" i="4"/>
  <c r="G7" i="4"/>
  <c r="A7" i="4"/>
  <c r="B5" i="4"/>
  <c r="D5" i="4"/>
  <c r="E5" i="4"/>
  <c r="F5" i="4"/>
  <c r="G5" i="4"/>
  <c r="A5" i="4"/>
  <c r="E3" i="4"/>
  <c r="F3" i="4"/>
  <c r="G3" i="4"/>
  <c r="A3" i="4"/>
  <c r="C5" i="2" l="1"/>
  <c r="C2" i="3" s="1"/>
  <c r="C6" i="2"/>
  <c r="C7" i="2"/>
  <c r="C8" i="2"/>
  <c r="C9" i="2"/>
  <c r="C10" i="2"/>
  <c r="C11" i="2"/>
  <c r="C12" i="2"/>
  <c r="C9" i="3" s="1"/>
  <c r="C7" i="3" l="1"/>
  <c r="C7" i="4"/>
  <c r="C8" i="3"/>
  <c r="B21" i="1"/>
  <c r="B20" i="1"/>
  <c r="B24" i="1"/>
  <c r="B19" i="1"/>
  <c r="C6" i="3"/>
  <c r="B15" i="1"/>
  <c r="B17" i="1"/>
  <c r="C5" i="3"/>
  <c r="C5" i="4"/>
  <c r="B13" i="1"/>
  <c r="B10" i="1"/>
  <c r="B11" i="1"/>
  <c r="C4" i="3"/>
  <c r="B7" i="1"/>
  <c r="B5" i="1"/>
  <c r="B6" i="1"/>
  <c r="C3" i="4"/>
  <c r="C3" i="3"/>
  <c r="N30" i="1"/>
  <c r="I30" i="1"/>
  <c r="B8" i="4" l="1"/>
  <c r="C8" i="4"/>
  <c r="D8" i="4"/>
  <c r="E8" i="4"/>
  <c r="F8" i="4"/>
  <c r="G8" i="4"/>
  <c r="A8" i="4"/>
  <c r="B4" i="4"/>
  <c r="C4" i="4"/>
  <c r="D4" i="4"/>
  <c r="E4" i="4"/>
  <c r="F4" i="4"/>
  <c r="G4" i="4"/>
  <c r="B6" i="4"/>
  <c r="C6" i="4"/>
  <c r="D6" i="4"/>
  <c r="E6" i="4"/>
  <c r="F6" i="4"/>
  <c r="G6" i="4"/>
  <c r="A6" i="4"/>
  <c r="A4" i="4"/>
  <c r="B2" i="4"/>
  <c r="C2" i="4"/>
  <c r="D2" i="4"/>
  <c r="E2" i="4"/>
  <c r="F2" i="4"/>
  <c r="G2" i="4"/>
  <c r="H2" i="4"/>
  <c r="A2" i="4"/>
  <c r="H1" i="4" l="1"/>
  <c r="G1" i="4"/>
  <c r="F1" i="4"/>
  <c r="E1" i="4"/>
  <c r="C1" i="4"/>
  <c r="B1" i="4"/>
</calcChain>
</file>

<file path=xl/sharedStrings.xml><?xml version="1.0" encoding="utf-8"?>
<sst xmlns="http://schemas.openxmlformats.org/spreadsheetml/2006/main" count="242" uniqueCount="180">
  <si>
    <t>Titel</t>
  </si>
  <si>
    <t>-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</si>
  <si>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</si>
  <si>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</si>
  <si>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</si>
  <si>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</si>
  <si>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</si>
  <si>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</si>
  <si>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</si>
  <si>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</si>
  <si>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</si>
  <si>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</si>
  <si>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</si>
  <si>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</si>
  <si>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</si>
  <si>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</si>
  <si>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</si>
  <si>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</si>
  <si>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</si>
  <si>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</si>
  <si>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</si>
  <si>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</si>
  <si>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</si>
  <si>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</si>
  <si>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C</t>
  </si>
  <si>
    <t>BRB</t>
  </si>
  <si>
    <t>TP
(BS, Shuttle, LB, Promo)</t>
  </si>
  <si>
    <t>Remarks</t>
  </si>
  <si>
    <t>Agent</t>
  </si>
  <si>
    <t>Berth</t>
  </si>
  <si>
    <t>other ships</t>
  </si>
  <si>
    <t>Distance to Centre</t>
  </si>
  <si>
    <t>Zur Stadt</t>
  </si>
  <si>
    <t>Shuttle</t>
  </si>
  <si>
    <t>Taxi</t>
  </si>
  <si>
    <t>Porto</t>
  </si>
  <si>
    <t>D</t>
  </si>
  <si>
    <t>Max</t>
  </si>
  <si>
    <t>Total</t>
  </si>
  <si>
    <t>POSTCARDS</t>
  </si>
  <si>
    <t>PROMOS</t>
  </si>
  <si>
    <t>€ 1,50</t>
  </si>
  <si>
    <t>€ 0,50</t>
  </si>
  <si>
    <t>Postcards     </t>
  </si>
  <si>
    <t>€ 3,90</t>
  </si>
  <si>
    <t>€ 18,00</t>
  </si>
  <si>
    <t>(only when announced in the daily program)</t>
  </si>
  <si>
    <t>Postcard Promo 3 / selected post cards for EUR 0.50</t>
  </si>
  <si>
    <t>PORTO</t>
  </si>
  <si>
    <t>Postcard Promo 1 / 10 post cards for 10 Euro</t>
  </si>
  <si>
    <t>Savona</t>
  </si>
  <si>
    <t>ITSVN</t>
  </si>
  <si>
    <r>
      <rPr>
        <sz val="11"/>
        <color theme="1"/>
        <rFont val="Calibri"/>
        <family val="2"/>
        <scheme val="minor"/>
      </rPr>
      <t xml:space="preserve">TRUMPY TOURS
info@trumpytours.it
+39 010 587615
</t>
    </r>
    <r>
      <rPr>
        <b/>
        <sz val="11"/>
        <color theme="1"/>
        <rFont val="Calibri"/>
        <family val="2"/>
        <scheme val="minor"/>
      </rPr>
      <t>Paola Rocca</t>
    </r>
    <r>
      <rPr>
        <sz val="11"/>
        <color theme="1"/>
        <rFont val="Calibri"/>
        <family val="2"/>
        <scheme val="minor"/>
      </rPr>
      <t xml:space="preserve">
+39 335 840 7852
</t>
    </r>
    <r>
      <rPr>
        <b/>
        <sz val="11"/>
        <color theme="1"/>
        <rFont val="Calibri"/>
        <family val="2"/>
        <scheme val="minor"/>
      </rPr>
      <t>Linda Mei</t>
    </r>
    <r>
      <rPr>
        <sz val="11"/>
        <color theme="1"/>
        <rFont val="Calibri"/>
        <family val="2"/>
        <scheme val="minor"/>
      </rPr>
      <t xml:space="preserve">
+39 346 511 9744</t>
    </r>
  </si>
  <si>
    <t>€ 2.-</t>
  </si>
  <si>
    <t>Gallipoli</t>
  </si>
  <si>
    <t>Kotor</t>
  </si>
  <si>
    <t>ITGAL</t>
  </si>
  <si>
    <t>MEKOT</t>
  </si>
  <si>
    <t>ITTRS</t>
  </si>
  <si>
    <r>
      <t xml:space="preserve">ADRIA DMC
+382 33 401 905
</t>
    </r>
    <r>
      <rPr>
        <b/>
        <sz val="11"/>
        <color theme="1"/>
        <rFont val="Calibri"/>
        <family val="2"/>
        <scheme val="minor"/>
      </rPr>
      <t>Savo Andjus</t>
    </r>
    <r>
      <rPr>
        <sz val="11"/>
        <color theme="1"/>
        <rFont val="Calibri"/>
        <family val="2"/>
        <scheme val="minor"/>
      </rPr>
      <t xml:space="preserve">
adria.savo@t-com.me
+382 69 369 896</t>
    </r>
  </si>
  <si>
    <t>N</t>
  </si>
  <si>
    <t>Otranto</t>
  </si>
  <si>
    <t>Lecce</t>
  </si>
  <si>
    <t>Montenegro Rundfahrt</t>
  </si>
  <si>
    <t>Lunch</t>
  </si>
  <si>
    <t>Kotor und Budva</t>
  </si>
  <si>
    <t>Kotor und Perast</t>
  </si>
  <si>
    <t>Historischer Stadtrundgang</t>
  </si>
  <si>
    <t>Krka-Nationalpark</t>
  </si>
  <si>
    <t>Red Taxi
+382 67 019 719
+382 67 248 588</t>
  </si>
  <si>
    <t>Radio Taxi Trieste
+39 040 307730</t>
  </si>
  <si>
    <t xml:space="preserve">Das Stadtzentrum befindet sich ca. 1 km entfernt. </t>
  </si>
  <si>
    <t>tba</t>
  </si>
  <si>
    <t>Exit 100m
City 300m</t>
  </si>
  <si>
    <t>Main Berth</t>
  </si>
  <si>
    <t>Die Pier befindet sich etwa 700 meter vom Zentrum der Stadt entfernt.</t>
  </si>
  <si>
    <t>Das historische Zentrum erreichen Sie nach etwa 300 Metern.</t>
  </si>
  <si>
    <t>Vom Hafen sind es nur wenige Meter bis ins Stadtzentrum.</t>
  </si>
  <si>
    <t>Porto for Postcards</t>
  </si>
  <si>
    <t>Postcard Promo 2 / 4 post cards, free magnet</t>
  </si>
  <si>
    <t>€ 10,00</t>
  </si>
  <si>
    <t>€ 15.-</t>
  </si>
  <si>
    <r>
      <t>Photo Card </t>
    </r>
    <r>
      <rPr>
        <b/>
        <sz val="12"/>
        <color theme="1"/>
        <rFont val="Calibri"/>
        <family val="2"/>
        <scheme val="minor"/>
      </rPr>
      <t>(only with guest check)</t>
    </r>
  </si>
  <si>
    <r>
      <t>5 Photo Cards </t>
    </r>
    <r>
      <rPr>
        <b/>
        <sz val="12"/>
        <color theme="1"/>
        <rFont val="Calibri"/>
        <family val="2"/>
        <scheme val="minor"/>
      </rPr>
      <t>(only with guest check)</t>
    </r>
  </si>
  <si>
    <t>Vobu</t>
  </si>
  <si>
    <t>Ciao bella Italia- Einmal um den Stiefel</t>
  </si>
  <si>
    <t>AMR123 | 7 Tage | 05.11.2024 - 12.11.2024</t>
  </si>
  <si>
    <t>Triest</t>
  </si>
  <si>
    <t>Zadar</t>
  </si>
  <si>
    <t>Dubrovnik</t>
  </si>
  <si>
    <t>at sea</t>
  </si>
  <si>
    <t>Civitavecchia</t>
  </si>
  <si>
    <t>ITCVV</t>
  </si>
  <si>
    <r>
      <t xml:space="preserve">TRUMPY TOURS
</t>
    </r>
    <r>
      <rPr>
        <sz val="11"/>
        <color theme="1"/>
        <rFont val="Calibri"/>
        <family val="2"/>
        <scheme val="minor"/>
      </rPr>
      <t>info@trumpytours.it
+39 010 587615</t>
    </r>
  </si>
  <si>
    <r>
      <rPr>
        <sz val="11"/>
        <color theme="1"/>
        <rFont val="Calibri"/>
        <family val="2"/>
        <scheme val="minor"/>
      </rPr>
      <t xml:space="preserve">Elite Travel Ltd.
+385 20 358 803
</t>
    </r>
    <r>
      <rPr>
        <b/>
        <sz val="11"/>
        <color theme="1"/>
        <rFont val="Calibri"/>
        <family val="2"/>
        <scheme val="minor"/>
      </rPr>
      <t xml:space="preserve">Petra Ivankovic
</t>
    </r>
    <r>
      <rPr>
        <sz val="11"/>
        <color theme="1"/>
        <rFont val="Calibri"/>
        <family val="2"/>
        <scheme val="minor"/>
      </rPr>
      <t>Petra.ivankovic@elite.hr
+385 91 2200 107</t>
    </r>
  </si>
  <si>
    <t>HRZAD</t>
  </si>
  <si>
    <t>HRDBV</t>
  </si>
  <si>
    <t>Mollo Fitto</t>
  </si>
  <si>
    <t>Celebrity Infinity</t>
  </si>
  <si>
    <t>Molo dei Bersaglieri</t>
  </si>
  <si>
    <t>Gazenica Passenger Port</t>
  </si>
  <si>
    <t>Dubrovnik Passenger Port</t>
  </si>
  <si>
    <t>Exit 150m
City 2.5km</t>
  </si>
  <si>
    <t>Shuttle via PA/TO</t>
  </si>
  <si>
    <t>at terminal
ca. 25 EUR</t>
  </si>
  <si>
    <t>Exit 150m
City 5km</t>
  </si>
  <si>
    <t>at the pier
15-20 EUR</t>
  </si>
  <si>
    <t>City 300m</t>
  </si>
  <si>
    <t>City 700m</t>
  </si>
  <si>
    <t>outside port</t>
  </si>
  <si>
    <t>City 10 mins walk</t>
  </si>
  <si>
    <t>Das Stadtzentrum befindet sich ca. 20 Minuten Fußweg entfernt. Ein kostenfreier Shuttlebus bringt Sie alternativ zum Hafenausgang.</t>
  </si>
  <si>
    <t>City ca. 1km</t>
  </si>
  <si>
    <t>€ 1.30</t>
  </si>
  <si>
    <t>Free Port Shuttle</t>
  </si>
  <si>
    <t>on call
Radio Taxi Savona
+39 019 80 80 80</t>
  </si>
  <si>
    <t>at te gate or 
+39 327 210 8282</t>
  </si>
  <si>
    <t>Stadtrundgang Zadar</t>
  </si>
  <si>
    <t>Königsstadt Nin</t>
  </si>
  <si>
    <t>Sibenik</t>
  </si>
  <si>
    <t>Insel Pag mit Besuch einer Käserei</t>
  </si>
  <si>
    <t>Dubrovnik und Cavtat</t>
  </si>
  <si>
    <t>Dubrovnik Rundgang</t>
  </si>
  <si>
    <t>Adriatische Lebensweise</t>
  </si>
  <si>
    <t>Dubrovnik und Kroatische Riviera</t>
  </si>
  <si>
    <t>Festungsmauer von Ston und Austernprobe</t>
  </si>
  <si>
    <t>Dubrovniks Stadtmauer</t>
  </si>
  <si>
    <t>Stadtrundgang Gallipoli</t>
  </si>
  <si>
    <t>Apulien mit Kostprobe</t>
  </si>
  <si>
    <t>Rom und Vatikan</t>
  </si>
  <si>
    <t>Rom Panoramafahrt</t>
  </si>
  <si>
    <t>Rom individuell</t>
  </si>
  <si>
    <t>Tuscania mit Weinprobe</t>
  </si>
  <si>
    <t>Rom zu Fuß</t>
  </si>
  <si>
    <t>Snack</t>
  </si>
  <si>
    <t>2011</t>
  </si>
  <si>
    <t>2012</t>
  </si>
  <si>
    <t>2013</t>
  </si>
  <si>
    <t>2015</t>
  </si>
  <si>
    <t>2016</t>
  </si>
  <si>
    <t>2021</t>
  </si>
  <si>
    <t>2022</t>
  </si>
  <si>
    <t>2023</t>
  </si>
  <si>
    <t>2024</t>
  </si>
  <si>
    <t>2025</t>
  </si>
  <si>
    <t>2026</t>
  </si>
  <si>
    <t>2041</t>
  </si>
  <si>
    <t>2042</t>
  </si>
  <si>
    <t>2043</t>
  </si>
  <si>
    <t>2044</t>
  </si>
  <si>
    <t>2031</t>
  </si>
  <si>
    <t>2032</t>
  </si>
  <si>
    <t>2033</t>
  </si>
  <si>
    <t>2034</t>
  </si>
  <si>
    <t>2051</t>
  </si>
  <si>
    <t>2052</t>
  </si>
  <si>
    <t>2053</t>
  </si>
  <si>
    <t>2054</t>
  </si>
  <si>
    <t>2055</t>
  </si>
  <si>
    <t>2014A</t>
  </si>
  <si>
    <t>2014B</t>
  </si>
  <si>
    <t>Dalmatische Küste (A)</t>
  </si>
  <si>
    <t>Dalmatische Küste (B)</t>
  </si>
  <si>
    <t>Shuttle via TO
€80/hr 15min</t>
  </si>
  <si>
    <t>Tender to City?
City Tax 110.- EUR</t>
  </si>
  <si>
    <t>Das Zentrum von Zadar ist etwa 3 Kilometer vom Hafen entfernt. Wir bieten Ihnen einen kostenpflichtigen Shuttlebus an.</t>
  </si>
  <si>
    <t>Der Hafen von Dubrovmik befindet sich etwa 5 Kilometer außerhalb der Stadt. Ein kostenpflichtiger Shuttlebus wird angeboten.</t>
  </si>
  <si>
    <t>BB</t>
  </si>
  <si>
    <t>Abreiseinfo</t>
  </si>
  <si>
    <t>PK Info</t>
  </si>
  <si>
    <t>Hinweis Gutscheine</t>
  </si>
  <si>
    <t>Zwischenrechnung</t>
  </si>
  <si>
    <t>BB/BS
Shuttle ZAD/DBV</t>
  </si>
  <si>
    <t>BS 1800
Shuttle</t>
  </si>
  <si>
    <t>Tefra
Shuttle</t>
  </si>
  <si>
    <t>1.70</t>
  </si>
  <si>
    <t>MSC World Europa
Norwegian Pearl</t>
  </si>
  <si>
    <t>1.00</t>
  </si>
  <si>
    <t>8 seater van available, going to hellenic fountain (old town)</t>
  </si>
  <si>
    <t>Postcard Promo 4 / 5 postcards with 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</si>
</sst>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[$-14809]hh:mm;@"/>
    <numFmt numFmtId="171" formatCode="[$€-2]\ #,##0.00;[Red]\-[$€-2]\ #,##0.00"/>
  </numFmts>
  <fonts count="3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377A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" fontId="13" fillId="0" borderId="0"/>
  </cellStyleXfs>
  <cellXfs count="177">
    <xf numFmtId="0" fontId="0" fillId="0" borderId="0" xfId="0"/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168" fontId="14" fillId="2" borderId="0" xfId="1" applyNumberFormat="1" applyFont="1" applyFill="1" applyAlignment="1">
      <alignment horizontal="left" vertical="center" wrapText="1"/>
    </xf>
    <xf numFmtId="166" fontId="14" fillId="2" borderId="0" xfId="1" applyNumberFormat="1" applyFont="1" applyFill="1" applyAlignment="1">
      <alignment horizontal="left" vertical="center" wrapText="1"/>
    </xf>
    <xf numFmtId="49" fontId="14" fillId="2" borderId="0" xfId="1" applyNumberFormat="1" applyFont="1" applyFill="1" applyAlignment="1">
      <alignment horizontal="left" vertical="center" wrapText="1"/>
    </xf>
    <xf numFmtId="168" fontId="14" fillId="2" borderId="0" xfId="1" applyNumberFormat="1" applyFont="1" applyFill="1" applyAlignment="1">
      <alignment horizontal="left" vertical="top" wrapText="1" indent="1"/>
    </xf>
    <xf numFmtId="49" fontId="14" fillId="2" borderId="0" xfId="1" applyNumberFormat="1" applyFont="1" applyFill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17" fillId="0" borderId="0" xfId="0" applyFont="1"/>
    <xf numFmtId="0" fontId="17" fillId="0" borderId="0" xfId="0" applyFont="1" applyAlignment="1">
      <alignment horizontal="left" indent="1"/>
    </xf>
    <xf numFmtId="49" fontId="15" fillId="0" borderId="1" xfId="1" applyNumberFormat="1" applyFont="1" applyBorder="1" applyAlignment="1" applyProtection="1">
      <alignment horizontal="left" vertical="center" wrapText="1" indent="1"/>
      <protection locked="0"/>
    </xf>
    <xf numFmtId="49" fontId="13" fillId="0" borderId="0" xfId="1" applyNumberFormat="1" applyAlignment="1" applyProtection="1">
      <alignment vertical="center" wrapText="1"/>
      <protection locked="0"/>
    </xf>
    <xf numFmtId="0" fontId="18" fillId="0" borderId="0" xfId="0" applyFont="1" applyAlignment="1">
      <alignment vertical="center" wrapText="1"/>
    </xf>
    <xf numFmtId="165" fontId="13" fillId="0" borderId="0" xfId="1" applyNumberFormat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64" fontId="13" fillId="0" borderId="0" xfId="1" applyNumberFormat="1" applyAlignment="1" applyProtection="1">
      <alignment horizontal="center" vertical="center" wrapText="1"/>
      <protection locked="0"/>
    </xf>
    <xf numFmtId="49" fontId="16" fillId="0" borderId="1" xfId="1" applyNumberFormat="1" applyFont="1" applyBorder="1" applyAlignment="1" applyProtection="1">
      <alignment horizontal="left" vertical="center" wrapText="1" indent="1"/>
      <protection locked="0"/>
    </xf>
    <xf numFmtId="166" fontId="14" fillId="2" borderId="0" xfId="1" applyNumberFormat="1" applyFont="1" applyFill="1" applyAlignment="1">
      <alignment horizontal="center" vertical="top" wrapText="1"/>
    </xf>
    <xf numFmtId="49" fontId="14" fillId="2" borderId="0" xfId="1" applyNumberFormat="1" applyFont="1" applyFill="1" applyAlignment="1">
      <alignment horizontal="center" vertical="top" wrapText="1"/>
    </xf>
    <xf numFmtId="49" fontId="19" fillId="0" borderId="0" xfId="1" applyNumberFormat="1" applyFont="1" applyAlignment="1" applyProtection="1">
      <alignment vertical="center" wrapText="1"/>
      <protection locked="0"/>
    </xf>
    <xf numFmtId="49" fontId="0" fillId="0" borderId="0" xfId="1" applyNumberFormat="1" applyFont="1" applyAlignment="1" applyProtection="1">
      <alignment vertical="center" wrapText="1"/>
      <protection locked="0"/>
    </xf>
    <xf numFmtId="169" fontId="19" fillId="0" borderId="0" xfId="1" applyNumberFormat="1" applyFont="1" applyAlignment="1" applyProtection="1">
      <alignment horizontal="center" vertical="center" wrapText="1"/>
      <protection locked="0"/>
    </xf>
    <xf numFmtId="167" fontId="19" fillId="0" borderId="0" xfId="1" applyNumberFormat="1" applyFont="1" applyAlignment="1" applyProtection="1">
      <alignment horizontal="center" vertical="center" wrapText="1"/>
      <protection locked="0"/>
    </xf>
    <xf numFmtId="4" fontId="13" fillId="0" borderId="0" xfId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67" fontId="19" fillId="0" borderId="0" xfId="0" applyNumberFormat="1" applyFont="1" applyAlignment="1">
      <alignment horizontal="center" vertical="center"/>
    </xf>
    <xf numFmtId="168" fontId="19" fillId="0" borderId="0" xfId="1" applyNumberFormat="1" applyFont="1" applyAlignment="1">
      <alignment horizontal="left" vertical="center" wrapText="1"/>
    </xf>
    <xf numFmtId="17" fontId="0" fillId="0" borderId="0" xfId="0" quotePrefix="1" applyNumberFormat="1" applyAlignment="1">
      <alignment horizontal="left"/>
    </xf>
    <xf numFmtId="0" fontId="18" fillId="0" borderId="0" xfId="0" applyFont="1" applyAlignment="1">
      <alignment horizontal="center" vertical="center" wrapText="1"/>
    </xf>
    <xf numFmtId="49" fontId="14" fillId="2" borderId="0" xfId="1" applyNumberFormat="1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/>
    </xf>
    <xf numFmtId="166" fontId="19" fillId="0" borderId="0" xfId="1" applyNumberFormat="1" applyFont="1" applyAlignment="1">
      <alignment horizontal="left" vertical="center" wrapText="1"/>
    </xf>
    <xf numFmtId="166" fontId="19" fillId="0" borderId="0" xfId="0" applyNumberFormat="1" applyFont="1" applyAlignment="1">
      <alignment vertical="center"/>
    </xf>
    <xf numFmtId="170" fontId="19" fillId="0" borderId="0" xfId="0" applyNumberFormat="1" applyFont="1" applyAlignment="1">
      <alignment vertical="center"/>
    </xf>
    <xf numFmtId="168" fontId="19" fillId="0" borderId="0" xfId="0" applyNumberFormat="1" applyFont="1" applyAlignment="1">
      <alignment vertical="center"/>
    </xf>
    <xf numFmtId="166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0" fontId="19" fillId="0" borderId="0" xfId="0" applyNumberFormat="1" applyFont="1" applyAlignment="1">
      <alignment horizontal="left" vertical="center"/>
    </xf>
    <xf numFmtId="169" fontId="19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65" fontId="0" fillId="0" borderId="0" xfId="1" applyNumberFormat="1" applyFont="1" applyAlignment="1" applyProtection="1">
      <alignment horizontal="center" vertical="center"/>
      <protection locked="0"/>
    </xf>
    <xf numFmtId="165" fontId="13" fillId="0" borderId="0" xfId="1" applyNumberFormat="1" applyAlignment="1" applyProtection="1">
      <alignment horizontal="left" vertical="center" wrapText="1" indent="1"/>
      <protection locked="0"/>
    </xf>
    <xf numFmtId="0" fontId="0" fillId="0" borderId="0" xfId="0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21" fillId="0" borderId="0" xfId="0" applyFont="1"/>
    <xf numFmtId="0" fontId="11" fillId="0" borderId="0" xfId="0" applyFont="1"/>
    <xf numFmtId="0" fontId="22" fillId="0" borderId="0" xfId="0" applyFont="1"/>
    <xf numFmtId="0" fontId="19" fillId="0" borderId="0" xfId="0" applyFont="1" applyFill="1" applyAlignment="1">
      <alignment horizontal="center" vertical="center"/>
    </xf>
    <xf numFmtId="49" fontId="23" fillId="0" borderId="1" xfId="1" applyNumberFormat="1" applyFont="1" applyBorder="1" applyAlignment="1" applyProtection="1">
      <alignment horizontal="left" vertical="center" wrapText="1" indent="1"/>
      <protection locked="0"/>
    </xf>
    <xf numFmtId="20" fontId="19" fillId="0" borderId="0" xfId="1" applyNumberFormat="1" applyFont="1" applyAlignment="1">
      <alignment horizontal="left" vertical="center" wrapText="1"/>
    </xf>
    <xf numFmtId="49" fontId="13" fillId="0" borderId="0" xfId="1" applyNumberFormat="1" applyFont="1" applyFill="1" applyAlignment="1" applyProtection="1">
      <alignment vertical="center" wrapText="1"/>
      <protection locked="0"/>
    </xf>
    <xf numFmtId="165" fontId="17" fillId="0" borderId="0" xfId="1" applyNumberFormat="1" applyFont="1" applyFill="1" applyAlignment="1" applyProtection="1">
      <alignment horizontal="center" vertical="center" wrapText="1"/>
      <protection locked="0"/>
    </xf>
    <xf numFmtId="1" fontId="10" fillId="0" borderId="0" xfId="1" applyNumberFormat="1" applyFont="1" applyFill="1" applyAlignment="1">
      <alignment horizontal="left" vertical="center" wrapText="1"/>
    </xf>
    <xf numFmtId="0" fontId="16" fillId="0" borderId="0" xfId="0" applyFont="1" applyFill="1" applyAlignment="1">
      <alignment horizontal="left"/>
    </xf>
    <xf numFmtId="168" fontId="10" fillId="0" borderId="0" xfId="1" applyNumberFormat="1" applyFont="1" applyFill="1" applyAlignment="1">
      <alignment horizontal="left" vertical="center" wrapText="1"/>
    </xf>
    <xf numFmtId="166" fontId="16" fillId="0" borderId="0" xfId="0" applyNumberFormat="1" applyFont="1" applyFill="1" applyAlignment="1">
      <alignment horizontal="left" vertical="center" wrapText="1"/>
    </xf>
    <xf numFmtId="49" fontId="16" fillId="0" borderId="0" xfId="1" applyNumberFormat="1" applyFont="1" applyFill="1" applyAlignment="1">
      <alignment horizontal="center" vertical="center" wrapText="1"/>
    </xf>
    <xf numFmtId="166" fontId="10" fillId="0" borderId="0" xfId="0" applyNumberFormat="1" applyFont="1" applyFill="1" applyAlignment="1">
      <alignment horizontal="left" vertical="center" wrapText="1"/>
    </xf>
    <xf numFmtId="49" fontId="16" fillId="0" borderId="0" xfId="1" applyNumberFormat="1" applyFont="1" applyFill="1" applyAlignment="1">
      <alignment horizontal="left" vertical="center" wrapText="1"/>
    </xf>
    <xf numFmtId="20" fontId="16" fillId="0" borderId="0" xfId="1" applyNumberFormat="1" applyFont="1" applyFill="1" applyAlignment="1">
      <alignment horizontal="center" vertical="center" wrapText="1"/>
    </xf>
    <xf numFmtId="20" fontId="10" fillId="0" borderId="0" xfId="1" applyNumberFormat="1" applyFont="1" applyFill="1" applyAlignment="1">
      <alignment horizontal="center" vertical="center" wrapText="1"/>
    </xf>
    <xf numFmtId="20" fontId="10" fillId="0" borderId="0" xfId="0" applyNumberFormat="1" applyFont="1" applyFill="1" applyAlignment="1">
      <alignment horizontal="center" vertical="center" wrapText="1"/>
    </xf>
    <xf numFmtId="168" fontId="16" fillId="0" borderId="0" xfId="1" applyNumberFormat="1" applyFont="1" applyFill="1" applyAlignment="1">
      <alignment horizontal="left" vertical="center" wrapText="1"/>
    </xf>
    <xf numFmtId="0" fontId="16" fillId="0" borderId="0" xfId="0" applyFont="1" applyFill="1" applyAlignment="1">
      <alignment horizontal="center"/>
    </xf>
    <xf numFmtId="168" fontId="14" fillId="0" borderId="0" xfId="1" applyNumberFormat="1" applyFont="1" applyFill="1" applyAlignment="1">
      <alignment horizontal="left" vertical="top" wrapText="1" indent="1"/>
    </xf>
    <xf numFmtId="166" fontId="14" fillId="0" borderId="0" xfId="1" applyNumberFormat="1" applyFont="1" applyFill="1" applyAlignment="1">
      <alignment horizontal="left" vertical="top" wrapText="1" indent="1"/>
    </xf>
    <xf numFmtId="49" fontId="14" fillId="0" borderId="0" xfId="1" applyNumberFormat="1" applyFont="1" applyFill="1" applyAlignment="1">
      <alignment horizontal="left" vertical="top" wrapText="1" indent="1"/>
    </xf>
    <xf numFmtId="0" fontId="0" fillId="0" borderId="0" xfId="0" applyFont="1" applyAlignment="1">
      <alignment horizontal="left" vertical="center"/>
    </xf>
    <xf numFmtId="0" fontId="0" fillId="0" borderId="0" xfId="0" applyFont="1" applyAlignment="1" applyProtection="1">
      <alignment horizontal="left" vertical="center" wrapText="1"/>
      <protection locked="0"/>
    </xf>
    <xf numFmtId="165" fontId="0" fillId="0" borderId="0" xfId="0" applyNumberFormat="1" applyFill="1" applyAlignment="1">
      <alignment horizontal="center" vertical="center"/>
    </xf>
    <xf numFmtId="2" fontId="0" fillId="0" borderId="0" xfId="0" applyNumberFormat="1"/>
    <xf numFmtId="2" fontId="17" fillId="0" borderId="0" xfId="0" applyNumberFormat="1" applyFont="1"/>
    <xf numFmtId="49" fontId="9" fillId="0" borderId="1" xfId="1" applyNumberFormat="1" applyFont="1" applyBorder="1" applyAlignment="1" applyProtection="1">
      <alignment horizontal="left" vertical="center" wrapText="1" indent="1"/>
      <protection locked="0"/>
    </xf>
    <xf numFmtId="49" fontId="9" fillId="0" borderId="0" xfId="1" applyNumberFormat="1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horizontal="left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68" fontId="9" fillId="0" borderId="1" xfId="1" applyNumberFormat="1" applyFont="1" applyBorder="1" applyAlignment="1">
      <alignment horizontal="left" vertical="center" wrapText="1" indent="1"/>
    </xf>
    <xf numFmtId="166" fontId="9" fillId="0" borderId="1" xfId="0" applyNumberFormat="1" applyFont="1" applyBorder="1" applyAlignment="1">
      <alignment horizontal="center" vertical="center" wrapText="1"/>
    </xf>
    <xf numFmtId="168" fontId="9" fillId="0" borderId="1" xfId="1" applyNumberFormat="1" applyFont="1" applyBorder="1" applyAlignment="1">
      <alignment horizontal="center" vertical="center" wrapText="1"/>
    </xf>
    <xf numFmtId="20" fontId="9" fillId="0" borderId="1" xfId="1" applyNumberFormat="1" applyFont="1" applyBorder="1" applyAlignment="1">
      <alignment horizontal="left" vertical="center" wrapText="1" indent="1"/>
    </xf>
    <xf numFmtId="168" fontId="16" fillId="0" borderId="1" xfId="1" applyNumberFormat="1" applyFont="1" applyBorder="1" applyAlignment="1">
      <alignment horizontal="left" vertical="center" wrapText="1" indent="1"/>
    </xf>
    <xf numFmtId="168" fontId="9" fillId="6" borderId="1" xfId="1" applyNumberFormat="1" applyFont="1" applyFill="1" applyBorder="1" applyAlignment="1">
      <alignment horizontal="center" vertical="center" wrapText="1"/>
    </xf>
    <xf numFmtId="20" fontId="19" fillId="0" borderId="0" xfId="1" applyNumberFormat="1" applyFont="1" applyAlignment="1" applyProtection="1">
      <alignment horizontal="center" vertical="center" wrapText="1"/>
      <protection locked="0"/>
    </xf>
    <xf numFmtId="20" fontId="0" fillId="0" borderId="0" xfId="0" applyNumberFormat="1" applyAlignment="1">
      <alignment horizontal="left" vertical="center"/>
    </xf>
    <xf numFmtId="20" fontId="19" fillId="0" borderId="0" xfId="0" applyNumberFormat="1" applyFont="1" applyAlignment="1">
      <alignment vertical="center"/>
    </xf>
    <xf numFmtId="20" fontId="19" fillId="0" borderId="0" xfId="0" applyNumberFormat="1" applyFont="1" applyAlignment="1">
      <alignment horizontal="center" vertical="center"/>
    </xf>
    <xf numFmtId="168" fontId="24" fillId="4" borderId="0" xfId="1" applyNumberFormat="1" applyFont="1" applyFill="1" applyAlignment="1">
      <alignment vertical="center" wrapText="1"/>
    </xf>
    <xf numFmtId="166" fontId="24" fillId="4" borderId="0" xfId="1" applyNumberFormat="1" applyFont="1" applyFill="1" applyAlignment="1">
      <alignment horizontal="left" vertical="center" wrapText="1"/>
    </xf>
    <xf numFmtId="49" fontId="24" fillId="4" borderId="0" xfId="1" applyNumberFormat="1" applyFont="1" applyFill="1" applyAlignment="1">
      <alignment horizontal="left" vertical="center" wrapText="1"/>
    </xf>
    <xf numFmtId="170" fontId="24" fillId="4" borderId="0" xfId="1" applyNumberFormat="1" applyFont="1" applyFill="1" applyAlignment="1">
      <alignment horizontal="left" vertical="center" wrapText="1"/>
    </xf>
    <xf numFmtId="49" fontId="24" fillId="4" borderId="0" xfId="1" applyNumberFormat="1" applyFont="1" applyFill="1" applyAlignment="1">
      <alignment vertical="center" wrapText="1"/>
    </xf>
    <xf numFmtId="169" fontId="24" fillId="4" borderId="0" xfId="0" applyNumberFormat="1" applyFont="1" applyFill="1" applyAlignment="1">
      <alignment horizontal="center" vertical="center" wrapText="1"/>
    </xf>
    <xf numFmtId="20" fontId="24" fillId="4" borderId="0" xfId="0" applyNumberFormat="1" applyFont="1" applyFill="1" applyAlignment="1">
      <alignment horizontal="center" vertical="center" wrapText="1"/>
    </xf>
    <xf numFmtId="167" fontId="24" fillId="4" borderId="0" xfId="0" applyNumberFormat="1" applyFont="1" applyFill="1" applyAlignment="1">
      <alignment horizontal="center" vertical="center" wrapText="1"/>
    </xf>
    <xf numFmtId="165" fontId="24" fillId="0" borderId="0" xfId="0" applyNumberFormat="1" applyFont="1" applyFill="1" applyAlignment="1">
      <alignment horizontal="center" vertical="center" wrapText="1"/>
    </xf>
    <xf numFmtId="165" fontId="24" fillId="4" borderId="0" xfId="0" applyNumberFormat="1" applyFont="1" applyFill="1" applyAlignment="1">
      <alignment horizontal="center" vertical="center" wrapText="1"/>
    </xf>
    <xf numFmtId="164" fontId="24" fillId="4" borderId="0" xfId="0" applyNumberFormat="1" applyFont="1" applyFill="1" applyAlignment="1">
      <alignment horizontal="center" vertical="center" wrapText="1"/>
    </xf>
    <xf numFmtId="49" fontId="24" fillId="4" borderId="0" xfId="0" applyNumberFormat="1" applyFont="1" applyFill="1" applyAlignment="1">
      <alignment horizontal="left" vertical="center" wrapText="1" indent="1"/>
    </xf>
    <xf numFmtId="49" fontId="24" fillId="4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49" fontId="16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6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8" fillId="5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8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8" fillId="0" borderId="1" xfId="1" applyNumberFormat="1" applyFont="1" applyBorder="1" applyAlignment="1" applyProtection="1">
      <alignment horizontal="left" vertical="center" wrapText="1" indent="1"/>
      <protection locked="0"/>
    </xf>
    <xf numFmtId="20" fontId="9" fillId="0" borderId="6" xfId="1" applyNumberFormat="1" applyFont="1" applyBorder="1" applyAlignment="1">
      <alignment horizontal="left" vertical="center" wrapText="1" indent="1"/>
    </xf>
    <xf numFmtId="168" fontId="9" fillId="0" borderId="2" xfId="1" applyNumberFormat="1" applyFont="1" applyBorder="1" applyAlignment="1">
      <alignment horizontal="left" vertical="center" wrapText="1" indent="1"/>
    </xf>
    <xf numFmtId="168" fontId="9" fillId="0" borderId="4" xfId="1" applyNumberFormat="1" applyFont="1" applyBorder="1" applyAlignment="1">
      <alignment horizontal="left" vertical="center" wrapText="1" indent="1"/>
    </xf>
    <xf numFmtId="168" fontId="9" fillId="0" borderId="7" xfId="1" applyNumberFormat="1" applyFont="1" applyBorder="1" applyAlignment="1">
      <alignment horizontal="left" vertical="center" wrapText="1" indent="1"/>
    </xf>
    <xf numFmtId="168" fontId="9" fillId="0" borderId="8" xfId="1" applyNumberFormat="1" applyFont="1" applyBorder="1" applyAlignment="1">
      <alignment horizontal="left" vertical="center" wrapText="1" indent="1"/>
    </xf>
    <xf numFmtId="168" fontId="9" fillId="0" borderId="9" xfId="1" applyNumberFormat="1" applyFont="1" applyBorder="1" applyAlignment="1">
      <alignment horizontal="left" vertical="center" wrapText="1" indent="1"/>
    </xf>
    <xf numFmtId="165" fontId="0" fillId="0" borderId="0" xfId="1" quotePrefix="1" applyNumberFormat="1" applyFont="1" applyAlignment="1" applyProtection="1">
      <alignment horizontal="center" vertical="center"/>
      <protection locked="0"/>
    </xf>
    <xf numFmtId="49" fontId="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7" fillId="5" borderId="1" xfId="1" applyNumberFormat="1" applyFont="1" applyFill="1" applyBorder="1" applyAlignment="1" applyProtection="1">
      <alignment horizontal="left" vertical="center" wrapText="1" indent="1"/>
      <protection locked="0"/>
    </xf>
    <xf numFmtId="0" fontId="26" fillId="0" borderId="0" xfId="0" applyFont="1"/>
    <xf numFmtId="0" fontId="27" fillId="0" borderId="0" xfId="0" applyFont="1"/>
    <xf numFmtId="171" fontId="11" fillId="0" borderId="0" xfId="0" applyNumberFormat="1" applyFont="1" applyAlignment="1">
      <alignment horizontal="left"/>
    </xf>
    <xf numFmtId="49" fontId="6" fillId="0" borderId="1" xfId="1" applyNumberFormat="1" applyFont="1" applyBorder="1" applyAlignment="1" applyProtection="1">
      <alignment horizontal="left" vertical="center" wrapText="1" indent="1"/>
      <protection locked="0"/>
    </xf>
    <xf numFmtId="168" fontId="6" fillId="0" borderId="0" xfId="1" applyNumberFormat="1" applyFont="1" applyFill="1" applyAlignment="1">
      <alignment horizontal="left" vertical="center" wrapText="1"/>
    </xf>
    <xf numFmtId="49" fontId="6" fillId="0" borderId="0" xfId="1" applyNumberFormat="1" applyFont="1" applyFill="1" applyAlignment="1">
      <alignment horizontal="left" vertical="center" wrapText="1"/>
    </xf>
    <xf numFmtId="49" fontId="6" fillId="0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left" vertical="center" wrapText="1"/>
    </xf>
    <xf numFmtId="20" fontId="6" fillId="0" borderId="0" xfId="1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left" vertical="center" wrapText="1"/>
    </xf>
    <xf numFmtId="164" fontId="6" fillId="0" borderId="0" xfId="1" applyNumberFormat="1" applyFont="1" applyFill="1" applyAlignment="1">
      <alignment horizontal="center" vertical="center" wrapText="1"/>
    </xf>
    <xf numFmtId="49" fontId="6" fillId="0" borderId="0" xfId="1" applyNumberFormat="1" applyFont="1" applyFill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 wrapText="1"/>
    </xf>
    <xf numFmtId="168" fontId="6" fillId="3" borderId="1" xfId="1" applyNumberFormat="1" applyFont="1" applyFill="1" applyBorder="1" applyAlignment="1">
      <alignment horizontal="center" vertical="center" wrapText="1"/>
    </xf>
    <xf numFmtId="168" fontId="6" fillId="0" borderId="1" xfId="1" applyNumberFormat="1" applyFont="1" applyFill="1" applyBorder="1" applyAlignment="1">
      <alignment horizontal="center" vertical="center" wrapText="1"/>
    </xf>
    <xf numFmtId="49" fontId="6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6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5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6" fillId="5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6" fillId="0" borderId="1" xfId="1" applyNumberFormat="1" applyFont="1" applyBorder="1" applyAlignment="1" applyProtection="1">
      <alignment horizontal="center" vertical="center" wrapText="1"/>
      <protection locked="0"/>
    </xf>
    <xf numFmtId="168" fontId="9" fillId="0" borderId="1" xfId="1" applyNumberFormat="1" applyFont="1" applyFill="1" applyBorder="1" applyAlignment="1">
      <alignment horizontal="center" vertical="center" wrapText="1"/>
    </xf>
    <xf numFmtId="168" fontId="9" fillId="7" borderId="1" xfId="1" applyNumberFormat="1" applyFont="1" applyFill="1" applyBorder="1" applyAlignment="1">
      <alignment horizontal="center" vertical="center" wrapText="1"/>
    </xf>
    <xf numFmtId="49" fontId="7" fillId="0" borderId="6" xfId="1" applyNumberFormat="1" applyFont="1" applyFill="1" applyBorder="1" applyAlignment="1" applyProtection="1">
      <alignment horizontal="left" vertical="center" wrapText="1" indent="1"/>
      <protection locked="0"/>
    </xf>
    <xf numFmtId="49" fontId="7" fillId="0" borderId="6" xfId="0" applyNumberFormat="1" applyFont="1" applyFill="1" applyBorder="1" applyAlignment="1" applyProtection="1">
      <alignment horizontal="left" vertical="center" wrapText="1" indent="1"/>
      <protection locked="0"/>
    </xf>
    <xf numFmtId="49" fontId="6" fillId="0" borderId="6" xfId="1" applyNumberFormat="1" applyFont="1" applyFill="1" applyBorder="1" applyAlignment="1" applyProtection="1">
      <alignment horizontal="left" vertical="center" wrapText="1" indent="1"/>
      <protection locked="0"/>
    </xf>
    <xf numFmtId="49" fontId="7" fillId="0" borderId="5" xfId="1" applyNumberFormat="1" applyFont="1" applyFill="1" applyBorder="1" applyAlignment="1" applyProtection="1">
      <alignment horizontal="left" vertical="center" wrapText="1" indent="1"/>
      <protection locked="0"/>
    </xf>
    <xf numFmtId="169" fontId="0" fillId="0" borderId="0" xfId="1" applyNumberFormat="1" applyFont="1" applyAlignment="1" applyProtection="1">
      <alignment horizontal="center" vertical="center" wrapText="1"/>
      <protection locked="0"/>
    </xf>
    <xf numFmtId="20" fontId="0" fillId="0" borderId="0" xfId="1" applyNumberFormat="1" applyFont="1" applyAlignment="1" applyProtection="1">
      <alignment horizontal="center" vertical="center" wrapText="1"/>
      <protection locked="0"/>
    </xf>
    <xf numFmtId="167" fontId="0" fillId="0" borderId="0" xfId="1" applyNumberFormat="1" applyFont="1" applyAlignment="1" applyProtection="1">
      <alignment horizontal="center" vertical="center" wrapText="1"/>
      <protection locked="0"/>
    </xf>
    <xf numFmtId="165" fontId="0" fillId="0" borderId="0" xfId="1" applyNumberFormat="1" applyFont="1" applyAlignment="1" applyProtection="1">
      <alignment horizontal="center" vertical="center" wrapText="1"/>
      <protection locked="0"/>
    </xf>
    <xf numFmtId="165" fontId="0" fillId="0" borderId="0" xfId="1" applyNumberFormat="1" applyFont="1" applyAlignment="1" applyProtection="1">
      <alignment horizontal="left" vertical="center" wrapText="1" indent="1"/>
      <protection locked="0"/>
    </xf>
    <xf numFmtId="165" fontId="28" fillId="0" borderId="0" xfId="1" applyNumberFormat="1" applyFont="1" applyFill="1" applyAlignment="1" applyProtection="1">
      <alignment horizontal="center" vertical="center" wrapText="1"/>
      <protection locked="0"/>
    </xf>
    <xf numFmtId="49" fontId="5" fillId="5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5" fillId="8" borderId="0" xfId="1" applyNumberFormat="1" applyFont="1" applyFill="1" applyAlignment="1">
      <alignment horizontal="center" vertical="center" wrapText="1"/>
    </xf>
    <xf numFmtId="49" fontId="5" fillId="0" borderId="0" xfId="1" applyNumberFormat="1" applyFont="1" applyFill="1" applyAlignment="1">
      <alignment horizontal="center" vertical="center" wrapText="1"/>
    </xf>
    <xf numFmtId="49" fontId="5" fillId="3" borderId="1" xfId="1" applyNumberFormat="1" applyFont="1" applyFill="1" applyBorder="1" applyAlignment="1" applyProtection="1">
      <alignment horizontal="left" vertical="center" wrapText="1" indent="1"/>
      <protection locked="0"/>
    </xf>
    <xf numFmtId="168" fontId="16" fillId="8" borderId="1" xfId="1" applyNumberFormat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4" fillId="0" borderId="5" xfId="1" applyNumberFormat="1" applyFont="1" applyFill="1" applyBorder="1" applyAlignment="1" applyProtection="1">
      <alignment horizontal="left" vertical="center" wrapText="1" indent="1"/>
      <protection locked="0"/>
    </xf>
    <xf numFmtId="49" fontId="4" fillId="0" borderId="5" xfId="0" applyNumberFormat="1" applyFont="1" applyFill="1" applyBorder="1" applyAlignment="1" applyProtection="1">
      <alignment horizontal="left" vertical="center" wrapText="1" indent="1"/>
      <protection locked="0"/>
    </xf>
    <xf numFmtId="0" fontId="29" fillId="0" borderId="0" xfId="0" applyFont="1"/>
    <xf numFmtId="0" fontId="30" fillId="0" borderId="0" xfId="0" applyFont="1"/>
    <xf numFmtId="49" fontId="3" fillId="0" borderId="1" xfId="1" applyNumberFormat="1" applyFont="1" applyBorder="1" applyAlignment="1" applyProtection="1">
      <alignment horizontal="left" vertical="center" wrapText="1" indent="1"/>
      <protection locked="0"/>
    </xf>
    <xf numFmtId="49" fontId="3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" fillId="0" borderId="1" xfId="1" applyNumberFormat="1" applyFont="1" applyBorder="1" applyAlignment="1" applyProtection="1">
      <alignment horizontal="center" vertical="center" wrapText="1"/>
      <protection locked="0"/>
    </xf>
    <xf numFmtId="49" fontId="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2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49" fontId="3" fillId="0" borderId="2" xfId="1" applyNumberFormat="1" applyFont="1" applyBorder="1" applyAlignment="1" applyProtection="1">
      <alignment horizontal="center" vertical="center" wrapText="1"/>
      <protection locked="0"/>
    </xf>
    <xf numFmtId="49" fontId="3" fillId="0" borderId="4" xfId="1" applyNumberFormat="1" applyFont="1" applyBorder="1" applyAlignment="1" applyProtection="1">
      <alignment horizontal="center" vertical="center" wrapText="1"/>
      <protection locked="0"/>
    </xf>
    <xf numFmtId="49" fontId="16" fillId="0" borderId="2" xfId="1" applyNumberFormat="1" applyFont="1" applyBorder="1" applyAlignment="1" applyProtection="1">
      <alignment horizontal="left" vertical="center" wrapText="1" indent="1"/>
      <protection locked="0"/>
    </xf>
    <xf numFmtId="49" fontId="16" fillId="0" borderId="3" xfId="1" applyNumberFormat="1" applyFont="1" applyBorder="1" applyAlignment="1" applyProtection="1">
      <alignment horizontal="left" vertical="center" wrapText="1" indent="1"/>
      <protection locked="0"/>
    </xf>
    <xf numFmtId="49" fontId="16" fillId="0" borderId="4" xfId="1" applyNumberFormat="1" applyFont="1" applyBorder="1" applyAlignment="1" applyProtection="1">
      <alignment horizontal="left" vertical="center" wrapText="1" indent="1"/>
      <protection locked="0"/>
    </xf>
    <xf numFmtId="49" fontId="6" fillId="0" borderId="2" xfId="1" applyNumberFormat="1" applyFont="1" applyBorder="1" applyAlignment="1" applyProtection="1">
      <alignment horizontal="center" vertical="center" wrapText="1"/>
      <protection locked="0"/>
    </xf>
    <xf numFmtId="49" fontId="9" fillId="0" borderId="3" xfId="1" applyNumberFormat="1" applyFont="1" applyBorder="1" applyAlignment="1" applyProtection="1">
      <alignment horizontal="center" vertical="center" wrapText="1"/>
      <protection locked="0"/>
    </xf>
    <xf numFmtId="49" fontId="9" fillId="0" borderId="4" xfId="1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Standard 34" xfId="1" xr:uid="{00000000-0005-0000-0000-000001000000}"/>
  </cellStyles>
  <dxfs count="69"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dd\.mm\.yy"/>
      <alignment horizontal="center" vertical="center" textRotation="0" wrapText="1" indent="0" justifyLastLine="0" shrinkToFit="0" readingOrder="0"/>
      <protection locked="0" hidden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_ ;[Red]\-#,##0\ "/>
      <alignment horizontal="left" vertical="center" textRotation="0" wrapText="1" relativeIndent="1" justifyLastLine="0" shrinkToFit="0" readingOrder="0"/>
      <protection locked="0" hidden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numFmt numFmtId="165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numFmt numFmtId="25" formatCode="hh:m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0" formatCode="[$-14809]hh:mm;@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0" formatCode="[$-14809]hh:mm;@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d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999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</xdr:colOff>
      <xdr:row>3</xdr:row>
      <xdr:rowOff>1</xdr:rowOff>
    </xdr:from>
    <xdr:to>
      <xdr:col>15</xdr:col>
      <xdr:colOff>388291</xdr:colOff>
      <xdr:row>25</xdr:row>
      <xdr:rowOff>14655</xdr:rowOff>
    </xdr:to>
    <xdr:pic>
      <xdr:nvPicPr>
        <xdr:cNvPr id="3" name="Picture 2" descr="https://www.phoenixreisen.com/media/grafiken/kreuzfahrt/reise/kartegross/00CA5CD1-9D8D-2F7B-1330CF000E5CFB19.jpg">
          <a:extLst>
            <a:ext uri="{FF2B5EF4-FFF2-40B4-BE49-F238E27FC236}">
              <a16:creationId xmlns:a16="http://schemas.microsoft.com/office/drawing/2014/main" id="{AA129EE0-39B2-4E45-ACFD-D59186E0E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8539" y="644770"/>
          <a:ext cx="4037098" cy="4535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FEA91-4AED-4DB1-9096-B4C6DB0F245E}" name="Table2" displayName="Table2" ref="A4:H12" totalsRowShown="0" headerRowDxfId="68" headerRowCellStyle="Standard 34">
  <autoFilter ref="A4:H12" xr:uid="{8654778B-63E5-4C09-B8DD-BA86B1CA7512}"/>
  <tableColumns count="8">
    <tableColumn id="1" xr3:uid="{53ABBCE6-AEEF-406D-842C-99A7BAB0760D}" name="D" dataDxfId="67"/>
    <tableColumn id="2" xr3:uid="{47E48539-9836-4021-BE63-D8D79F491A2C}" name="Date" dataDxfId="66" dataCellStyle="Standard 34"/>
    <tableColumn id="3" xr3:uid="{6FAD49A7-6671-4512-9718-268062D62FAD}" name="Day" dataDxfId="65">
      <calculatedColumnFormula>Table2[[#This Row],[Date]]</calculatedColumnFormula>
    </tableColumn>
    <tableColumn id="4" xr3:uid="{BEA830F9-BEB5-4C46-B5E1-AA3457DF4B8C}" name="A/B/C" dataDxfId="64"/>
    <tableColumn id="5" xr3:uid="{39E5F955-3F43-4EA0-8E3C-8F3246E5A099}" name="STA" dataDxfId="63" dataCellStyle="Standard 34"/>
    <tableColumn id="6" xr3:uid="{D4CA80FD-91EB-46A5-8CEE-18768CB0322B}" name="STD" dataDxfId="62" dataCellStyle="Standard 34"/>
    <tableColumn id="7" xr3:uid="{3201030D-135A-48F5-9A88-6662C5E9B39F}" name="Port" dataDxfId="61"/>
    <tableColumn id="8" xr3:uid="{4700BF51-F1B7-46D0-A4B9-844A24A31443}" name="Port Code" dataDxfId="6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837BE-A634-4D67-9C22-6B286D856CED}" name="Table4" displayName="Table4" ref="A1:K9" totalsRowShown="0" headerRowDxfId="59" dataDxfId="58" headerRowCellStyle="Standard 34">
  <autoFilter ref="A1:K9" xr:uid="{D67E76F4-37A2-4006-962E-5E977413CB81}"/>
  <tableColumns count="11">
    <tableColumn id="1" xr3:uid="{32C4B44E-34DD-4A39-ACDB-7CCD6A34FE33}" name="D" dataDxfId="57">
      <calculatedColumnFormula>Schedule!A5</calculatedColumnFormula>
    </tableColumn>
    <tableColumn id="2" xr3:uid="{2CC00783-DFDA-4D0E-89B4-16CD936034BB}" name="Date" dataDxfId="56" dataCellStyle="Standard 34">
      <calculatedColumnFormula>Schedule!B5</calculatedColumnFormula>
    </tableColumn>
    <tableColumn id="3" xr3:uid="{4F083A8A-7F0B-4FB2-AE64-B46BE81BDC9E}" name="Day" dataDxfId="55">
      <calculatedColumnFormula>Schedule!C5</calculatedColumnFormula>
    </tableColumn>
    <tableColumn id="4" xr3:uid="{A86486BD-179A-4C4F-B7A6-BA32036DF129}" name="A/B/C" dataDxfId="54" dataCellStyle="Standard 34">
      <calculatedColumnFormula>Schedule!D5</calculatedColumnFormula>
    </tableColumn>
    <tableColumn id="5" xr3:uid="{7C5A1A06-AF4F-4470-B94A-3EF9C15A5A85}" name="STA" dataDxfId="53" dataCellStyle="Standard 34">
      <calculatedColumnFormula>Schedule!E5</calculatedColumnFormula>
    </tableColumn>
    <tableColumn id="6" xr3:uid="{B108A4CD-BBD5-4A46-B2B3-050BE794A499}" name="STD" dataDxfId="52" dataCellStyle="Standard 34">
      <calculatedColumnFormula>Schedule!F5</calculatedColumnFormula>
    </tableColumn>
    <tableColumn id="7" xr3:uid="{AAC02AA5-1718-44B9-B2A2-B9484FA5D420}" name="Port" dataDxfId="51" dataCellStyle="Standard 34">
      <calculatedColumnFormula>Schedule!G5</calculatedColumnFormula>
    </tableColumn>
    <tableColumn id="8" xr3:uid="{228DFD27-EB09-49EE-A4BD-D413D06C2232}" name="Port Code" dataDxfId="50" dataCellStyle="Standard 34">
      <calculatedColumnFormula>Schedule!H5</calculatedColumnFormula>
    </tableColumn>
    <tableColumn id="9" xr3:uid="{D60692B4-6F37-4334-82C5-013D015C22A5}" name="BRB" dataDxfId="49"/>
    <tableColumn id="10" xr3:uid="{908ECAD2-4694-41E8-8DB9-599B4FACAE53}" name="TP_x000a_(BS, Shuttle, LB, Promo)" dataDxfId="48"/>
    <tableColumn id="11" xr3:uid="{886616AD-8853-4329-9977-998CB0198020}" name="Remarks" dataDxfId="47" dataCellStyle="Standard 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3244-E74F-4628-B92F-F1A57AEC6A7A}" name="Table1" displayName="Table1" ref="A1:V30" totalsRowCount="1" headerRowDxfId="46" dataDxfId="45" totalsRowDxfId="44">
  <autoFilter ref="A1:V29" xr:uid="{419F3114-6E48-40A7-B669-DC7131FD5B2C}"/>
  <sortState ref="A2:V8">
    <sortCondition ref="H1:H29"/>
  </sortState>
  <tableColumns count="22">
    <tableColumn id="1" xr3:uid="{D57B427B-7FBD-4AB9-B5E7-4772060BB2B1}" name="Date" totalsRowLabel="Total" dataDxfId="43" totalsRowDxfId="42"/>
    <tableColumn id="2" xr3:uid="{E7AB7FCC-8E75-43F4-AD66-A3ACBA3AF00D}" name="Day" dataDxfId="41" totalsRowDxfId="40">
      <calculatedColumnFormula>A2</calculatedColumnFormula>
    </tableColumn>
    <tableColumn id="3" xr3:uid="{5D4D3E63-3128-4F41-AA21-D0ABE4B79AA8}" name="A/B" dataDxfId="39" totalsRowDxfId="38"/>
    <tableColumn id="4" xr3:uid="{2E09532F-2465-46A0-A610-07D9B6FEA44A}" name="STA" dataDxfId="37" totalsRowDxfId="36"/>
    <tableColumn id="5" xr3:uid="{0CB6ECA1-3D18-44DB-A9CB-ED92479365A4}" name="STD" dataDxfId="35" totalsRowDxfId="34"/>
    <tableColumn id="6" xr3:uid="{DA22D272-58E0-4CD5-81BF-D3AFB927BA38}" name="Port" dataDxfId="33" totalsRowDxfId="32"/>
    <tableColumn id="7" xr3:uid="{A927A52A-970A-46A7-AC64-6C7EC09E9D7C}" name="Port Code" dataDxfId="31" totalsRowDxfId="30"/>
    <tableColumn id="8" xr3:uid="{BA1E8146-F616-4436-A69F-A16A61EF3ACC}" name="Exc. Code" dataDxfId="29" totalsRowDxfId="28" dataCellStyle="Standard 34"/>
    <tableColumn id="9" xr3:uid="{9FCE8055-2220-408E-8715-96874AD92A75}" name="Titel" totalsRowFunction="count" dataDxfId="27" totalsRowDxfId="26"/>
    <tableColumn id="10" xr3:uid="{D227D729-B257-4B5C-A85E-0D388E65454E}" name="Price" dataDxfId="25" totalsRowDxfId="24"/>
    <tableColumn id="11" xr3:uid="{C8040921-3C94-4CC1-A5B4-0A649935CDFD}" name="Depart" dataDxfId="23" totalsRowDxfId="22"/>
    <tableColumn id="12" xr3:uid="{CAA38D07-DCDF-4475-81D8-3FC36A0B3A82}" name="Return" dataDxfId="21" totalsRowDxfId="20" dataCellStyle="Standard 34">
      <calculatedColumnFormula>Table1[[#This Row],[Depart]]+Table1[[#This Row],[Dur''n]]</calculatedColumnFormula>
    </tableColumn>
    <tableColumn id="13" xr3:uid="{98B7888F-4015-402D-A03B-A889D82488D4}" name="Dur'n" dataDxfId="19" totalsRowDxfId="18"/>
    <tableColumn id="14" xr3:uid="{9DC1E59B-FFE2-4897-B6E7-1DC648B01026}" name="PAX" totalsRowFunction="sum" dataDxfId="17" totalsRowDxfId="16"/>
    <tableColumn id="15" xr3:uid="{D89BF66D-E2A2-4835-983D-E583B92DAB6A}" name="WL" dataDxfId="15" totalsRowDxfId="14"/>
    <tableColumn id="16" xr3:uid="{46C89B44-697B-440A-B4D3-10D98928C018}" name="Guides" dataDxfId="13" totalsRowDxfId="12"/>
    <tableColumn id="17" xr3:uid="{0EDE41F4-34F0-4987-ABAF-167EBBB72231}" name="Groups" dataDxfId="11" totalsRowDxfId="10"/>
    <tableColumn id="18" xr3:uid="{4C5C75D4-7E92-4269-952C-CF614DB0B122}" name="Max" dataDxfId="9" totalsRowDxfId="8"/>
    <tableColumn id="19" xr3:uid="{2C14352F-9F1E-4CB9-917C-12D975DBA7DA}" name="Meals" dataDxfId="7" totalsRowDxfId="6"/>
    <tableColumn id="20" xr3:uid="{40F280C1-FDD0-42AD-9CAB-3EDB833C8B24}" name="Internal Remarks" dataDxfId="5" totalsRowDxfId="4" dataCellStyle="Standard 34"/>
    <tableColumn id="21" xr3:uid="{FD1D3768-0E5D-4341-A814-6B602A43A566}" name="Gebi" dataDxfId="3" totalsRowDxfId="2" dataCellStyle="Standard 34"/>
    <tableColumn id="22" xr3:uid="{E406B867-24C3-4621-BAA1-BDE5920249CB}" name="Guest Info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sheetPr>
    <pageSetUpPr fitToPage="1"/>
  </sheetPr>
  <dimension ref="A1:S12"/>
  <sheetViews>
    <sheetView zoomScale="130" zoomScaleNormal="130" workbookViewId="0">
      <selection activeCell="A2" sqref="A2:H2"/>
    </sheetView>
  </sheetViews>
  <sheetFormatPr defaultColWidth="9.140625" defaultRowHeight="15" x14ac:dyDescent="0.25"/>
  <cols>
    <col min="1" max="1" width="3.42578125" style="2" customWidth="1"/>
    <col min="2" max="2" width="10.42578125" style="2" bestFit="1" customWidth="1"/>
    <col min="3" max="3" width="5.5703125" style="2" customWidth="1"/>
    <col min="4" max="4" width="6.28515625" style="32" customWidth="1"/>
    <col min="5" max="6" width="6.85546875" style="32" customWidth="1"/>
    <col min="7" max="7" width="18.7109375" style="2" customWidth="1"/>
    <col min="8" max="8" width="10.7109375" style="2" customWidth="1"/>
    <col min="9" max="9" width="2.5703125" style="1" customWidth="1"/>
    <col min="10" max="15" width="9.140625" style="1"/>
    <col min="16" max="16" width="14.85546875" style="1" customWidth="1"/>
    <col min="17" max="17" width="20.140625" style="1" bestFit="1" customWidth="1"/>
    <col min="18" max="16384" width="9.140625" style="1"/>
  </cols>
  <sheetData>
    <row r="1" spans="1:19" ht="20.25" customHeight="1" x14ac:dyDescent="0.2">
      <c r="A1" s="167" t="s">
        <v>85</v>
      </c>
      <c r="B1" s="167"/>
      <c r="C1" s="167"/>
      <c r="D1" s="167"/>
      <c r="E1" s="167"/>
      <c r="F1" s="167"/>
      <c r="G1" s="167"/>
      <c r="H1" s="167"/>
      <c r="J1"/>
    </row>
    <row r="2" spans="1:19" ht="15.75" customHeight="1" x14ac:dyDescent="0.2">
      <c r="A2" s="168" t="s">
        <v>86</v>
      </c>
      <c r="B2" s="168"/>
      <c r="C2" s="168"/>
      <c r="D2" s="168"/>
      <c r="E2" s="168"/>
      <c r="F2" s="168"/>
      <c r="G2" s="168"/>
      <c r="H2" s="168"/>
    </row>
    <row r="3" spans="1:19" x14ac:dyDescent="0.2">
      <c r="A3" s="13"/>
      <c r="B3" s="13"/>
      <c r="C3" s="13"/>
      <c r="D3" s="30"/>
      <c r="E3" s="30"/>
      <c r="F3" s="30"/>
      <c r="G3" s="13"/>
      <c r="H3" s="13"/>
    </row>
    <row r="4" spans="1:19" ht="18" customHeight="1" x14ac:dyDescent="0.2">
      <c r="A4" s="3" t="s">
        <v>36</v>
      </c>
      <c r="B4" s="3" t="s">
        <v>2</v>
      </c>
      <c r="C4" s="4" t="s">
        <v>3</v>
      </c>
      <c r="D4" s="31" t="s">
        <v>22</v>
      </c>
      <c r="E4" s="31" t="s">
        <v>5</v>
      </c>
      <c r="F4" s="31" t="s">
        <v>6</v>
      </c>
      <c r="G4" s="5" t="s">
        <v>23</v>
      </c>
      <c r="H4" s="5" t="s">
        <v>7</v>
      </c>
      <c r="J4"/>
    </row>
    <row r="5" spans="1:19" ht="18" customHeight="1" x14ac:dyDescent="0.2">
      <c r="A5" s="57">
        <v>0</v>
      </c>
      <c r="B5" s="124">
        <v>45601</v>
      </c>
      <c r="C5" s="60">
        <f>Table2[[#This Row],[Date]]</f>
        <v>45601</v>
      </c>
      <c r="D5" s="61" t="s">
        <v>11</v>
      </c>
      <c r="E5" s="64">
        <v>0.375</v>
      </c>
      <c r="F5" s="64">
        <v>0.83333333333333337</v>
      </c>
      <c r="G5" s="63" t="s">
        <v>87</v>
      </c>
      <c r="H5" s="63" t="s">
        <v>58</v>
      </c>
    </row>
    <row r="6" spans="1:19" ht="18" customHeight="1" x14ac:dyDescent="0.2">
      <c r="A6" s="57">
        <v>1</v>
      </c>
      <c r="B6" s="59">
        <v>45602</v>
      </c>
      <c r="C6" s="62">
        <f>Table2[[#This Row],[Date]]</f>
        <v>45602</v>
      </c>
      <c r="D6" s="153" t="s">
        <v>11</v>
      </c>
      <c r="E6" s="65">
        <v>0.33333333333333331</v>
      </c>
      <c r="F6" s="65">
        <v>0.70833333333333337</v>
      </c>
      <c r="G6" s="125" t="s">
        <v>88</v>
      </c>
      <c r="H6" s="78" t="s">
        <v>95</v>
      </c>
    </row>
    <row r="7" spans="1:19" ht="18" customHeight="1" x14ac:dyDescent="0.2">
      <c r="A7" s="57">
        <v>2</v>
      </c>
      <c r="B7" s="59">
        <v>45603</v>
      </c>
      <c r="C7" s="62">
        <f>Table2[[#This Row],[Date]]</f>
        <v>45603</v>
      </c>
      <c r="D7" s="154" t="s">
        <v>11</v>
      </c>
      <c r="E7" s="65">
        <v>0.5</v>
      </c>
      <c r="F7" s="65">
        <v>0.95833333333333337</v>
      </c>
      <c r="G7" s="125" t="s">
        <v>89</v>
      </c>
      <c r="H7" s="78" t="s">
        <v>96</v>
      </c>
      <c r="P7" s="29"/>
    </row>
    <row r="8" spans="1:19" ht="18" customHeight="1" x14ac:dyDescent="0.2">
      <c r="A8" s="57">
        <v>3</v>
      </c>
      <c r="B8" s="59">
        <v>45604</v>
      </c>
      <c r="C8" s="62">
        <f>Table2[[#This Row],[Date]]</f>
        <v>45604</v>
      </c>
      <c r="D8" s="131" t="s">
        <v>11</v>
      </c>
      <c r="E8" s="65">
        <v>0.33333333333333331</v>
      </c>
      <c r="F8" s="65">
        <v>0.66666666666666663</v>
      </c>
      <c r="G8" s="125" t="s">
        <v>55</v>
      </c>
      <c r="H8" s="78" t="s">
        <v>57</v>
      </c>
      <c r="R8" s="34"/>
      <c r="S8" s="34"/>
    </row>
    <row r="9" spans="1:19" ht="18" customHeight="1" x14ac:dyDescent="0.2">
      <c r="A9" s="57">
        <v>4</v>
      </c>
      <c r="B9" s="59">
        <v>45605</v>
      </c>
      <c r="C9" s="62">
        <f>Table2[[#This Row],[Date]]</f>
        <v>45605</v>
      </c>
      <c r="D9" s="126" t="s">
        <v>11</v>
      </c>
      <c r="E9" s="66">
        <v>0.375</v>
      </c>
      <c r="F9" s="66">
        <v>0.75</v>
      </c>
      <c r="G9" s="127" t="s">
        <v>54</v>
      </c>
      <c r="H9" s="79" t="s">
        <v>56</v>
      </c>
    </row>
    <row r="10" spans="1:19" ht="18" customHeight="1" x14ac:dyDescent="0.2">
      <c r="A10" s="57">
        <v>5</v>
      </c>
      <c r="B10" s="59">
        <v>45606</v>
      </c>
      <c r="C10" s="62">
        <f>Table2[[#This Row],[Date]]</f>
        <v>45606</v>
      </c>
      <c r="D10" s="132" t="s">
        <v>24</v>
      </c>
      <c r="E10" s="128" t="s">
        <v>1</v>
      </c>
      <c r="F10" s="128" t="s">
        <v>1</v>
      </c>
      <c r="G10" s="129" t="s">
        <v>90</v>
      </c>
      <c r="H10" s="129" t="s">
        <v>1</v>
      </c>
    </row>
    <row r="11" spans="1:19" ht="18" customHeight="1" x14ac:dyDescent="0.2">
      <c r="A11" s="57">
        <v>6</v>
      </c>
      <c r="B11" s="59">
        <v>45607</v>
      </c>
      <c r="C11" s="62">
        <f>Table2[[#This Row],[Date]]</f>
        <v>45607</v>
      </c>
      <c r="D11" s="130" t="s">
        <v>11</v>
      </c>
      <c r="E11" s="65">
        <v>0.29166666666666669</v>
      </c>
      <c r="F11" s="65">
        <v>0.75</v>
      </c>
      <c r="G11" s="125" t="s">
        <v>91</v>
      </c>
      <c r="H11" s="125" t="s">
        <v>92</v>
      </c>
    </row>
    <row r="12" spans="1:19" ht="18" customHeight="1" x14ac:dyDescent="0.25">
      <c r="A12" s="58">
        <v>7</v>
      </c>
      <c r="B12" s="67">
        <v>45608</v>
      </c>
      <c r="C12" s="60">
        <f>Table2[[#This Row],[Date]]</f>
        <v>45608</v>
      </c>
      <c r="D12" s="68" t="s">
        <v>11</v>
      </c>
      <c r="E12" s="64">
        <v>0.375</v>
      </c>
      <c r="F12" s="64">
        <v>0.83333333333333337</v>
      </c>
      <c r="G12" s="58" t="s">
        <v>50</v>
      </c>
      <c r="H12" s="58" t="s">
        <v>51</v>
      </c>
    </row>
  </sheetData>
  <mergeCells count="2">
    <mergeCell ref="A1:H1"/>
    <mergeCell ref="A2:H2"/>
  </mergeCells>
  <pageMargins left="0.35" right="0.2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R8"/>
  <sheetViews>
    <sheetView zoomScale="85" zoomScaleNormal="85" workbookViewId="0">
      <selection activeCell="N6" sqref="N6"/>
    </sheetView>
  </sheetViews>
  <sheetFormatPr defaultColWidth="8.85546875" defaultRowHeight="12.75" x14ac:dyDescent="0.2"/>
  <cols>
    <col min="1" max="1" width="4.42578125" style="15" customWidth="1"/>
    <col min="2" max="2" width="12.140625" customWidth="1"/>
    <col min="3" max="3" width="6.85546875" style="15" customWidth="1"/>
    <col min="4" max="4" width="5.85546875" style="15" customWidth="1"/>
    <col min="5" max="6" width="8.42578125" customWidth="1"/>
    <col min="7" max="7" width="15.7109375" customWidth="1"/>
    <col min="8" max="8" width="9.42578125" customWidth="1"/>
    <col min="9" max="9" width="26" customWidth="1"/>
    <col min="10" max="10" width="16.85546875" customWidth="1"/>
    <col min="11" max="11" width="19.85546875" customWidth="1"/>
    <col min="12" max="12" width="15.85546875" customWidth="1"/>
    <col min="13" max="13" width="28" customWidth="1"/>
    <col min="14" max="14" width="25.28515625" customWidth="1"/>
    <col min="15" max="15" width="19.7109375" customWidth="1"/>
    <col min="16" max="16" width="12.42578125" customWidth="1"/>
    <col min="17" max="17" width="21.42578125" customWidth="1"/>
    <col min="18" max="18" width="8.85546875" style="75"/>
  </cols>
  <sheetData>
    <row r="1" spans="1:18" ht="30" x14ac:dyDescent="0.2">
      <c r="A1" s="18" t="s">
        <v>36</v>
      </c>
      <c r="B1" s="6" t="str">
        <f>Schedule!B4</f>
        <v>Date</v>
      </c>
      <c r="C1" s="18" t="str">
        <f>Schedule!C4</f>
        <v>Day</v>
      </c>
      <c r="D1" s="19" t="s">
        <v>4</v>
      </c>
      <c r="E1" s="7" t="str">
        <f>Schedule!E4</f>
        <v>STA</v>
      </c>
      <c r="F1" s="7" t="str">
        <f>Schedule!F4</f>
        <v>STD</v>
      </c>
      <c r="G1" s="7" t="str">
        <f>Schedule!G4</f>
        <v>Port</v>
      </c>
      <c r="H1" s="7" t="str">
        <f>Schedule!H4</f>
        <v>Port Code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32</v>
      </c>
      <c r="N1" s="7" t="s">
        <v>33</v>
      </c>
      <c r="O1" s="7" t="s">
        <v>34</v>
      </c>
      <c r="P1" s="7" t="s">
        <v>35</v>
      </c>
      <c r="Q1" s="7" t="s">
        <v>27</v>
      </c>
    </row>
    <row r="2" spans="1:18" ht="56.25" customHeight="1" x14ac:dyDescent="0.2">
      <c r="A2" s="80">
        <f>Schedule!A5</f>
        <v>0</v>
      </c>
      <c r="B2" s="81">
        <f>Schedule!B5</f>
        <v>45601</v>
      </c>
      <c r="C2" s="82">
        <f>Schedule!C5</f>
        <v>45601</v>
      </c>
      <c r="D2" s="83" t="str">
        <f>Schedule!D5</f>
        <v>B</v>
      </c>
      <c r="E2" s="84">
        <f>Schedule!E5</f>
        <v>0.375</v>
      </c>
      <c r="F2" s="84">
        <f>Schedule!F5</f>
        <v>0.83333333333333337</v>
      </c>
      <c r="G2" s="85" t="str">
        <f>Schedule!G5</f>
        <v>Triest</v>
      </c>
      <c r="H2" s="81" t="str">
        <f>Schedule!H5</f>
        <v>ITTRS</v>
      </c>
      <c r="I2" s="17" t="s">
        <v>93</v>
      </c>
      <c r="J2" s="136" t="s">
        <v>99</v>
      </c>
      <c r="K2" s="136" t="s">
        <v>1</v>
      </c>
      <c r="L2" s="123" t="s">
        <v>73</v>
      </c>
      <c r="M2" s="108" t="s">
        <v>77</v>
      </c>
      <c r="N2" s="123" t="s">
        <v>1</v>
      </c>
      <c r="O2" s="123" t="s">
        <v>70</v>
      </c>
      <c r="P2" s="139" t="s">
        <v>113</v>
      </c>
      <c r="Q2" s="77"/>
    </row>
    <row r="3" spans="1:18" ht="90" x14ac:dyDescent="0.2">
      <c r="A3" s="80">
        <f>Schedule!A6</f>
        <v>1</v>
      </c>
      <c r="B3" s="81">
        <f>Schedule!B6</f>
        <v>45602</v>
      </c>
      <c r="C3" s="82">
        <f>Schedule!C6</f>
        <v>45602</v>
      </c>
      <c r="D3" s="156" t="str">
        <f>Schedule!D6</f>
        <v>B</v>
      </c>
      <c r="E3" s="84">
        <f>Schedule!E6</f>
        <v>0.33333333333333331</v>
      </c>
      <c r="F3" s="84">
        <f>Schedule!F6</f>
        <v>0.70833333333333337</v>
      </c>
      <c r="G3" s="85" t="str">
        <f>Schedule!G6</f>
        <v>Zadar</v>
      </c>
      <c r="H3" s="81" t="str">
        <f>Schedule!H6</f>
        <v>HRZAD</v>
      </c>
      <c r="I3" s="171" t="s">
        <v>94</v>
      </c>
      <c r="J3" s="136" t="s">
        <v>100</v>
      </c>
      <c r="K3" s="136" t="s">
        <v>1</v>
      </c>
      <c r="L3" s="162" t="s">
        <v>102</v>
      </c>
      <c r="M3" s="152" t="s">
        <v>165</v>
      </c>
      <c r="N3" s="123" t="s">
        <v>163</v>
      </c>
      <c r="O3" s="123" t="s">
        <v>104</v>
      </c>
      <c r="P3" s="169" t="s">
        <v>175</v>
      </c>
      <c r="Q3" s="11"/>
    </row>
    <row r="4" spans="1:18" ht="75" x14ac:dyDescent="0.2">
      <c r="A4" s="80">
        <f>Schedule!A7</f>
        <v>2</v>
      </c>
      <c r="B4" s="81">
        <f>Schedule!B7</f>
        <v>45603</v>
      </c>
      <c r="C4" s="82">
        <f>Schedule!C7</f>
        <v>45603</v>
      </c>
      <c r="D4" s="133" t="str">
        <f>Schedule!D7</f>
        <v>B</v>
      </c>
      <c r="E4" s="84">
        <f>Schedule!E7</f>
        <v>0.5</v>
      </c>
      <c r="F4" s="84">
        <f>Schedule!F7</f>
        <v>0.95833333333333337</v>
      </c>
      <c r="G4" s="85" t="str">
        <f>Schedule!G7</f>
        <v>Dubrovnik</v>
      </c>
      <c r="H4" s="81" t="str">
        <f>Schedule!H7</f>
        <v>HRDBV</v>
      </c>
      <c r="I4" s="173"/>
      <c r="J4" s="155" t="s">
        <v>101</v>
      </c>
      <c r="K4" s="163" t="s">
        <v>98</v>
      </c>
      <c r="L4" s="164" t="s">
        <v>105</v>
      </c>
      <c r="M4" s="152" t="s">
        <v>166</v>
      </c>
      <c r="N4" s="164" t="s">
        <v>103</v>
      </c>
      <c r="O4" s="135" t="s">
        <v>106</v>
      </c>
      <c r="P4" s="170"/>
      <c r="Q4" s="11" t="s">
        <v>164</v>
      </c>
    </row>
    <row r="5" spans="1:18" ht="89.25" customHeight="1" x14ac:dyDescent="0.2">
      <c r="A5" s="80">
        <f>Schedule!A8</f>
        <v>3</v>
      </c>
      <c r="B5" s="81">
        <f>Schedule!B8</f>
        <v>45604</v>
      </c>
      <c r="C5" s="82">
        <f>Schedule!C8</f>
        <v>45604</v>
      </c>
      <c r="D5" s="134" t="str">
        <f>Schedule!D8</f>
        <v>B</v>
      </c>
      <c r="E5" s="84">
        <f>Schedule!E8</f>
        <v>0.33333333333333331</v>
      </c>
      <c r="F5" s="84">
        <f>Schedule!F8</f>
        <v>0.66666666666666663</v>
      </c>
      <c r="G5" s="85" t="str">
        <f>Schedule!G8</f>
        <v>Kotor</v>
      </c>
      <c r="H5" s="81" t="str">
        <f>Schedule!H8</f>
        <v>MEKOT</v>
      </c>
      <c r="I5" s="123" t="s">
        <v>59</v>
      </c>
      <c r="J5" s="136" t="s">
        <v>74</v>
      </c>
      <c r="K5" s="136" t="s">
        <v>1</v>
      </c>
      <c r="L5" s="123" t="s">
        <v>107</v>
      </c>
      <c r="M5" s="119" t="s">
        <v>76</v>
      </c>
      <c r="N5" s="135" t="s">
        <v>1</v>
      </c>
      <c r="O5" s="135" t="s">
        <v>69</v>
      </c>
      <c r="P5" s="165" t="s">
        <v>177</v>
      </c>
      <c r="Q5" s="17"/>
    </row>
    <row r="6" spans="1:18" ht="45" x14ac:dyDescent="0.2">
      <c r="A6" s="80">
        <f>Schedule!A9</f>
        <v>4</v>
      </c>
      <c r="B6" s="81">
        <f>Schedule!B9</f>
        <v>45605</v>
      </c>
      <c r="C6" s="82">
        <f>Schedule!C9</f>
        <v>45605</v>
      </c>
      <c r="D6" s="83" t="str">
        <f>Schedule!D9</f>
        <v>B</v>
      </c>
      <c r="E6" s="84">
        <f>Schedule!E9</f>
        <v>0.375</v>
      </c>
      <c r="F6" s="84">
        <f>Schedule!F9</f>
        <v>0.75</v>
      </c>
      <c r="G6" s="85" t="str">
        <f>Schedule!G9</f>
        <v>Gallipoli</v>
      </c>
      <c r="H6" s="81" t="str">
        <f>Schedule!H9</f>
        <v>ITGAL</v>
      </c>
      <c r="I6" s="171" t="s">
        <v>52</v>
      </c>
      <c r="J6" s="136" t="s">
        <v>97</v>
      </c>
      <c r="K6" s="136" t="s">
        <v>1</v>
      </c>
      <c r="L6" s="135" t="s">
        <v>108</v>
      </c>
      <c r="M6" s="119" t="s">
        <v>75</v>
      </c>
      <c r="N6" s="166" t="s">
        <v>178</v>
      </c>
      <c r="O6" s="135" t="s">
        <v>116</v>
      </c>
      <c r="P6" s="174" t="s">
        <v>113</v>
      </c>
      <c r="Q6" s="53"/>
    </row>
    <row r="7" spans="1:18" ht="102.75" customHeight="1" x14ac:dyDescent="0.2">
      <c r="A7" s="80">
        <f>Schedule!A11</f>
        <v>6</v>
      </c>
      <c r="B7" s="81">
        <f>Schedule!B11</f>
        <v>45607</v>
      </c>
      <c r="C7" s="82">
        <f>Schedule!C11</f>
        <v>45607</v>
      </c>
      <c r="D7" s="83" t="str">
        <f>Schedule!D11</f>
        <v>B</v>
      </c>
      <c r="E7" s="84">
        <f>Schedule!E11</f>
        <v>0.29166666666666669</v>
      </c>
      <c r="F7" s="84">
        <f>Schedule!F11</f>
        <v>0.75</v>
      </c>
      <c r="G7" s="85" t="str">
        <f>Schedule!G11</f>
        <v>Civitavecchia</v>
      </c>
      <c r="H7" s="81" t="str">
        <f>Schedule!H11</f>
        <v>ITCVV</v>
      </c>
      <c r="I7" s="172"/>
      <c r="J7" s="137" t="s">
        <v>72</v>
      </c>
      <c r="K7" s="163" t="s">
        <v>176</v>
      </c>
      <c r="L7" s="118" t="s">
        <v>110</v>
      </c>
      <c r="M7" s="138" t="s">
        <v>111</v>
      </c>
      <c r="N7" s="164" t="s">
        <v>114</v>
      </c>
      <c r="O7" s="135" t="s">
        <v>109</v>
      </c>
      <c r="P7" s="175"/>
      <c r="Q7" s="53"/>
    </row>
    <row r="8" spans="1:18" s="9" customFormat="1" ht="72.75" customHeight="1" x14ac:dyDescent="0.2">
      <c r="A8" s="80">
        <f>Schedule!A12</f>
        <v>7</v>
      </c>
      <c r="B8" s="81">
        <f>Schedule!B12</f>
        <v>45608</v>
      </c>
      <c r="C8" s="82">
        <f>Schedule!C12</f>
        <v>45608</v>
      </c>
      <c r="D8" s="83" t="str">
        <f>Schedule!D12</f>
        <v>B</v>
      </c>
      <c r="E8" s="84">
        <f>Schedule!E12</f>
        <v>0.375</v>
      </c>
      <c r="F8" s="84">
        <f>Schedule!F12</f>
        <v>0.83333333333333337</v>
      </c>
      <c r="G8" s="85" t="str">
        <f>Schedule!G12</f>
        <v>Savona</v>
      </c>
      <c r="H8" s="81" t="str">
        <f>Schedule!H12</f>
        <v>ITSVN</v>
      </c>
      <c r="I8" s="173"/>
      <c r="J8" s="137" t="s">
        <v>72</v>
      </c>
      <c r="K8" s="107" t="s">
        <v>1</v>
      </c>
      <c r="L8" s="135" t="s">
        <v>112</v>
      </c>
      <c r="M8" s="119" t="s">
        <v>71</v>
      </c>
      <c r="N8" s="106" t="s">
        <v>1</v>
      </c>
      <c r="O8" s="135" t="s">
        <v>115</v>
      </c>
      <c r="P8" s="176"/>
      <c r="Q8" s="110"/>
      <c r="R8" s="76"/>
    </row>
  </sheetData>
  <sheetProtection formatColumns="0" formatRows="0" selectLockedCells="1" sort="0" autoFilter="0"/>
  <protectedRanges>
    <protectedRange sqref="O4:O5 P5 I4:M4 Q2:Q5 I2:P2 K7:P7 J6:Q6 I3 K3:O3 K5:M5" name="Range1"/>
    <protectedRange sqref="J3" name="Range1_1"/>
    <protectedRange sqref="I5:J5" name="Range1_2"/>
    <protectedRange sqref="I6:I7" name="Range1_3"/>
  </protectedRanges>
  <mergeCells count="4">
    <mergeCell ref="P3:P4"/>
    <mergeCell ref="I6:I8"/>
    <mergeCell ref="I3:I4"/>
    <mergeCell ref="P6:P8"/>
  </mergeCells>
  <pageMargins left="0.23622047244094491" right="0.23622047244094491" top="0.74803149606299213" bottom="0.74803149606299213" header="0.31496062992125984" footer="0.31496062992125984"/>
  <pageSetup paperSize="9" scale="5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26"/>
  <sheetViews>
    <sheetView workbookViewId="0">
      <selection activeCell="H11" sqref="H11"/>
    </sheetView>
  </sheetViews>
  <sheetFormatPr defaultColWidth="8.85546875" defaultRowHeight="12.75" x14ac:dyDescent="0.2"/>
  <cols>
    <col min="1" max="1" width="6.140625" style="8" customWidth="1"/>
    <col min="2" max="2" width="13.42578125" style="8" customWidth="1"/>
    <col min="3" max="3" width="8.28515625" style="8" customWidth="1"/>
    <col min="4" max="4" width="10.140625" style="8" customWidth="1"/>
    <col min="5" max="5" width="9.28515625" style="8" bestFit="1" customWidth="1"/>
    <col min="6" max="6" width="9.140625" style="8"/>
    <col min="7" max="7" width="17.85546875" style="10" customWidth="1"/>
    <col min="8" max="8" width="13.5703125" style="8" customWidth="1"/>
    <col min="9" max="9" width="21.85546875" style="8" customWidth="1"/>
    <col min="10" max="11" width="22.85546875" style="8" customWidth="1"/>
  </cols>
  <sheetData>
    <row r="1" spans="1:11" ht="45" x14ac:dyDescent="0.2">
      <c r="A1" s="69" t="s">
        <v>36</v>
      </c>
      <c r="B1" s="69" t="s">
        <v>2</v>
      </c>
      <c r="C1" s="70" t="s">
        <v>3</v>
      </c>
      <c r="D1" s="71" t="s">
        <v>22</v>
      </c>
      <c r="E1" s="71" t="s">
        <v>5</v>
      </c>
      <c r="F1" s="71" t="s">
        <v>6</v>
      </c>
      <c r="G1" s="71" t="s">
        <v>23</v>
      </c>
      <c r="H1" s="71" t="s">
        <v>7</v>
      </c>
      <c r="I1" s="71" t="s">
        <v>25</v>
      </c>
      <c r="J1" s="71" t="s">
        <v>26</v>
      </c>
      <c r="K1" s="71" t="s">
        <v>27</v>
      </c>
    </row>
    <row r="2" spans="1:11" s="9" customFormat="1" ht="30" customHeight="1" thickBot="1" x14ac:dyDescent="0.25">
      <c r="A2" s="80">
        <f>Schedule!A5</f>
        <v>0</v>
      </c>
      <c r="B2" s="81">
        <f>Schedule!B5</f>
        <v>45601</v>
      </c>
      <c r="C2" s="82">
        <f>Schedule!C5</f>
        <v>45601</v>
      </c>
      <c r="D2" s="140" t="str">
        <f>Schedule!D5</f>
        <v>B</v>
      </c>
      <c r="E2" s="84">
        <f>Schedule!E5</f>
        <v>0.375</v>
      </c>
      <c r="F2" s="84">
        <f>Schedule!F5</f>
        <v>0.83333333333333337</v>
      </c>
      <c r="G2" s="112" t="str">
        <f>Schedule!G5</f>
        <v>Triest</v>
      </c>
      <c r="H2" s="112" t="str">
        <f>Schedule!H5</f>
        <v>ITTRS</v>
      </c>
      <c r="I2" s="157" t="s">
        <v>167</v>
      </c>
      <c r="J2" s="157" t="s">
        <v>172</v>
      </c>
      <c r="K2" s="135"/>
    </row>
    <row r="3" spans="1:11" ht="30" customHeight="1" x14ac:dyDescent="0.2">
      <c r="A3" s="80">
        <f>Schedule!A6</f>
        <v>1</v>
      </c>
      <c r="B3" s="81">
        <f>Schedule!B6</f>
        <v>45602</v>
      </c>
      <c r="C3" s="82">
        <f>Schedule!C6</f>
        <v>45602</v>
      </c>
      <c r="D3" s="86" t="str">
        <f>Schedule!D6</f>
        <v>B</v>
      </c>
      <c r="E3" s="84">
        <f>Schedule!E6</f>
        <v>0.33333333333333331</v>
      </c>
      <c r="F3" s="111">
        <f>Schedule!F6</f>
        <v>0.70833333333333337</v>
      </c>
      <c r="G3" s="144" t="str">
        <f>Schedule!G6</f>
        <v>Zadar</v>
      </c>
      <c r="H3" s="114" t="str">
        <f>Schedule!H6</f>
        <v>HRZAD</v>
      </c>
      <c r="I3" s="158" t="s">
        <v>173</v>
      </c>
      <c r="J3" s="157" t="s">
        <v>169</v>
      </c>
      <c r="K3" s="135" t="s">
        <v>84</v>
      </c>
    </row>
    <row r="4" spans="1:11" ht="30" customHeight="1" thickBot="1" x14ac:dyDescent="0.25">
      <c r="A4" s="80">
        <f>Schedule!A7</f>
        <v>2</v>
      </c>
      <c r="B4" s="81">
        <f>Schedule!B7</f>
        <v>45603</v>
      </c>
      <c r="C4" s="82">
        <f>Schedule!C7</f>
        <v>45603</v>
      </c>
      <c r="D4" s="140" t="str">
        <f>Schedule!D7</f>
        <v>B</v>
      </c>
      <c r="E4" s="84">
        <f>Schedule!E7</f>
        <v>0.5</v>
      </c>
      <c r="F4" s="111">
        <f>Schedule!F7</f>
        <v>0.95833333333333337</v>
      </c>
      <c r="G4" s="142" t="str">
        <f>Schedule!G7</f>
        <v>Dubrovnik</v>
      </c>
      <c r="H4" s="115" t="str">
        <f>Schedule!H7</f>
        <v>HRDBV</v>
      </c>
      <c r="I4" s="158" t="s">
        <v>174</v>
      </c>
      <c r="J4" s="157" t="s">
        <v>170</v>
      </c>
      <c r="K4" s="135" t="s">
        <v>84</v>
      </c>
    </row>
    <row r="5" spans="1:11" ht="30" customHeight="1" x14ac:dyDescent="0.2">
      <c r="A5" s="80">
        <f>Schedule!A8</f>
        <v>3</v>
      </c>
      <c r="B5" s="81">
        <f>Schedule!B8</f>
        <v>45604</v>
      </c>
      <c r="C5" s="82">
        <f>Schedule!C8</f>
        <v>45604</v>
      </c>
      <c r="D5" s="140" t="str">
        <f>Schedule!D8</f>
        <v>B</v>
      </c>
      <c r="E5" s="84">
        <f>Schedule!E8</f>
        <v>0.33333333333333331</v>
      </c>
      <c r="F5" s="111">
        <f>Schedule!F8</f>
        <v>0.66666666666666663</v>
      </c>
      <c r="G5" s="142" t="str">
        <f>Schedule!G8</f>
        <v>Kotor</v>
      </c>
      <c r="H5" s="114" t="str">
        <f>Schedule!H8</f>
        <v>MEKOT</v>
      </c>
      <c r="I5" s="145"/>
      <c r="J5" s="157"/>
      <c r="K5" s="118"/>
    </row>
    <row r="6" spans="1:11" ht="30" customHeight="1" x14ac:dyDescent="0.2">
      <c r="A6" s="80">
        <f>Schedule!A9</f>
        <v>4</v>
      </c>
      <c r="B6" s="81">
        <f>Schedule!B9</f>
        <v>45605</v>
      </c>
      <c r="C6" s="82">
        <f>Schedule!C9</f>
        <v>45605</v>
      </c>
      <c r="D6" s="140" t="str">
        <f>Schedule!D9</f>
        <v>B</v>
      </c>
      <c r="E6" s="84">
        <f>Schedule!E9</f>
        <v>0.375</v>
      </c>
      <c r="F6" s="111">
        <f>Schedule!F9</f>
        <v>0.75</v>
      </c>
      <c r="G6" s="143" t="str">
        <f>Schedule!G9</f>
        <v>Gallipoli</v>
      </c>
      <c r="H6" s="116" t="str">
        <f>Schedule!H9</f>
        <v>ITGAL</v>
      </c>
      <c r="I6" s="159" t="s">
        <v>168</v>
      </c>
      <c r="J6" s="157"/>
      <c r="K6" s="118"/>
    </row>
    <row r="7" spans="1:11" ht="30" customHeight="1" x14ac:dyDescent="0.2">
      <c r="A7" s="80">
        <f>Schedule!A10</f>
        <v>5</v>
      </c>
      <c r="B7" s="81">
        <f>Schedule!B10</f>
        <v>45606</v>
      </c>
      <c r="C7" s="82">
        <f>Schedule!C10</f>
        <v>45606</v>
      </c>
      <c r="D7" s="141" t="str">
        <f>Schedule!D10</f>
        <v>C</v>
      </c>
      <c r="E7" s="84" t="str">
        <f>Schedule!E10</f>
        <v>-</v>
      </c>
      <c r="F7" s="111" t="str">
        <f>Schedule!F10</f>
        <v>-</v>
      </c>
      <c r="G7" s="142" t="str">
        <f>Schedule!G10</f>
        <v>at sea</v>
      </c>
      <c r="H7" s="116" t="str">
        <f>Schedule!H10</f>
        <v>-</v>
      </c>
      <c r="I7" s="145"/>
      <c r="J7" s="157" t="s">
        <v>171</v>
      </c>
      <c r="K7" s="118"/>
    </row>
    <row r="8" spans="1:11" ht="30" customHeight="1" thickBot="1" x14ac:dyDescent="0.25">
      <c r="A8" s="80">
        <f>Schedule!A11</f>
        <v>6</v>
      </c>
      <c r="B8" s="81">
        <f>Schedule!B11</f>
        <v>45607</v>
      </c>
      <c r="C8" s="82">
        <f>Schedule!C11</f>
        <v>45607</v>
      </c>
      <c r="D8" s="140" t="str">
        <f>Schedule!D11</f>
        <v>B</v>
      </c>
      <c r="E8" s="84">
        <f>Schedule!E11</f>
        <v>0.29166666666666669</v>
      </c>
      <c r="F8" s="111">
        <f>Schedule!F11</f>
        <v>0.75</v>
      </c>
      <c r="G8" s="144" t="str">
        <f>Schedule!G11</f>
        <v>Civitavecchia</v>
      </c>
      <c r="H8" s="115" t="str">
        <f>Schedule!H11</f>
        <v>ITCVV</v>
      </c>
      <c r="I8" s="158"/>
      <c r="J8" s="157"/>
      <c r="K8" s="118"/>
    </row>
    <row r="9" spans="1:11" ht="30" customHeight="1" x14ac:dyDescent="0.2">
      <c r="A9" s="80">
        <f>Schedule!A12</f>
        <v>7</v>
      </c>
      <c r="B9" s="81">
        <f>Schedule!B12</f>
        <v>45608</v>
      </c>
      <c r="C9" s="82">
        <f>Schedule!C12</f>
        <v>45608</v>
      </c>
      <c r="D9" s="140" t="str">
        <f>Schedule!D12</f>
        <v>B</v>
      </c>
      <c r="E9" s="84">
        <f>Schedule!E12</f>
        <v>0.375</v>
      </c>
      <c r="F9" s="84">
        <f>Schedule!F12</f>
        <v>0.83333333333333337</v>
      </c>
      <c r="G9" s="113" t="str">
        <f>Schedule!G12</f>
        <v>Savona</v>
      </c>
      <c r="H9" s="113" t="str">
        <f>Schedule!H12</f>
        <v>ITSVN</v>
      </c>
      <c r="I9" s="109"/>
      <c r="J9" s="157"/>
      <c r="K9" s="118"/>
    </row>
    <row r="10" spans="1:11" x14ac:dyDescent="0.2">
      <c r="A10"/>
    </row>
    <row r="11" spans="1:11" x14ac:dyDescent="0.2">
      <c r="A11"/>
    </row>
    <row r="12" spans="1:11" x14ac:dyDescent="0.2">
      <c r="A12"/>
    </row>
    <row r="13" spans="1:11" x14ac:dyDescent="0.2">
      <c r="A13"/>
    </row>
    <row r="14" spans="1:11" x14ac:dyDescent="0.2">
      <c r="A14"/>
    </row>
    <row r="15" spans="1:11" x14ac:dyDescent="0.2">
      <c r="A15"/>
    </row>
    <row r="16" spans="1:1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</sheetData>
  <sheetProtection formatColumns="0" formatRows="0" selectLockedCells="1" sort="0" autoFilter="0"/>
  <protectedRanges>
    <protectedRange sqref="I2:I8 K2:K8 J5:J8 P3:P4" name="Range1"/>
    <protectedRange sqref="J2" name="Range1_1"/>
  </protectedRanges>
  <pageMargins left="0.48" right="0.25" top="0.44" bottom="0.47" header="0.3" footer="0.3"/>
  <pageSetup paperSize="9" scale="88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40"/>
  <sheetViews>
    <sheetView tabSelected="1" topLeftCell="A11" zoomScale="115" zoomScaleNormal="115" workbookViewId="0">
      <selection activeCell="M29" sqref="M2:M29"/>
    </sheetView>
  </sheetViews>
  <sheetFormatPr defaultColWidth="11.42578125" defaultRowHeight="12.75" x14ac:dyDescent="0.2"/>
  <cols>
    <col min="1" max="1" width="10.42578125" style="38" customWidth="1"/>
    <col min="2" max="2" width="7.28515625" style="39" customWidth="1"/>
    <col min="3" max="3" width="6.28515625" style="40" customWidth="1"/>
    <col min="4" max="5" width="6.85546875" style="41" customWidth="1"/>
    <col min="6" max="6" width="18.85546875" style="25" customWidth="1"/>
    <col min="7" max="7" width="8.42578125" style="25" customWidth="1"/>
    <col min="8" max="8" width="8.140625" style="25" customWidth="1"/>
    <col min="9" max="9" width="40.42578125" style="25" bestFit="1" customWidth="1"/>
    <col min="10" max="10" width="7.85546875" style="42" customWidth="1"/>
    <col min="11" max="11" width="9.140625" style="90" customWidth="1"/>
    <col min="12" max="12" width="9.140625" style="27" customWidth="1"/>
    <col min="13" max="13" width="7.85546875" style="27" customWidth="1"/>
    <col min="14" max="14" width="7" style="52" customWidth="1"/>
    <col min="15" max="15" width="6.7109375" style="26" customWidth="1"/>
    <col min="16" max="17" width="9.42578125" style="26" customWidth="1"/>
    <col min="18" max="18" width="7" style="26" customWidth="1"/>
    <col min="19" max="19" width="8.28515625" style="26" customWidth="1"/>
    <col min="20" max="20" width="22.7109375" style="48" bestFit="1" customWidth="1"/>
    <col min="21" max="21" width="7.42578125" style="25" customWidth="1"/>
    <col min="22" max="22" width="22.28515625" style="25" customWidth="1"/>
    <col min="23" max="16384" width="11.42578125" style="25"/>
  </cols>
  <sheetData>
    <row r="1" spans="1:42" s="105" customFormat="1" ht="24" customHeight="1" x14ac:dyDescent="0.2">
      <c r="A1" s="91" t="s">
        <v>2</v>
      </c>
      <c r="B1" s="92" t="s">
        <v>3</v>
      </c>
      <c r="C1" s="93" t="s">
        <v>4</v>
      </c>
      <c r="D1" s="94" t="s">
        <v>5</v>
      </c>
      <c r="E1" s="94" t="s">
        <v>6</v>
      </c>
      <c r="F1" s="95" t="s">
        <v>23</v>
      </c>
      <c r="G1" s="95" t="s">
        <v>7</v>
      </c>
      <c r="H1" s="95" t="s">
        <v>8</v>
      </c>
      <c r="I1" s="95" t="s">
        <v>0</v>
      </c>
      <c r="J1" s="96" t="s">
        <v>21</v>
      </c>
      <c r="K1" s="97" t="s">
        <v>10</v>
      </c>
      <c r="L1" s="98" t="s">
        <v>12</v>
      </c>
      <c r="M1" s="98" t="s">
        <v>13</v>
      </c>
      <c r="N1" s="99" t="s">
        <v>9</v>
      </c>
      <c r="O1" s="100" t="s">
        <v>14</v>
      </c>
      <c r="P1" s="100" t="s">
        <v>15</v>
      </c>
      <c r="Q1" s="100" t="s">
        <v>16</v>
      </c>
      <c r="R1" s="100" t="s">
        <v>37</v>
      </c>
      <c r="S1" s="101" t="s">
        <v>17</v>
      </c>
      <c r="T1" s="102" t="s">
        <v>18</v>
      </c>
      <c r="U1" s="103" t="s">
        <v>19</v>
      </c>
      <c r="V1" s="102" t="s">
        <v>20</v>
      </c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</row>
    <row r="2" spans="1:42" ht="24.95" customHeight="1" x14ac:dyDescent="0.2">
      <c r="A2" s="28">
        <f>Schedule!B$6</f>
        <v>45602</v>
      </c>
      <c r="B2" s="35">
        <f>Schedule!C$6</f>
        <v>45602</v>
      </c>
      <c r="C2" s="28" t="str">
        <f>Schedule!D$6</f>
        <v>B</v>
      </c>
      <c r="D2" s="54">
        <f>Schedule!E$6</f>
        <v>0.33333333333333331</v>
      </c>
      <c r="E2" s="54">
        <f>Schedule!F$6</f>
        <v>0.70833333333333337</v>
      </c>
      <c r="F2" s="28" t="str">
        <f>Schedule!G$6</f>
        <v>Zadar</v>
      </c>
      <c r="G2" s="28" t="str">
        <f>Schedule!H$6</f>
        <v>HRZAD</v>
      </c>
      <c r="H2" s="55" t="s">
        <v>135</v>
      </c>
      <c r="I2" s="21" t="s">
        <v>68</v>
      </c>
      <c r="J2" s="22">
        <v>59</v>
      </c>
      <c r="K2" s="87">
        <v>0.35416666666666669</v>
      </c>
      <c r="L2" s="23">
        <f>Table1[[#This Row],[Depart]]+Table1[[#This Row],[Dur''n]]</f>
        <v>0.5625</v>
      </c>
      <c r="M2" s="23">
        <v>0.20833333333333334</v>
      </c>
      <c r="N2" s="151">
        <v>154</v>
      </c>
      <c r="O2" s="14"/>
      <c r="P2" s="44"/>
      <c r="Q2" s="44"/>
      <c r="R2" s="45">
        <v>160</v>
      </c>
      <c r="S2" s="45"/>
      <c r="T2" s="46"/>
      <c r="U2" s="16" t="s">
        <v>60</v>
      </c>
      <c r="V2" s="12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2" ht="24.95" customHeight="1" x14ac:dyDescent="0.2">
      <c r="A3" s="28">
        <f>Schedule!B$6</f>
        <v>45602</v>
      </c>
      <c r="B3" s="35">
        <f>Schedule!C$6</f>
        <v>45602</v>
      </c>
      <c r="C3" s="28" t="str">
        <f>Schedule!D$6</f>
        <v>B</v>
      </c>
      <c r="D3" s="54">
        <f>Schedule!E$6</f>
        <v>0.33333333333333331</v>
      </c>
      <c r="E3" s="54">
        <f>Schedule!F$6</f>
        <v>0.70833333333333337</v>
      </c>
      <c r="F3" s="28" t="str">
        <f>Schedule!G$6</f>
        <v>Zadar</v>
      </c>
      <c r="G3" s="28" t="str">
        <f>Schedule!H$6</f>
        <v>HRZAD</v>
      </c>
      <c r="H3" s="12" t="s">
        <v>136</v>
      </c>
      <c r="I3" s="21" t="s">
        <v>119</v>
      </c>
      <c r="J3" s="22">
        <v>49</v>
      </c>
      <c r="K3" s="87">
        <v>0.35416666666666669</v>
      </c>
      <c r="L3" s="23">
        <f>Table1[[#This Row],[Depart]]+Table1[[#This Row],[Dur''n]]</f>
        <v>0.5625</v>
      </c>
      <c r="M3" s="23">
        <v>0.20833333333333334</v>
      </c>
      <c r="N3" s="56">
        <v>65</v>
      </c>
      <c r="O3" s="14"/>
      <c r="P3" s="44"/>
      <c r="Q3" s="44"/>
      <c r="R3" s="117">
        <v>80</v>
      </c>
      <c r="S3" s="45"/>
      <c r="T3" s="46"/>
      <c r="U3" s="16" t="s">
        <v>60</v>
      </c>
      <c r="V3" s="12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 ht="24.95" customHeight="1" x14ac:dyDescent="0.2">
      <c r="A4" s="28">
        <f>Schedule!B$6</f>
        <v>45602</v>
      </c>
      <c r="B4" s="35">
        <f>Schedule!C$6</f>
        <v>45602</v>
      </c>
      <c r="C4" s="28" t="str">
        <f>Schedule!D$6</f>
        <v>B</v>
      </c>
      <c r="D4" s="54">
        <f>Schedule!E$6</f>
        <v>0.33333333333333331</v>
      </c>
      <c r="E4" s="54">
        <f>Schedule!F$6</f>
        <v>0.70833333333333337</v>
      </c>
      <c r="F4" s="28" t="str">
        <f>Schedule!G$6</f>
        <v>Zadar</v>
      </c>
      <c r="G4" s="28" t="str">
        <f>Schedule!H$6</f>
        <v>HRZAD</v>
      </c>
      <c r="H4" s="55" t="s">
        <v>137</v>
      </c>
      <c r="I4" s="21" t="s">
        <v>120</v>
      </c>
      <c r="J4" s="22">
        <v>59</v>
      </c>
      <c r="K4" s="87">
        <v>0.36458333333333331</v>
      </c>
      <c r="L4" s="23">
        <f>Table1[[#This Row],[Depart]]+Table1[[#This Row],[Dur''n]]</f>
        <v>0.57291666666666663</v>
      </c>
      <c r="M4" s="23">
        <v>0.20833333333333334</v>
      </c>
      <c r="N4" s="56">
        <v>27</v>
      </c>
      <c r="O4" s="14"/>
      <c r="P4" s="44"/>
      <c r="Q4" s="44"/>
      <c r="R4" s="45">
        <v>40</v>
      </c>
      <c r="S4" s="45"/>
      <c r="T4" s="46"/>
      <c r="U4" s="16" t="s">
        <v>60</v>
      </c>
      <c r="V4" s="12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</row>
    <row r="5" spans="1:42" ht="24.95" customHeight="1" x14ac:dyDescent="0.2">
      <c r="A5" s="28">
        <f>Schedule!B$6</f>
        <v>45602</v>
      </c>
      <c r="B5" s="35">
        <f>Schedule!C$6</f>
        <v>45602</v>
      </c>
      <c r="C5" s="28" t="str">
        <f>Schedule!D$6</f>
        <v>B</v>
      </c>
      <c r="D5" s="54">
        <f>Schedule!E$6</f>
        <v>0.33333333333333331</v>
      </c>
      <c r="E5" s="54">
        <f>Schedule!F$6</f>
        <v>0.70833333333333337</v>
      </c>
      <c r="F5" s="28" t="str">
        <f>Schedule!G$6</f>
        <v>Zadar</v>
      </c>
      <c r="G5" s="28" t="str">
        <f>Schedule!H$6</f>
        <v>HRZAD</v>
      </c>
      <c r="H5" s="12" t="s">
        <v>138</v>
      </c>
      <c r="I5" s="21" t="s">
        <v>117</v>
      </c>
      <c r="J5" s="22">
        <v>39</v>
      </c>
      <c r="K5" s="87">
        <v>0.38541666666666669</v>
      </c>
      <c r="L5" s="23">
        <f>Table1[[#This Row],[Depart]]+Table1[[#This Row],[Dur''n]]</f>
        <v>0.51041666666666674</v>
      </c>
      <c r="M5" s="23">
        <v>0.125</v>
      </c>
      <c r="N5" s="56">
        <v>61</v>
      </c>
      <c r="O5" s="14"/>
      <c r="P5" s="44"/>
      <c r="Q5" s="44"/>
      <c r="R5" s="45">
        <v>75</v>
      </c>
      <c r="S5" s="45"/>
      <c r="T5" s="46"/>
      <c r="U5" s="16" t="s">
        <v>60</v>
      </c>
      <c r="V5" s="12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</row>
    <row r="6" spans="1:42" ht="24.95" customHeight="1" x14ac:dyDescent="0.2">
      <c r="A6" s="28">
        <f>Schedule!B$6</f>
        <v>45602</v>
      </c>
      <c r="B6" s="35">
        <f>Schedule!C$6</f>
        <v>45602</v>
      </c>
      <c r="C6" s="28" t="str">
        <f>Schedule!D$6</f>
        <v>B</v>
      </c>
      <c r="D6" s="54">
        <f>Schedule!E$6</f>
        <v>0.33333333333333331</v>
      </c>
      <c r="E6" s="54">
        <f>Schedule!F$6</f>
        <v>0.70833333333333337</v>
      </c>
      <c r="F6" s="28" t="str">
        <f>Schedule!G$6</f>
        <v>Zadar</v>
      </c>
      <c r="G6" s="28" t="str">
        <f>Schedule!H$6</f>
        <v>HRZAD</v>
      </c>
      <c r="H6" s="12" t="s">
        <v>139</v>
      </c>
      <c r="I6" s="20" t="s">
        <v>118</v>
      </c>
      <c r="J6" s="22">
        <v>39</v>
      </c>
      <c r="K6" s="87">
        <v>0.39583333333333331</v>
      </c>
      <c r="L6" s="23">
        <f>Table1[[#This Row],[Depart]]+Table1[[#This Row],[Dur''n]]</f>
        <v>0.52083333333333326</v>
      </c>
      <c r="M6" s="23">
        <v>0.125</v>
      </c>
      <c r="N6" s="56">
        <v>23</v>
      </c>
      <c r="O6" s="14"/>
      <c r="P6" s="44"/>
      <c r="Q6" s="44"/>
      <c r="R6" s="45">
        <v>40</v>
      </c>
      <c r="S6" s="45"/>
      <c r="T6" s="46"/>
      <c r="U6" s="16" t="s">
        <v>60</v>
      </c>
      <c r="V6" s="12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</row>
    <row r="7" spans="1:42" ht="24.95" customHeight="1" x14ac:dyDescent="0.2">
      <c r="A7" s="28">
        <f>Schedule!B$6</f>
        <v>45602</v>
      </c>
      <c r="B7" s="35">
        <f>Schedule!C$6</f>
        <v>45602</v>
      </c>
      <c r="C7" s="28" t="str">
        <f>Schedule!D$6</f>
        <v>B</v>
      </c>
      <c r="D7" s="54">
        <f>Schedule!E$6</f>
        <v>0.33333333333333331</v>
      </c>
      <c r="E7" s="54">
        <f>Schedule!F$6</f>
        <v>0.70833333333333337</v>
      </c>
      <c r="F7" s="28" t="str">
        <f>Schedule!G$6</f>
        <v>Zadar</v>
      </c>
      <c r="G7" s="28" t="str">
        <f>Schedule!H$6</f>
        <v>HRZAD</v>
      </c>
      <c r="H7" s="12" t="s">
        <v>159</v>
      </c>
      <c r="I7" s="21" t="s">
        <v>161</v>
      </c>
      <c r="J7" s="22">
        <v>55</v>
      </c>
      <c r="K7" s="87">
        <v>0.375</v>
      </c>
      <c r="L7" s="23">
        <f>Table1[[#This Row],[Depart]]+Table1[[#This Row],[Dur''n]]</f>
        <v>0.54166666666666663</v>
      </c>
      <c r="M7" s="23">
        <v>0.16666666666666666</v>
      </c>
      <c r="N7" s="151">
        <v>90</v>
      </c>
      <c r="O7" s="14"/>
      <c r="P7" s="44"/>
      <c r="Q7" s="44"/>
      <c r="R7" s="45">
        <v>90</v>
      </c>
      <c r="S7" s="45"/>
      <c r="T7" s="46"/>
      <c r="U7" s="16"/>
      <c r="V7" s="12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</row>
    <row r="8" spans="1:42" ht="24.95" customHeight="1" x14ac:dyDescent="0.2">
      <c r="A8" s="28">
        <f>Schedule!B$6</f>
        <v>45602</v>
      </c>
      <c r="B8" s="35">
        <f>Schedule!C$6</f>
        <v>45602</v>
      </c>
      <c r="C8" s="28" t="str">
        <f>Schedule!D$6</f>
        <v>B</v>
      </c>
      <c r="D8" s="54">
        <f>Schedule!E$6</f>
        <v>0.33333333333333331</v>
      </c>
      <c r="E8" s="54">
        <f>Schedule!F$6</f>
        <v>0.70833333333333337</v>
      </c>
      <c r="F8" s="28" t="str">
        <f>Schedule!G$6</f>
        <v>Zadar</v>
      </c>
      <c r="G8" s="28" t="str">
        <f>Schedule!H$6</f>
        <v>HRZAD</v>
      </c>
      <c r="H8" s="12" t="s">
        <v>160</v>
      </c>
      <c r="I8" s="21" t="s">
        <v>162</v>
      </c>
      <c r="J8" s="22">
        <v>55</v>
      </c>
      <c r="K8" s="87">
        <v>0.40625</v>
      </c>
      <c r="L8" s="23">
        <f>Table1[[#This Row],[Depart]]+Table1[[#This Row],[Dur''n]]</f>
        <v>0.57291666666666663</v>
      </c>
      <c r="M8" s="23">
        <v>0.16666666666666666</v>
      </c>
      <c r="N8" s="56"/>
      <c r="O8" s="14"/>
      <c r="P8" s="44"/>
      <c r="Q8" s="44"/>
      <c r="R8" s="45" t="s">
        <v>1</v>
      </c>
      <c r="S8" s="45"/>
      <c r="T8" s="46"/>
      <c r="U8" s="16"/>
      <c r="V8" s="12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</row>
    <row r="9" spans="1:42" ht="24.95" customHeight="1" x14ac:dyDescent="0.2">
      <c r="A9" s="28">
        <f>Schedule!B$7</f>
        <v>45603</v>
      </c>
      <c r="B9" s="35">
        <f>Schedule!C$7</f>
        <v>45603</v>
      </c>
      <c r="C9" s="28" t="str">
        <f>Schedule!D$7</f>
        <v>B</v>
      </c>
      <c r="D9" s="54">
        <f>Schedule!E$7</f>
        <v>0.5</v>
      </c>
      <c r="E9" s="54">
        <f>Schedule!F$7</f>
        <v>0.95833333333333337</v>
      </c>
      <c r="F9" s="28" t="str">
        <f>Schedule!G$7</f>
        <v>Dubrovnik</v>
      </c>
      <c r="G9" s="28" t="str">
        <f>Schedule!H$7</f>
        <v>HRDBV</v>
      </c>
      <c r="H9" s="12" t="s">
        <v>140</v>
      </c>
      <c r="I9" s="20" t="s">
        <v>125</v>
      </c>
      <c r="J9" s="22">
        <v>119</v>
      </c>
      <c r="K9" s="87">
        <v>0.52083333333333337</v>
      </c>
      <c r="L9" s="23">
        <f>Table1[[#This Row],[Depart]]+Table1[[#This Row],[Dur''n]]</f>
        <v>0.72916666666666674</v>
      </c>
      <c r="M9" s="23">
        <v>0.20833333333333334</v>
      </c>
      <c r="N9" s="56">
        <v>7</v>
      </c>
      <c r="O9" s="14"/>
      <c r="P9" s="44"/>
      <c r="Q9" s="44"/>
      <c r="R9" s="45">
        <v>45</v>
      </c>
      <c r="S9" s="45" t="s">
        <v>64</v>
      </c>
      <c r="T9" s="46"/>
      <c r="U9" s="16" t="s">
        <v>60</v>
      </c>
      <c r="V9" s="12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4.95" customHeight="1" x14ac:dyDescent="0.2">
      <c r="A10" s="28">
        <f>Schedule!B$7</f>
        <v>45603</v>
      </c>
      <c r="B10" s="35">
        <f>Schedule!C$7</f>
        <v>45603</v>
      </c>
      <c r="C10" s="28" t="str">
        <f>Schedule!D$7</f>
        <v>B</v>
      </c>
      <c r="D10" s="54">
        <f>Schedule!E$7</f>
        <v>0.5</v>
      </c>
      <c r="E10" s="54">
        <f>Schedule!F$7</f>
        <v>0.95833333333333337</v>
      </c>
      <c r="F10" s="28" t="str">
        <f>Schedule!G$7</f>
        <v>Dubrovnik</v>
      </c>
      <c r="G10" s="28" t="str">
        <f>Schedule!H$7</f>
        <v>HRDBV</v>
      </c>
      <c r="H10" s="12" t="s">
        <v>141</v>
      </c>
      <c r="I10" s="20" t="s">
        <v>121</v>
      </c>
      <c r="J10" s="22">
        <v>39</v>
      </c>
      <c r="K10" s="87">
        <v>0.54166666666666663</v>
      </c>
      <c r="L10" s="23">
        <f>Table1[[#This Row],[Depart]]+Table1[[#This Row],[Dur''n]]</f>
        <v>0.70833333333333326</v>
      </c>
      <c r="M10" s="23">
        <v>0.16666666666666666</v>
      </c>
      <c r="N10" s="151">
        <v>91</v>
      </c>
      <c r="O10" s="14"/>
      <c r="P10" s="44"/>
      <c r="Q10" s="44"/>
      <c r="R10" s="45">
        <v>90</v>
      </c>
      <c r="S10" s="45"/>
      <c r="T10" s="46"/>
      <c r="U10" s="16" t="s">
        <v>60</v>
      </c>
      <c r="V10" s="12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ht="24.95" customHeight="1" x14ac:dyDescent="0.2">
      <c r="A11" s="28">
        <f>Schedule!B$7</f>
        <v>45603</v>
      </c>
      <c r="B11" s="35">
        <f>Schedule!C$7</f>
        <v>45603</v>
      </c>
      <c r="C11" s="28" t="str">
        <f>Schedule!D$7</f>
        <v>B</v>
      </c>
      <c r="D11" s="54">
        <f>Schedule!E$7</f>
        <v>0.5</v>
      </c>
      <c r="E11" s="54">
        <f>Schedule!F$7</f>
        <v>0.95833333333333337</v>
      </c>
      <c r="F11" s="28" t="str">
        <f>Schedule!G$7</f>
        <v>Dubrovnik</v>
      </c>
      <c r="G11" s="28" t="str">
        <f>Schedule!H$7</f>
        <v>HRDBV</v>
      </c>
      <c r="H11" s="12" t="s">
        <v>142</v>
      </c>
      <c r="I11" s="20" t="s">
        <v>123</v>
      </c>
      <c r="J11" s="22">
        <v>65</v>
      </c>
      <c r="K11" s="87">
        <v>0.54861111111111105</v>
      </c>
      <c r="L11" s="23">
        <f>Table1[[#This Row],[Depart]]+Table1[[#This Row],[Dur''n]]</f>
        <v>0.71527777777777768</v>
      </c>
      <c r="M11" s="23">
        <v>0.16666666666666666</v>
      </c>
      <c r="N11" s="56">
        <v>55</v>
      </c>
      <c r="O11" s="14"/>
      <c r="P11" s="44"/>
      <c r="Q11" s="44"/>
      <c r="R11" s="45">
        <v>90</v>
      </c>
      <c r="S11" s="45"/>
      <c r="T11" s="46"/>
      <c r="U11" s="16"/>
      <c r="V11" s="12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1:42" ht="24.95" customHeight="1" x14ac:dyDescent="0.2">
      <c r="A12" s="28">
        <f>Schedule!B$7</f>
        <v>45603</v>
      </c>
      <c r="B12" s="35">
        <f>Schedule!C$7</f>
        <v>45603</v>
      </c>
      <c r="C12" s="28" t="str">
        <f>Schedule!D$7</f>
        <v>B</v>
      </c>
      <c r="D12" s="54">
        <f>Schedule!E$7</f>
        <v>0.5</v>
      </c>
      <c r="E12" s="54">
        <f>Schedule!F$7</f>
        <v>0.95833333333333337</v>
      </c>
      <c r="F12" s="28" t="str">
        <f>Schedule!G$7</f>
        <v>Dubrovnik</v>
      </c>
      <c r="G12" s="28" t="str">
        <f>Schedule!H$7</f>
        <v>HRDBV</v>
      </c>
      <c r="H12" s="12" t="s">
        <v>143</v>
      </c>
      <c r="I12" s="21" t="s">
        <v>124</v>
      </c>
      <c r="J12" s="22">
        <v>45</v>
      </c>
      <c r="K12" s="87">
        <v>0.53125</v>
      </c>
      <c r="L12" s="23">
        <f>Table1[[#This Row],[Depart]]+Table1[[#This Row],[Dur''n]]</f>
        <v>0.69791666666666663</v>
      </c>
      <c r="M12" s="23">
        <v>0.16666666666666666</v>
      </c>
      <c r="N12" s="56">
        <v>119</v>
      </c>
      <c r="O12" s="14"/>
      <c r="P12" s="44"/>
      <c r="Q12" s="44"/>
      <c r="R12" s="45">
        <v>120</v>
      </c>
      <c r="S12" s="45"/>
      <c r="T12" s="46"/>
      <c r="U12" s="16" t="s">
        <v>60</v>
      </c>
      <c r="V12" s="12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2" ht="24.95" customHeight="1" x14ac:dyDescent="0.2">
      <c r="A13" s="28">
        <f>Schedule!B$7</f>
        <v>45603</v>
      </c>
      <c r="B13" s="35">
        <f>Schedule!C$7</f>
        <v>45603</v>
      </c>
      <c r="C13" s="28" t="str">
        <f>Schedule!D$7</f>
        <v>B</v>
      </c>
      <c r="D13" s="54">
        <f>Schedule!E$7</f>
        <v>0.5</v>
      </c>
      <c r="E13" s="54">
        <f>Schedule!F$7</f>
        <v>0.95833333333333337</v>
      </c>
      <c r="F13" s="28" t="str">
        <f>Schedule!G$7</f>
        <v>Dubrovnik</v>
      </c>
      <c r="G13" s="28" t="str">
        <f>Schedule!H$7</f>
        <v>HRDBV</v>
      </c>
      <c r="H13" s="12" t="s">
        <v>144</v>
      </c>
      <c r="I13" s="21" t="s">
        <v>122</v>
      </c>
      <c r="J13" s="22">
        <v>39</v>
      </c>
      <c r="K13" s="87">
        <v>0.55208333333333337</v>
      </c>
      <c r="L13" s="23">
        <f>Table1[[#This Row],[Depart]]+Table1[[#This Row],[Dur''n]]</f>
        <v>0.69791666666666674</v>
      </c>
      <c r="M13" s="23">
        <v>0.14583333333333334</v>
      </c>
      <c r="N13" s="56">
        <v>106</v>
      </c>
      <c r="O13" s="14"/>
      <c r="P13" s="44"/>
      <c r="Q13" s="44"/>
      <c r="R13" s="45">
        <v>120</v>
      </c>
      <c r="S13" s="45"/>
      <c r="T13" s="46"/>
      <c r="U13" s="16" t="s">
        <v>60</v>
      </c>
      <c r="V13" s="12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 spans="1:42" ht="24.95" customHeight="1" x14ac:dyDescent="0.2">
      <c r="A14" s="28">
        <f>Schedule!B$7</f>
        <v>45603</v>
      </c>
      <c r="B14" s="35">
        <f>Schedule!C$7</f>
        <v>45603</v>
      </c>
      <c r="C14" s="28" t="str">
        <f>Schedule!D$7</f>
        <v>B</v>
      </c>
      <c r="D14" s="54">
        <f>Schedule!E$7</f>
        <v>0.5</v>
      </c>
      <c r="E14" s="54">
        <f>Schedule!F$7</f>
        <v>0.95833333333333337</v>
      </c>
      <c r="F14" s="28" t="str">
        <f>Schedule!G$7</f>
        <v>Dubrovnik</v>
      </c>
      <c r="G14" s="28" t="str">
        <f>Schedule!H$7</f>
        <v>HRDBV</v>
      </c>
      <c r="H14" s="12" t="s">
        <v>145</v>
      </c>
      <c r="I14" s="21" t="s">
        <v>126</v>
      </c>
      <c r="J14" s="22">
        <v>89</v>
      </c>
      <c r="K14" s="87">
        <v>0.5625</v>
      </c>
      <c r="L14" s="23">
        <f>Table1[[#This Row],[Depart]]+Table1[[#This Row],[Dur''n]]</f>
        <v>0.70833333333333337</v>
      </c>
      <c r="M14" s="23">
        <v>0.14583333333333334</v>
      </c>
      <c r="N14" s="56">
        <v>17</v>
      </c>
      <c r="O14" s="14"/>
      <c r="P14" s="44"/>
      <c r="Q14" s="44"/>
      <c r="R14" s="45">
        <v>30</v>
      </c>
      <c r="S14" s="45"/>
      <c r="T14" s="46"/>
      <c r="U14" s="16" t="s">
        <v>60</v>
      </c>
      <c r="V14" s="12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spans="1:42" ht="24.95" customHeight="1" x14ac:dyDescent="0.2">
      <c r="A15" s="28">
        <f>Schedule!B$8</f>
        <v>45604</v>
      </c>
      <c r="B15" s="35">
        <f>Schedule!C$8</f>
        <v>45604</v>
      </c>
      <c r="C15" s="28" t="str">
        <f>Schedule!D$8</f>
        <v>B</v>
      </c>
      <c r="D15" s="54">
        <f>Schedule!E$8</f>
        <v>0.33333333333333331</v>
      </c>
      <c r="E15" s="54">
        <f>Schedule!F$8</f>
        <v>0.66666666666666663</v>
      </c>
      <c r="F15" s="28" t="str">
        <f>Schedule!G$8</f>
        <v>Kotor</v>
      </c>
      <c r="G15" s="28" t="str">
        <f>Schedule!H$8</f>
        <v>MEKOT</v>
      </c>
      <c r="H15" s="12" t="s">
        <v>150</v>
      </c>
      <c r="I15" s="21" t="s">
        <v>63</v>
      </c>
      <c r="J15" s="22">
        <v>59</v>
      </c>
      <c r="K15" s="87">
        <v>0.35416666666666669</v>
      </c>
      <c r="L15" s="23">
        <f>Table1[[#This Row],[Depart]]+Table1[[#This Row],[Dur''n]]</f>
        <v>0.5625</v>
      </c>
      <c r="M15" s="23">
        <v>0.20833333333333334</v>
      </c>
      <c r="N15" s="56">
        <v>153</v>
      </c>
      <c r="O15" s="14"/>
      <c r="P15" s="44"/>
      <c r="Q15" s="44"/>
      <c r="R15" s="45">
        <v>160</v>
      </c>
      <c r="S15" s="45" t="s">
        <v>134</v>
      </c>
      <c r="T15" s="46"/>
      <c r="U15" s="16"/>
      <c r="V15" s="12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2" ht="24.95" customHeight="1" x14ac:dyDescent="0.2">
      <c r="A16" s="28">
        <f>Schedule!B$8</f>
        <v>45604</v>
      </c>
      <c r="B16" s="35">
        <f>Schedule!C$8</f>
        <v>45604</v>
      </c>
      <c r="C16" s="28" t="str">
        <f>Schedule!D$8</f>
        <v>B</v>
      </c>
      <c r="D16" s="54">
        <f>Schedule!E$8</f>
        <v>0.33333333333333331</v>
      </c>
      <c r="E16" s="54">
        <f>Schedule!F$8</f>
        <v>0.66666666666666663</v>
      </c>
      <c r="F16" s="28" t="str">
        <f>Schedule!G$8</f>
        <v>Kotor</v>
      </c>
      <c r="G16" s="28" t="str">
        <f>Schedule!H$8</f>
        <v>MEKOT</v>
      </c>
      <c r="H16" s="12" t="s">
        <v>151</v>
      </c>
      <c r="I16" s="20" t="s">
        <v>65</v>
      </c>
      <c r="J16" s="22">
        <v>55</v>
      </c>
      <c r="K16" s="87">
        <v>0.36458333333333331</v>
      </c>
      <c r="L16" s="23">
        <f>Table1[[#This Row],[Depart]]+Table1[[#This Row],[Dur''n]]</f>
        <v>0.55208333333333326</v>
      </c>
      <c r="M16" s="23">
        <v>0.1875</v>
      </c>
      <c r="N16" s="151">
        <v>89</v>
      </c>
      <c r="O16" s="14"/>
      <c r="P16" s="44"/>
      <c r="Q16" s="44"/>
      <c r="R16" s="45">
        <v>80</v>
      </c>
      <c r="S16" s="45"/>
      <c r="T16" s="46"/>
      <c r="U16" s="16" t="s">
        <v>60</v>
      </c>
      <c r="V16" s="12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ht="24.95" customHeight="1" x14ac:dyDescent="0.2">
      <c r="A17" s="28">
        <f>Schedule!B$8</f>
        <v>45604</v>
      </c>
      <c r="B17" s="35">
        <f>Schedule!C$8</f>
        <v>45604</v>
      </c>
      <c r="C17" s="28" t="str">
        <f>Schedule!D$8</f>
        <v>B</v>
      </c>
      <c r="D17" s="54">
        <f>Schedule!E$8</f>
        <v>0.33333333333333331</v>
      </c>
      <c r="E17" s="54">
        <f>Schedule!F$8</f>
        <v>0.66666666666666663</v>
      </c>
      <c r="F17" s="28" t="str">
        <f>Schedule!G$8</f>
        <v>Kotor</v>
      </c>
      <c r="G17" s="28" t="str">
        <f>Schedule!H$8</f>
        <v>MEKOT</v>
      </c>
      <c r="H17" s="12" t="s">
        <v>152</v>
      </c>
      <c r="I17" s="21" t="s">
        <v>66</v>
      </c>
      <c r="J17" s="22">
        <v>55</v>
      </c>
      <c r="K17" s="87">
        <v>0.375</v>
      </c>
      <c r="L17" s="23">
        <f>Table1[[#This Row],[Depart]]+Table1[[#This Row],[Dur''n]]</f>
        <v>0.54166666666666663</v>
      </c>
      <c r="M17" s="23">
        <v>0.16666666666666666</v>
      </c>
      <c r="N17" s="56">
        <v>67</v>
      </c>
      <c r="O17" s="14"/>
      <c r="P17" s="44"/>
      <c r="Q17" s="44"/>
      <c r="R17" s="45">
        <v>80</v>
      </c>
      <c r="S17" s="45"/>
      <c r="T17" s="46"/>
      <c r="U17" s="16" t="s">
        <v>60</v>
      </c>
      <c r="V17" s="12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</row>
    <row r="18" spans="1:42" ht="24.95" customHeight="1" x14ac:dyDescent="0.2">
      <c r="A18" s="28">
        <f>Schedule!B$8</f>
        <v>45604</v>
      </c>
      <c r="B18" s="35">
        <f>Schedule!C$8</f>
        <v>45604</v>
      </c>
      <c r="C18" s="28" t="str">
        <f>Schedule!D$8</f>
        <v>B</v>
      </c>
      <c r="D18" s="54">
        <f>Schedule!E$8</f>
        <v>0.33333333333333331</v>
      </c>
      <c r="E18" s="54">
        <f>Schedule!F$8</f>
        <v>0.66666666666666663</v>
      </c>
      <c r="F18" s="28" t="str">
        <f>Schedule!G$8</f>
        <v>Kotor</v>
      </c>
      <c r="G18" s="28" t="str">
        <f>Schedule!H$8</f>
        <v>MEKOT</v>
      </c>
      <c r="H18" s="12" t="s">
        <v>153</v>
      </c>
      <c r="I18" s="20" t="s">
        <v>67</v>
      </c>
      <c r="J18" s="22">
        <v>19</v>
      </c>
      <c r="K18" s="87">
        <v>0.38541666666666669</v>
      </c>
      <c r="L18" s="23">
        <f>Table1[[#This Row],[Depart]]+Table1[[#This Row],[Dur''n]]</f>
        <v>0.44791666666666669</v>
      </c>
      <c r="M18" s="23">
        <v>6.25E-2</v>
      </c>
      <c r="N18" s="56">
        <v>53</v>
      </c>
      <c r="O18" s="14"/>
      <c r="P18" s="44"/>
      <c r="Q18" s="44"/>
      <c r="R18" s="45">
        <v>75</v>
      </c>
      <c r="S18" s="45"/>
      <c r="T18" s="46"/>
      <c r="U18" s="16" t="s">
        <v>60</v>
      </c>
      <c r="V18" s="12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</row>
    <row r="19" spans="1:42" ht="24.95" customHeight="1" x14ac:dyDescent="0.2">
      <c r="A19" s="28">
        <f>Schedule!B$9</f>
        <v>45605</v>
      </c>
      <c r="B19" s="35">
        <f>Schedule!C$9</f>
        <v>45605</v>
      </c>
      <c r="C19" s="28" t="str">
        <f>Schedule!D$9</f>
        <v>B</v>
      </c>
      <c r="D19" s="54">
        <f>Schedule!E$9</f>
        <v>0.375</v>
      </c>
      <c r="E19" s="54">
        <f>Schedule!F$9</f>
        <v>0.75</v>
      </c>
      <c r="F19" s="28" t="str">
        <f>Schedule!G$9</f>
        <v>Gallipoli</v>
      </c>
      <c r="G19" s="28" t="str">
        <f>Schedule!H$9</f>
        <v>ITGAL</v>
      </c>
      <c r="H19" s="12" t="s">
        <v>146</v>
      </c>
      <c r="I19" s="21" t="s">
        <v>61</v>
      </c>
      <c r="J19" s="22">
        <v>39</v>
      </c>
      <c r="K19" s="87">
        <v>0.40625</v>
      </c>
      <c r="L19" s="23">
        <f>Table1[[#This Row],[Depart]]+Table1[[#This Row],[Dur''n]]</f>
        <v>0.59375</v>
      </c>
      <c r="M19" s="23">
        <v>0.1875</v>
      </c>
      <c r="N19" s="151">
        <v>43</v>
      </c>
      <c r="O19" s="14">
        <v>4</v>
      </c>
      <c r="P19" s="44"/>
      <c r="Q19" s="44"/>
      <c r="R19" s="45">
        <v>40</v>
      </c>
      <c r="S19" s="45"/>
      <c r="T19" s="46"/>
      <c r="U19" s="16" t="s">
        <v>36</v>
      </c>
      <c r="V19" s="12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</row>
    <row r="20" spans="1:42" ht="24.95" customHeight="1" x14ac:dyDescent="0.2">
      <c r="A20" s="28">
        <f>Schedule!B$9</f>
        <v>45605</v>
      </c>
      <c r="B20" s="35">
        <f>Schedule!C$9</f>
        <v>45605</v>
      </c>
      <c r="C20" s="28" t="str">
        <f>Schedule!D$9</f>
        <v>B</v>
      </c>
      <c r="D20" s="54">
        <f>Schedule!E$9</f>
        <v>0.375</v>
      </c>
      <c r="E20" s="54">
        <f>Schedule!F$9</f>
        <v>0.75</v>
      </c>
      <c r="F20" s="28" t="str">
        <f>Schedule!G$9</f>
        <v>Gallipoli</v>
      </c>
      <c r="G20" s="28" t="str">
        <f>Schedule!H$9</f>
        <v>ITGAL</v>
      </c>
      <c r="H20" s="12" t="s">
        <v>147</v>
      </c>
      <c r="I20" s="21" t="s">
        <v>62</v>
      </c>
      <c r="J20" s="22">
        <v>39</v>
      </c>
      <c r="K20" s="87">
        <v>0.39583333333333331</v>
      </c>
      <c r="L20" s="23">
        <f>Table1[[#This Row],[Depart]]+Table1[[#This Row],[Dur''n]]</f>
        <v>0.5625</v>
      </c>
      <c r="M20" s="23">
        <v>0.16666666666666666</v>
      </c>
      <c r="N20" s="56">
        <v>140</v>
      </c>
      <c r="O20" s="14"/>
      <c r="P20" s="44"/>
      <c r="Q20" s="44"/>
      <c r="R20" s="45">
        <v>160</v>
      </c>
      <c r="S20" s="45"/>
      <c r="T20" s="46"/>
      <c r="U20" s="16" t="s">
        <v>60</v>
      </c>
      <c r="V20" s="12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</row>
    <row r="21" spans="1:42" ht="24.95" customHeight="1" x14ac:dyDescent="0.2">
      <c r="A21" s="28">
        <f>Schedule!B$9</f>
        <v>45605</v>
      </c>
      <c r="B21" s="35">
        <f>Schedule!C$9</f>
        <v>45605</v>
      </c>
      <c r="C21" s="28" t="str">
        <f>Schedule!D$9</f>
        <v>B</v>
      </c>
      <c r="D21" s="54">
        <f>Schedule!E$9</f>
        <v>0.375</v>
      </c>
      <c r="E21" s="54">
        <f>Schedule!F$9</f>
        <v>0.75</v>
      </c>
      <c r="F21" s="28" t="str">
        <f>Schedule!G$9</f>
        <v>Gallipoli</v>
      </c>
      <c r="G21" s="28" t="str">
        <f>Schedule!H$9</f>
        <v>ITGAL</v>
      </c>
      <c r="H21" s="12" t="s">
        <v>148</v>
      </c>
      <c r="I21" s="20" t="s">
        <v>127</v>
      </c>
      <c r="J21" s="22">
        <v>19</v>
      </c>
      <c r="K21" s="87">
        <v>0.41666666666666669</v>
      </c>
      <c r="L21" s="23">
        <f>Table1[[#This Row],[Depart]]+Table1[[#This Row],[Dur''n]]</f>
        <v>0.52083333333333337</v>
      </c>
      <c r="M21" s="23">
        <v>0.10416666666666667</v>
      </c>
      <c r="N21" s="56">
        <v>109</v>
      </c>
      <c r="O21" s="14"/>
      <c r="P21" s="44"/>
      <c r="Q21" s="44"/>
      <c r="R21" s="45">
        <v>70</v>
      </c>
      <c r="S21" s="45"/>
      <c r="T21" s="46"/>
      <c r="U21" s="16" t="s">
        <v>60</v>
      </c>
      <c r="V21" s="12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1:42" ht="24.95" customHeight="1" x14ac:dyDescent="0.2">
      <c r="A22" s="28">
        <f>Schedule!B$9</f>
        <v>45605</v>
      </c>
      <c r="B22" s="35">
        <f>Schedule!C$9</f>
        <v>45605</v>
      </c>
      <c r="C22" s="28" t="str">
        <f>Schedule!D$9</f>
        <v>B</v>
      </c>
      <c r="D22" s="54">
        <f>Schedule!E$9</f>
        <v>0.375</v>
      </c>
      <c r="E22" s="54">
        <f>Schedule!F$9</f>
        <v>0.75</v>
      </c>
      <c r="F22" s="28" t="str">
        <f>Schedule!G$9</f>
        <v>Gallipoli</v>
      </c>
      <c r="G22" s="28" t="str">
        <f>Schedule!H$9</f>
        <v>ITGAL</v>
      </c>
      <c r="H22" s="12" t="s">
        <v>148</v>
      </c>
      <c r="I22" s="20" t="s">
        <v>127</v>
      </c>
      <c r="J22" s="22">
        <v>19</v>
      </c>
      <c r="K22" s="87">
        <v>0.58333333333333337</v>
      </c>
      <c r="L22" s="23">
        <f>Table1[[#This Row],[Depart]]+Table1[[#This Row],[Dur''n]]</f>
        <v>0.6875</v>
      </c>
      <c r="M22" s="23">
        <v>0.10416666666666667</v>
      </c>
      <c r="N22" s="56"/>
      <c r="O22" s="14"/>
      <c r="P22" s="44"/>
      <c r="Q22" s="44"/>
      <c r="R22" s="45">
        <v>70</v>
      </c>
      <c r="S22" s="45"/>
      <c r="T22" s="46"/>
      <c r="U22" s="16" t="s">
        <v>60</v>
      </c>
      <c r="V22" s="12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</row>
    <row r="23" spans="1:42" ht="24.95" customHeight="1" x14ac:dyDescent="0.2">
      <c r="A23" s="28">
        <f>Schedule!B$9</f>
        <v>45605</v>
      </c>
      <c r="B23" s="35">
        <f>Schedule!C$9</f>
        <v>45605</v>
      </c>
      <c r="C23" s="28" t="str">
        <f>Schedule!D$9</f>
        <v>B</v>
      </c>
      <c r="D23" s="54">
        <f>Schedule!E$9</f>
        <v>0.375</v>
      </c>
      <c r="E23" s="54">
        <f>Schedule!F$9</f>
        <v>0.75</v>
      </c>
      <c r="F23" s="28" t="str">
        <f>Schedule!G$9</f>
        <v>Gallipoli</v>
      </c>
      <c r="G23" s="28" t="str">
        <f>Schedule!H$9</f>
        <v>ITGAL</v>
      </c>
      <c r="H23" s="12" t="s">
        <v>149</v>
      </c>
      <c r="I23" s="21" t="s">
        <v>128</v>
      </c>
      <c r="J23" s="22">
        <v>59</v>
      </c>
      <c r="K23" s="87">
        <v>0.40625</v>
      </c>
      <c r="L23" s="23">
        <f>Table1[[#This Row],[Depart]]+Table1[[#This Row],[Dur''n]]</f>
        <v>0.51041666666666663</v>
      </c>
      <c r="M23" s="23">
        <v>0.10416666666666667</v>
      </c>
      <c r="N23" s="56">
        <v>79</v>
      </c>
      <c r="O23" s="14">
        <v>2</v>
      </c>
      <c r="P23" s="44"/>
      <c r="Q23" s="44"/>
      <c r="R23" s="45">
        <v>40</v>
      </c>
      <c r="S23" s="45"/>
      <c r="T23" s="46"/>
      <c r="U23" s="16"/>
      <c r="V23" s="12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</row>
    <row r="24" spans="1:42" ht="24.95" customHeight="1" x14ac:dyDescent="0.2">
      <c r="A24" s="28">
        <f>Schedule!B$9</f>
        <v>45605</v>
      </c>
      <c r="B24" s="35">
        <f>Schedule!C$9</f>
        <v>45605</v>
      </c>
      <c r="C24" s="28" t="str">
        <f>Schedule!D$9</f>
        <v>B</v>
      </c>
      <c r="D24" s="54">
        <f>Schedule!E$9</f>
        <v>0.375</v>
      </c>
      <c r="E24" s="54">
        <f>Schedule!F$9</f>
        <v>0.75</v>
      </c>
      <c r="F24" s="28" t="str">
        <f>Schedule!G$9</f>
        <v>Gallipoli</v>
      </c>
      <c r="G24" s="28" t="str">
        <f>Schedule!H$9</f>
        <v>ITGAL</v>
      </c>
      <c r="H24" s="12" t="s">
        <v>149</v>
      </c>
      <c r="I24" s="21" t="s">
        <v>128</v>
      </c>
      <c r="J24" s="22">
        <v>59</v>
      </c>
      <c r="K24" s="87">
        <v>0.57291666666666663</v>
      </c>
      <c r="L24" s="23">
        <f>Table1[[#This Row],[Depart]]+Table1[[#This Row],[Dur''n]]</f>
        <v>0.67708333333333326</v>
      </c>
      <c r="M24" s="23">
        <v>0.10416666666666667</v>
      </c>
      <c r="N24" s="56"/>
      <c r="O24" s="14"/>
      <c r="P24" s="44"/>
      <c r="Q24" s="44"/>
      <c r="R24" s="45">
        <v>40</v>
      </c>
      <c r="S24" s="45"/>
      <c r="T24" s="46"/>
      <c r="U24" s="16"/>
      <c r="V24" s="12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:42" ht="24.95" customHeight="1" x14ac:dyDescent="0.2">
      <c r="A25" s="28">
        <f>Schedule!B$11</f>
        <v>45607</v>
      </c>
      <c r="B25" s="35">
        <f>Schedule!C$11</f>
        <v>45607</v>
      </c>
      <c r="C25" s="28" t="str">
        <f>Schedule!D$11</f>
        <v>B</v>
      </c>
      <c r="D25" s="54">
        <f>Schedule!E$11</f>
        <v>0.29166666666666669</v>
      </c>
      <c r="E25" s="54">
        <f>Schedule!F$11</f>
        <v>0.75</v>
      </c>
      <c r="F25" s="28" t="str">
        <f>Schedule!G$11</f>
        <v>Civitavecchia</v>
      </c>
      <c r="G25" s="28" t="str">
        <f>Schedule!H$11</f>
        <v>ITCVV</v>
      </c>
      <c r="H25" s="12" t="s">
        <v>154</v>
      </c>
      <c r="I25" s="21" t="s">
        <v>129</v>
      </c>
      <c r="J25" s="22">
        <v>119</v>
      </c>
      <c r="K25" s="87">
        <v>0.3125</v>
      </c>
      <c r="L25" s="23">
        <f>Table1[[#This Row],[Depart]]+Table1[[#This Row],[Dur''n]]</f>
        <v>0.72916666666666674</v>
      </c>
      <c r="M25" s="23">
        <v>0.41666666666666669</v>
      </c>
      <c r="N25" s="56">
        <v>98</v>
      </c>
      <c r="O25" s="14"/>
      <c r="P25" s="44"/>
      <c r="Q25" s="44"/>
      <c r="R25" s="45">
        <v>120</v>
      </c>
      <c r="S25" s="45" t="s">
        <v>64</v>
      </c>
      <c r="T25" s="46"/>
      <c r="U25" s="16" t="s">
        <v>60</v>
      </c>
      <c r="V25" s="12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</row>
    <row r="26" spans="1:42" ht="24.95" customHeight="1" x14ac:dyDescent="0.2">
      <c r="A26" s="28">
        <f>Schedule!B$11</f>
        <v>45607</v>
      </c>
      <c r="B26" s="35">
        <f>Schedule!C$11</f>
        <v>45607</v>
      </c>
      <c r="C26" s="28" t="str">
        <f>Schedule!D$11</f>
        <v>B</v>
      </c>
      <c r="D26" s="54">
        <f>Schedule!E$11</f>
        <v>0.29166666666666669</v>
      </c>
      <c r="E26" s="54">
        <f>Schedule!F$11</f>
        <v>0.75</v>
      </c>
      <c r="F26" s="28" t="str">
        <f>Schedule!G$11</f>
        <v>Civitavecchia</v>
      </c>
      <c r="G26" s="28" t="str">
        <f>Schedule!H$11</f>
        <v>ITCVV</v>
      </c>
      <c r="H26" s="12" t="s">
        <v>155</v>
      </c>
      <c r="I26" s="43" t="s">
        <v>133</v>
      </c>
      <c r="J26" s="146">
        <v>99</v>
      </c>
      <c r="K26" s="147">
        <v>0.31944444444444448</v>
      </c>
      <c r="L26" s="148">
        <f>Table1[[#This Row],[Depart]]+Table1[[#This Row],[Dur''n]]</f>
        <v>0.73611111111111116</v>
      </c>
      <c r="M26" s="148">
        <v>0.41666666666666669</v>
      </c>
      <c r="N26" s="151">
        <v>48</v>
      </c>
      <c r="O26" s="149"/>
      <c r="P26" s="44"/>
      <c r="Q26" s="44"/>
      <c r="R26" s="45">
        <v>50</v>
      </c>
      <c r="S26" s="45" t="s">
        <v>64</v>
      </c>
      <c r="T26" s="150"/>
      <c r="U26" s="16" t="s">
        <v>60</v>
      </c>
      <c r="V26" s="12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</row>
    <row r="27" spans="1:42" ht="24.95" customHeight="1" x14ac:dyDescent="0.2">
      <c r="A27" s="28">
        <f>Schedule!B$11</f>
        <v>45607</v>
      </c>
      <c r="B27" s="35">
        <f>Schedule!C$11</f>
        <v>45607</v>
      </c>
      <c r="C27" s="28" t="str">
        <f>Schedule!D$11</f>
        <v>B</v>
      </c>
      <c r="D27" s="54">
        <f>Schedule!E$11</f>
        <v>0.29166666666666669</v>
      </c>
      <c r="E27" s="54">
        <f>Schedule!F$11</f>
        <v>0.75</v>
      </c>
      <c r="F27" s="28" t="str">
        <f>Schedule!G$11</f>
        <v>Civitavecchia</v>
      </c>
      <c r="G27" s="28" t="str">
        <f>Schedule!H$11</f>
        <v>ITCVV</v>
      </c>
      <c r="H27" s="12" t="s">
        <v>156</v>
      </c>
      <c r="I27" s="43" t="s">
        <v>131</v>
      </c>
      <c r="J27" s="22">
        <v>57</v>
      </c>
      <c r="K27" s="87">
        <v>0.32291666666666669</v>
      </c>
      <c r="L27" s="23">
        <f>Table1[[#This Row],[Depart]]+Table1[[#This Row],[Dur''n]]</f>
        <v>0.69791666666666674</v>
      </c>
      <c r="M27" s="23">
        <v>0.375</v>
      </c>
      <c r="N27" s="151">
        <v>110</v>
      </c>
      <c r="O27" s="14"/>
      <c r="P27" s="44"/>
      <c r="Q27" s="44"/>
      <c r="R27" s="45">
        <v>120</v>
      </c>
      <c r="S27" s="45"/>
      <c r="T27" s="46"/>
      <c r="U27" s="16"/>
      <c r="V27" s="12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</row>
    <row r="28" spans="1:42" ht="24.95" customHeight="1" x14ac:dyDescent="0.2">
      <c r="A28" s="28">
        <f>Schedule!B$11</f>
        <v>45607</v>
      </c>
      <c r="B28" s="35">
        <f>Schedule!C$11</f>
        <v>45607</v>
      </c>
      <c r="C28" s="28" t="str">
        <f>Schedule!D$11</f>
        <v>B</v>
      </c>
      <c r="D28" s="54">
        <f>Schedule!E$11</f>
        <v>0.29166666666666669</v>
      </c>
      <c r="E28" s="54">
        <f>Schedule!F$11</f>
        <v>0.75</v>
      </c>
      <c r="F28" s="28" t="str">
        <f>Schedule!G$11</f>
        <v>Civitavecchia</v>
      </c>
      <c r="G28" s="28" t="str">
        <f>Schedule!H$11</f>
        <v>ITCVV</v>
      </c>
      <c r="H28" s="12" t="s">
        <v>157</v>
      </c>
      <c r="I28" s="21" t="s">
        <v>130</v>
      </c>
      <c r="J28" s="22">
        <v>55</v>
      </c>
      <c r="K28" s="87">
        <v>0.33333333333333331</v>
      </c>
      <c r="L28" s="23">
        <f>Table1[[#This Row],[Depart]]+Table1[[#This Row],[Dur''n]]</f>
        <v>0.54166666666666663</v>
      </c>
      <c r="M28" s="23">
        <v>0.20833333333333334</v>
      </c>
      <c r="N28" s="151">
        <v>104</v>
      </c>
      <c r="O28" s="14"/>
      <c r="P28" s="44"/>
      <c r="Q28" s="44"/>
      <c r="R28" s="45">
        <v>120</v>
      </c>
      <c r="S28" s="45"/>
      <c r="T28" s="46"/>
      <c r="U28" s="16"/>
      <c r="V28" s="12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</row>
    <row r="29" spans="1:42" ht="24.95" customHeight="1" x14ac:dyDescent="0.2">
      <c r="A29" s="28">
        <f>Schedule!B$11</f>
        <v>45607</v>
      </c>
      <c r="B29" s="35">
        <f>Schedule!C$11</f>
        <v>45607</v>
      </c>
      <c r="C29" s="28" t="str">
        <f>Schedule!D$11</f>
        <v>B</v>
      </c>
      <c r="D29" s="54">
        <f>Schedule!E$11</f>
        <v>0.29166666666666669</v>
      </c>
      <c r="E29" s="54">
        <f>Schedule!F$11</f>
        <v>0.75</v>
      </c>
      <c r="F29" s="28" t="str">
        <f>Schedule!G$11</f>
        <v>Civitavecchia</v>
      </c>
      <c r="G29" s="28" t="str">
        <f>Schedule!H$11</f>
        <v>ITCVV</v>
      </c>
      <c r="H29" s="12" t="s">
        <v>158</v>
      </c>
      <c r="I29" s="43" t="s">
        <v>132</v>
      </c>
      <c r="J29" s="146">
        <v>57</v>
      </c>
      <c r="K29" s="147">
        <v>0.35416666666666669</v>
      </c>
      <c r="L29" s="148">
        <f>Table1[[#This Row],[Depart]]+Table1[[#This Row],[Dur''n]]</f>
        <v>0.5625</v>
      </c>
      <c r="M29" s="148">
        <v>0.20833333333333334</v>
      </c>
      <c r="N29" s="56">
        <v>90</v>
      </c>
      <c r="O29" s="149"/>
      <c r="P29" s="44"/>
      <c r="Q29" s="44"/>
      <c r="R29" s="45">
        <v>90</v>
      </c>
      <c r="S29" s="45"/>
      <c r="T29" s="150"/>
      <c r="U29" s="16" t="s">
        <v>60</v>
      </c>
      <c r="V29" s="12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</row>
    <row r="30" spans="1:42" s="40" customFormat="1" ht="24.95" customHeight="1" x14ac:dyDescent="0.2">
      <c r="A30" s="33" t="s">
        <v>38</v>
      </c>
      <c r="B30" s="33"/>
      <c r="C30" s="33"/>
      <c r="D30" s="33"/>
      <c r="E30" s="33"/>
      <c r="F30" s="33"/>
      <c r="G30" s="33"/>
      <c r="H30" s="33"/>
      <c r="I30" s="33">
        <f>SUBTOTAL(103,Table1[Titel])</f>
        <v>28</v>
      </c>
      <c r="J30" s="72"/>
      <c r="K30" s="88"/>
      <c r="L30" s="73"/>
      <c r="M30" s="72"/>
      <c r="N30" s="74">
        <f>SUBTOTAL(109,Table1[PAX])</f>
        <v>1998</v>
      </c>
      <c r="O30" s="33"/>
      <c r="P30" s="33"/>
      <c r="Q30" s="33"/>
      <c r="R30" s="33"/>
      <c r="S30" s="33"/>
      <c r="T30" s="47"/>
      <c r="U30" s="33"/>
      <c r="V30" s="33"/>
    </row>
    <row r="31" spans="1:42" x14ac:dyDescent="0.2">
      <c r="A31" s="25"/>
      <c r="B31" s="36"/>
      <c r="D31" s="37"/>
      <c r="E31" s="37"/>
      <c r="J31" s="26"/>
      <c r="K31" s="89"/>
      <c r="L31" s="25"/>
      <c r="M31" s="25"/>
      <c r="O31" s="25"/>
      <c r="P31" s="25"/>
      <c r="Q31" s="25"/>
      <c r="R31" s="25"/>
      <c r="S31" s="25"/>
    </row>
    <row r="32" spans="1:42" x14ac:dyDescent="0.2">
      <c r="A32" s="25"/>
      <c r="B32" s="36"/>
      <c r="D32" s="37"/>
      <c r="E32" s="37"/>
      <c r="J32" s="26"/>
      <c r="K32" s="89"/>
      <c r="L32" s="25"/>
      <c r="M32" s="25"/>
      <c r="O32" s="25"/>
      <c r="P32" s="25"/>
      <c r="Q32" s="25"/>
      <c r="R32" s="25"/>
      <c r="S32" s="25"/>
    </row>
    <row r="33" spans="1:19" x14ac:dyDescent="0.2">
      <c r="A33" s="25"/>
      <c r="B33" s="36"/>
      <c r="D33" s="37"/>
      <c r="E33" s="37"/>
      <c r="J33" s="26"/>
      <c r="K33" s="89"/>
      <c r="L33" s="25"/>
      <c r="M33" s="25"/>
      <c r="O33" s="25"/>
      <c r="P33" s="25"/>
      <c r="Q33" s="25"/>
      <c r="R33" s="25"/>
      <c r="S33" s="25"/>
    </row>
    <row r="34" spans="1:19" x14ac:dyDescent="0.2">
      <c r="A34" s="25"/>
      <c r="B34" s="36"/>
      <c r="D34" s="37"/>
      <c r="E34" s="37"/>
      <c r="J34" s="26"/>
      <c r="K34" s="89"/>
      <c r="L34" s="25"/>
      <c r="M34" s="25"/>
      <c r="O34" s="25"/>
      <c r="P34" s="25"/>
      <c r="Q34" s="25"/>
      <c r="R34" s="25"/>
      <c r="S34" s="25"/>
    </row>
    <row r="35" spans="1:19" x14ac:dyDescent="0.2">
      <c r="A35" s="25"/>
      <c r="B35" s="36"/>
      <c r="D35" s="37"/>
      <c r="E35" s="37"/>
      <c r="J35" s="26"/>
      <c r="K35" s="89"/>
      <c r="L35" s="25"/>
      <c r="M35" s="25"/>
      <c r="O35" s="25"/>
      <c r="P35" s="25"/>
      <c r="Q35" s="25"/>
      <c r="R35" s="25"/>
      <c r="S35" s="25"/>
    </row>
    <row r="36" spans="1:19" x14ac:dyDescent="0.2">
      <c r="A36" s="25"/>
      <c r="B36" s="36"/>
      <c r="D36" s="37"/>
      <c r="E36" s="37"/>
      <c r="J36" s="26"/>
      <c r="K36" s="89"/>
      <c r="L36" s="25"/>
      <c r="M36" s="25"/>
      <c r="O36" s="25"/>
      <c r="P36" s="25"/>
      <c r="Q36" s="25"/>
      <c r="R36" s="25"/>
      <c r="S36" s="25"/>
    </row>
    <row r="37" spans="1:19" x14ac:dyDescent="0.2">
      <c r="A37" s="25"/>
      <c r="B37" s="36"/>
      <c r="D37" s="37"/>
      <c r="E37" s="37"/>
      <c r="J37" s="26"/>
      <c r="K37" s="89"/>
      <c r="L37" s="25"/>
      <c r="M37" s="25"/>
      <c r="O37" s="25"/>
      <c r="P37" s="25"/>
      <c r="Q37" s="25"/>
      <c r="R37" s="25"/>
      <c r="S37" s="25"/>
    </row>
    <row r="38" spans="1:19" x14ac:dyDescent="0.2">
      <c r="A38" s="25"/>
      <c r="B38" s="36"/>
      <c r="D38" s="37"/>
      <c r="E38" s="37"/>
      <c r="J38" s="26"/>
      <c r="K38" s="89"/>
      <c r="L38" s="25"/>
      <c r="M38" s="25"/>
      <c r="O38" s="25"/>
      <c r="P38" s="25"/>
      <c r="Q38" s="25"/>
      <c r="R38" s="25"/>
      <c r="S38" s="25"/>
    </row>
    <row r="39" spans="1:19" x14ac:dyDescent="0.2">
      <c r="A39" s="25"/>
      <c r="B39" s="36"/>
      <c r="D39" s="37"/>
      <c r="E39" s="37"/>
      <c r="J39" s="26"/>
      <c r="K39" s="89"/>
      <c r="L39" s="25"/>
      <c r="M39" s="25"/>
      <c r="O39" s="25"/>
      <c r="P39" s="25"/>
      <c r="Q39" s="25"/>
      <c r="R39" s="25"/>
      <c r="S39" s="25"/>
    </row>
    <row r="40" spans="1:19" x14ac:dyDescent="0.2">
      <c r="A40" s="25"/>
      <c r="B40" s="36"/>
      <c r="D40" s="37"/>
      <c r="E40" s="37"/>
      <c r="J40" s="26"/>
      <c r="K40" s="89"/>
      <c r="L40" s="25"/>
      <c r="M40" s="25"/>
      <c r="O40" s="25"/>
      <c r="P40" s="25"/>
      <c r="Q40" s="25"/>
      <c r="R40" s="25"/>
      <c r="S40" s="25"/>
    </row>
    <row r="41" spans="1:19" x14ac:dyDescent="0.2">
      <c r="A41" s="25"/>
      <c r="B41" s="36"/>
      <c r="D41" s="37"/>
      <c r="E41" s="37"/>
      <c r="J41" s="26"/>
      <c r="K41" s="89"/>
      <c r="L41" s="25"/>
      <c r="M41" s="25"/>
      <c r="O41" s="25"/>
      <c r="P41" s="25"/>
      <c r="Q41" s="25"/>
      <c r="R41" s="25"/>
      <c r="S41" s="25"/>
    </row>
    <row r="42" spans="1:19" x14ac:dyDescent="0.2">
      <c r="A42" s="25"/>
      <c r="B42" s="36"/>
      <c r="D42" s="37"/>
      <c r="E42" s="37"/>
      <c r="J42" s="26"/>
      <c r="K42" s="89"/>
      <c r="L42" s="25"/>
      <c r="M42" s="25"/>
      <c r="O42" s="25"/>
      <c r="P42" s="25"/>
      <c r="Q42" s="25"/>
      <c r="R42" s="25"/>
      <c r="S42" s="25"/>
    </row>
    <row r="43" spans="1:19" x14ac:dyDescent="0.2">
      <c r="A43" s="25"/>
      <c r="B43" s="36"/>
      <c r="D43" s="37"/>
      <c r="E43" s="37"/>
      <c r="J43" s="26"/>
      <c r="K43" s="89"/>
      <c r="L43" s="25"/>
      <c r="M43" s="25"/>
      <c r="O43" s="25"/>
      <c r="P43" s="25"/>
      <c r="Q43" s="25"/>
      <c r="R43" s="25"/>
      <c r="S43" s="25"/>
    </row>
    <row r="44" spans="1:19" x14ac:dyDescent="0.2">
      <c r="A44" s="25"/>
      <c r="B44" s="36"/>
      <c r="D44" s="37"/>
      <c r="E44" s="37"/>
      <c r="J44" s="26"/>
      <c r="K44" s="89"/>
      <c r="L44" s="25"/>
      <c r="M44" s="25"/>
      <c r="O44" s="25"/>
      <c r="P44" s="25"/>
      <c r="Q44" s="25"/>
      <c r="R44" s="25"/>
      <c r="S44" s="25"/>
    </row>
    <row r="45" spans="1:19" x14ac:dyDescent="0.2">
      <c r="A45" s="25"/>
      <c r="B45" s="36"/>
      <c r="D45" s="37"/>
      <c r="E45" s="37"/>
      <c r="J45" s="26"/>
      <c r="K45" s="89"/>
      <c r="L45" s="25"/>
      <c r="M45" s="25"/>
      <c r="O45" s="25"/>
      <c r="P45" s="25"/>
      <c r="Q45" s="25"/>
      <c r="R45" s="25"/>
      <c r="S45" s="25"/>
    </row>
    <row r="46" spans="1:19" x14ac:dyDescent="0.2">
      <c r="A46" s="25"/>
      <c r="B46" s="36"/>
      <c r="D46" s="37"/>
      <c r="E46" s="37"/>
      <c r="J46" s="26"/>
      <c r="K46" s="89"/>
      <c r="L46" s="25"/>
      <c r="M46" s="25"/>
      <c r="O46" s="25"/>
      <c r="P46" s="25"/>
      <c r="Q46" s="25"/>
      <c r="R46" s="25"/>
      <c r="S46" s="25"/>
    </row>
    <row r="47" spans="1:19" x14ac:dyDescent="0.2">
      <c r="A47" s="25"/>
      <c r="B47" s="36"/>
      <c r="D47" s="37"/>
      <c r="E47" s="37"/>
      <c r="J47" s="26"/>
      <c r="K47" s="89"/>
      <c r="L47" s="25"/>
      <c r="M47" s="25"/>
      <c r="O47" s="25"/>
      <c r="P47" s="25"/>
      <c r="Q47" s="25"/>
      <c r="R47" s="25"/>
      <c r="S47" s="25"/>
    </row>
    <row r="48" spans="1:19" x14ac:dyDescent="0.2">
      <c r="A48" s="25"/>
      <c r="B48" s="36"/>
      <c r="D48" s="37"/>
      <c r="E48" s="37"/>
      <c r="J48" s="26"/>
      <c r="K48" s="89"/>
      <c r="L48" s="25"/>
      <c r="M48" s="25"/>
      <c r="O48" s="25"/>
      <c r="P48" s="25"/>
      <c r="Q48" s="25"/>
      <c r="R48" s="25"/>
      <c r="S48" s="25"/>
    </row>
    <row r="49" spans="1:19" x14ac:dyDescent="0.2">
      <c r="A49" s="25"/>
      <c r="B49" s="36"/>
      <c r="D49" s="37"/>
      <c r="E49" s="37"/>
      <c r="J49" s="26"/>
      <c r="K49" s="89"/>
      <c r="L49" s="25"/>
      <c r="M49" s="25"/>
      <c r="O49" s="25"/>
      <c r="P49" s="25"/>
      <c r="Q49" s="25"/>
      <c r="R49" s="25"/>
      <c r="S49" s="25"/>
    </row>
    <row r="50" spans="1:19" x14ac:dyDescent="0.2">
      <c r="A50" s="25"/>
      <c r="B50" s="36"/>
      <c r="D50" s="37"/>
      <c r="E50" s="37"/>
      <c r="J50" s="26"/>
      <c r="K50" s="89"/>
      <c r="L50" s="25"/>
      <c r="M50" s="25"/>
      <c r="O50" s="25"/>
      <c r="P50" s="25"/>
      <c r="Q50" s="25"/>
      <c r="R50" s="25"/>
      <c r="S50" s="25"/>
    </row>
    <row r="51" spans="1:19" x14ac:dyDescent="0.2">
      <c r="A51" s="25"/>
      <c r="B51" s="36"/>
      <c r="D51" s="37"/>
      <c r="E51" s="37"/>
      <c r="J51" s="26"/>
      <c r="K51" s="89"/>
      <c r="L51" s="25"/>
      <c r="M51" s="25"/>
      <c r="O51" s="25"/>
      <c r="P51" s="25"/>
      <c r="Q51" s="25"/>
      <c r="R51" s="25"/>
      <c r="S51" s="25"/>
    </row>
    <row r="52" spans="1:19" x14ac:dyDescent="0.2">
      <c r="A52" s="25"/>
      <c r="B52" s="36"/>
      <c r="D52" s="37"/>
      <c r="E52" s="37"/>
      <c r="J52" s="26"/>
      <c r="K52" s="89"/>
      <c r="L52" s="25"/>
      <c r="M52" s="25"/>
      <c r="O52" s="25"/>
      <c r="P52" s="25"/>
      <c r="Q52" s="25"/>
      <c r="R52" s="25"/>
      <c r="S52" s="25"/>
    </row>
    <row r="53" spans="1:19" x14ac:dyDescent="0.2">
      <c r="A53" s="25"/>
      <c r="B53" s="36"/>
      <c r="D53" s="37"/>
      <c r="E53" s="37"/>
      <c r="J53" s="26"/>
      <c r="K53" s="89"/>
      <c r="L53" s="25"/>
      <c r="M53" s="25"/>
      <c r="O53" s="25"/>
      <c r="P53" s="25"/>
      <c r="Q53" s="25"/>
      <c r="R53" s="25"/>
      <c r="S53" s="25"/>
    </row>
    <row r="54" spans="1:19" x14ac:dyDescent="0.2">
      <c r="A54" s="25"/>
      <c r="B54" s="36"/>
      <c r="D54" s="37"/>
      <c r="E54" s="37"/>
      <c r="J54" s="26"/>
      <c r="K54" s="89"/>
      <c r="L54" s="25"/>
      <c r="M54" s="25"/>
      <c r="O54" s="25"/>
      <c r="P54" s="25"/>
      <c r="Q54" s="25"/>
      <c r="R54" s="25"/>
      <c r="S54" s="25"/>
    </row>
    <row r="55" spans="1:19" x14ac:dyDescent="0.2">
      <c r="A55" s="25"/>
      <c r="B55" s="36"/>
      <c r="D55" s="37"/>
      <c r="E55" s="37"/>
      <c r="J55" s="26"/>
      <c r="K55" s="89"/>
      <c r="L55" s="25"/>
      <c r="M55" s="25"/>
      <c r="O55" s="25"/>
      <c r="P55" s="25"/>
      <c r="Q55" s="25"/>
      <c r="R55" s="25"/>
      <c r="S55" s="25"/>
    </row>
    <row r="56" spans="1:19" x14ac:dyDescent="0.2">
      <c r="A56" s="25"/>
      <c r="B56" s="36"/>
      <c r="D56" s="37"/>
      <c r="E56" s="37"/>
      <c r="J56" s="26"/>
      <c r="K56" s="89"/>
      <c r="L56" s="25"/>
      <c r="M56" s="25"/>
      <c r="O56" s="25"/>
      <c r="P56" s="25"/>
      <c r="Q56" s="25"/>
      <c r="R56" s="25"/>
      <c r="S56" s="25"/>
    </row>
    <row r="57" spans="1:19" x14ac:dyDescent="0.2">
      <c r="A57" s="25"/>
      <c r="B57" s="36"/>
      <c r="D57" s="37"/>
      <c r="E57" s="37"/>
      <c r="J57" s="26"/>
      <c r="K57" s="89"/>
      <c r="L57" s="25"/>
      <c r="M57" s="25"/>
      <c r="O57" s="25"/>
      <c r="P57" s="25"/>
      <c r="Q57" s="25"/>
      <c r="R57" s="25"/>
      <c r="S57" s="25"/>
    </row>
    <row r="58" spans="1:19" x14ac:dyDescent="0.2">
      <c r="A58" s="25"/>
      <c r="B58" s="36"/>
      <c r="D58" s="37"/>
      <c r="E58" s="37"/>
      <c r="J58" s="26"/>
      <c r="K58" s="89"/>
      <c r="L58" s="25"/>
      <c r="M58" s="25"/>
      <c r="O58" s="25"/>
      <c r="P58" s="25"/>
      <c r="Q58" s="25"/>
      <c r="R58" s="25"/>
      <c r="S58" s="25"/>
    </row>
    <row r="59" spans="1:19" x14ac:dyDescent="0.2">
      <c r="A59" s="25"/>
      <c r="B59" s="36"/>
      <c r="D59" s="37"/>
      <c r="E59" s="37"/>
      <c r="J59" s="26"/>
      <c r="K59" s="89"/>
      <c r="L59" s="25"/>
      <c r="M59" s="25"/>
      <c r="O59" s="25"/>
      <c r="P59" s="25"/>
      <c r="Q59" s="25"/>
      <c r="R59" s="25"/>
      <c r="S59" s="25"/>
    </row>
    <row r="60" spans="1:19" x14ac:dyDescent="0.2">
      <c r="A60" s="25"/>
      <c r="B60" s="36"/>
      <c r="D60" s="37"/>
      <c r="E60" s="37"/>
      <c r="J60" s="26"/>
      <c r="K60" s="89"/>
      <c r="L60" s="25"/>
      <c r="M60" s="25"/>
      <c r="O60" s="25"/>
      <c r="P60" s="25"/>
      <c r="Q60" s="25"/>
      <c r="R60" s="25"/>
      <c r="S60" s="25"/>
    </row>
    <row r="61" spans="1:19" x14ac:dyDescent="0.2">
      <c r="A61" s="25"/>
      <c r="B61" s="36"/>
      <c r="D61" s="37"/>
      <c r="E61" s="37"/>
      <c r="J61" s="26"/>
      <c r="K61" s="89"/>
      <c r="L61" s="25"/>
      <c r="M61" s="25"/>
      <c r="O61" s="25"/>
      <c r="P61" s="25"/>
      <c r="Q61" s="25"/>
      <c r="R61" s="25"/>
      <c r="S61" s="25"/>
    </row>
    <row r="62" spans="1:19" x14ac:dyDescent="0.2">
      <c r="A62" s="25"/>
      <c r="B62" s="36"/>
      <c r="D62" s="37"/>
      <c r="E62" s="37"/>
      <c r="J62" s="26"/>
      <c r="K62" s="89"/>
      <c r="L62" s="25"/>
      <c r="M62" s="25"/>
      <c r="O62" s="25"/>
      <c r="P62" s="25"/>
      <c r="Q62" s="25"/>
      <c r="R62" s="25"/>
      <c r="S62" s="25"/>
    </row>
    <row r="63" spans="1:19" x14ac:dyDescent="0.2">
      <c r="A63" s="25"/>
      <c r="B63" s="36"/>
      <c r="D63" s="37"/>
      <c r="E63" s="37"/>
      <c r="J63" s="26"/>
      <c r="K63" s="89"/>
      <c r="L63" s="25"/>
      <c r="M63" s="25"/>
      <c r="O63" s="25"/>
      <c r="P63" s="25"/>
      <c r="Q63" s="25"/>
      <c r="R63" s="25"/>
      <c r="S63" s="25"/>
    </row>
    <row r="64" spans="1:19" x14ac:dyDescent="0.2">
      <c r="A64" s="25"/>
      <c r="B64" s="36"/>
      <c r="D64" s="37"/>
      <c r="E64" s="37"/>
      <c r="J64" s="26"/>
      <c r="K64" s="89"/>
      <c r="L64" s="25"/>
      <c r="M64" s="25"/>
      <c r="O64" s="25"/>
      <c r="P64" s="25"/>
      <c r="Q64" s="25"/>
      <c r="R64" s="25"/>
      <c r="S64" s="25"/>
    </row>
    <row r="65" spans="1:19" x14ac:dyDescent="0.2">
      <c r="A65" s="25"/>
      <c r="B65" s="36"/>
      <c r="D65" s="37"/>
      <c r="E65" s="37"/>
      <c r="J65" s="26"/>
      <c r="K65" s="89"/>
      <c r="L65" s="25"/>
      <c r="M65" s="25"/>
      <c r="O65" s="25"/>
      <c r="P65" s="25"/>
      <c r="Q65" s="25"/>
      <c r="R65" s="25"/>
      <c r="S65" s="25"/>
    </row>
    <row r="66" spans="1:19" x14ac:dyDescent="0.2">
      <c r="A66" s="25"/>
      <c r="B66" s="36"/>
      <c r="D66" s="37"/>
      <c r="E66" s="37"/>
      <c r="J66" s="26"/>
      <c r="K66" s="89"/>
      <c r="L66" s="25"/>
      <c r="M66" s="25"/>
      <c r="O66" s="25"/>
      <c r="P66" s="25"/>
      <c r="Q66" s="25"/>
      <c r="R66" s="25"/>
      <c r="S66" s="25"/>
    </row>
    <row r="67" spans="1:19" x14ac:dyDescent="0.2">
      <c r="A67" s="25"/>
      <c r="B67" s="36"/>
      <c r="D67" s="37"/>
      <c r="E67" s="37"/>
      <c r="J67" s="26"/>
      <c r="K67" s="89"/>
      <c r="L67" s="25"/>
      <c r="M67" s="25"/>
      <c r="O67" s="25"/>
      <c r="P67" s="25"/>
      <c r="Q67" s="25"/>
      <c r="R67" s="25"/>
      <c r="S67" s="25"/>
    </row>
    <row r="68" spans="1:19" x14ac:dyDescent="0.2">
      <c r="A68" s="25"/>
      <c r="B68" s="36"/>
      <c r="D68" s="37"/>
      <c r="E68" s="37"/>
      <c r="J68" s="26"/>
      <c r="K68" s="89"/>
      <c r="L68" s="25"/>
      <c r="M68" s="25"/>
      <c r="O68" s="25"/>
      <c r="P68" s="25"/>
      <c r="Q68" s="25"/>
      <c r="R68" s="25"/>
      <c r="S68" s="25"/>
    </row>
    <row r="69" spans="1:19" x14ac:dyDescent="0.2">
      <c r="A69" s="25"/>
      <c r="B69" s="36"/>
      <c r="D69" s="37"/>
      <c r="E69" s="37"/>
      <c r="J69" s="26"/>
      <c r="K69" s="89"/>
      <c r="L69" s="25"/>
      <c r="M69" s="25"/>
      <c r="O69" s="25"/>
      <c r="P69" s="25"/>
      <c r="Q69" s="25"/>
      <c r="R69" s="25"/>
      <c r="S69" s="25"/>
    </row>
    <row r="70" spans="1:19" x14ac:dyDescent="0.2">
      <c r="A70" s="25"/>
      <c r="B70" s="36"/>
      <c r="D70" s="37"/>
      <c r="E70" s="37"/>
      <c r="J70" s="26"/>
      <c r="K70" s="89"/>
      <c r="L70" s="25"/>
      <c r="M70" s="25"/>
      <c r="O70" s="25"/>
      <c r="P70" s="25"/>
      <c r="Q70" s="25"/>
      <c r="R70" s="25"/>
      <c r="S70" s="25"/>
    </row>
    <row r="71" spans="1:19" x14ac:dyDescent="0.2">
      <c r="A71" s="25"/>
      <c r="B71" s="36"/>
      <c r="D71" s="37"/>
      <c r="E71" s="37"/>
      <c r="J71" s="26"/>
      <c r="K71" s="89"/>
      <c r="L71" s="25"/>
      <c r="M71" s="25"/>
      <c r="O71" s="25"/>
      <c r="P71" s="25"/>
      <c r="Q71" s="25"/>
      <c r="R71" s="25"/>
      <c r="S71" s="25"/>
    </row>
    <row r="72" spans="1:19" x14ac:dyDescent="0.2">
      <c r="A72" s="25"/>
      <c r="B72" s="36"/>
      <c r="D72" s="37"/>
      <c r="E72" s="37"/>
      <c r="J72" s="26"/>
      <c r="K72" s="89"/>
      <c r="L72" s="25"/>
      <c r="M72" s="25"/>
      <c r="O72" s="25"/>
      <c r="P72" s="25"/>
      <c r="Q72" s="25"/>
      <c r="R72" s="25"/>
      <c r="S72" s="25"/>
    </row>
    <row r="73" spans="1:19" x14ac:dyDescent="0.2">
      <c r="A73" s="25"/>
      <c r="B73" s="36"/>
      <c r="D73" s="37"/>
      <c r="E73" s="37"/>
      <c r="J73" s="26"/>
      <c r="K73" s="89"/>
      <c r="L73" s="25"/>
      <c r="M73" s="25"/>
      <c r="O73" s="25"/>
      <c r="P73" s="25"/>
      <c r="Q73" s="25"/>
      <c r="R73" s="25"/>
      <c r="S73" s="25"/>
    </row>
    <row r="74" spans="1:19" x14ac:dyDescent="0.2">
      <c r="A74" s="25"/>
      <c r="B74" s="36"/>
      <c r="D74" s="37"/>
      <c r="E74" s="37"/>
      <c r="J74" s="26"/>
      <c r="K74" s="89"/>
      <c r="L74" s="25"/>
      <c r="M74" s="25"/>
      <c r="O74" s="25"/>
      <c r="P74" s="25"/>
      <c r="Q74" s="25"/>
      <c r="R74" s="25"/>
      <c r="S74" s="25"/>
    </row>
    <row r="75" spans="1:19" x14ac:dyDescent="0.2">
      <c r="A75" s="25"/>
      <c r="B75" s="36"/>
      <c r="D75" s="37"/>
      <c r="E75" s="37"/>
      <c r="J75" s="26"/>
      <c r="K75" s="89"/>
      <c r="L75" s="25"/>
      <c r="M75" s="25"/>
      <c r="O75" s="25"/>
      <c r="P75" s="25"/>
      <c r="Q75" s="25"/>
      <c r="R75" s="25"/>
      <c r="S75" s="25"/>
    </row>
    <row r="76" spans="1:19" x14ac:dyDescent="0.2">
      <c r="A76" s="25"/>
      <c r="B76" s="36"/>
      <c r="D76" s="37"/>
      <c r="E76" s="37"/>
      <c r="J76" s="26"/>
      <c r="K76" s="89"/>
      <c r="L76" s="25"/>
      <c r="M76" s="25"/>
      <c r="O76" s="25"/>
      <c r="P76" s="25"/>
      <c r="Q76" s="25"/>
      <c r="R76" s="25"/>
      <c r="S76" s="25"/>
    </row>
    <row r="77" spans="1:19" x14ac:dyDescent="0.2">
      <c r="A77" s="25"/>
      <c r="B77" s="36"/>
      <c r="D77" s="37"/>
      <c r="E77" s="37"/>
      <c r="J77" s="26"/>
      <c r="K77" s="89"/>
      <c r="L77" s="25"/>
      <c r="M77" s="25"/>
      <c r="O77" s="25"/>
      <c r="P77" s="25"/>
      <c r="Q77" s="25"/>
      <c r="R77" s="25"/>
      <c r="S77" s="25"/>
    </row>
    <row r="78" spans="1:19" x14ac:dyDescent="0.2">
      <c r="A78" s="25"/>
      <c r="B78" s="36"/>
      <c r="D78" s="37"/>
      <c r="E78" s="37"/>
      <c r="J78" s="26"/>
      <c r="K78" s="89"/>
      <c r="L78" s="25"/>
      <c r="M78" s="25"/>
      <c r="O78" s="25"/>
      <c r="P78" s="25"/>
      <c r="Q78" s="25"/>
      <c r="R78" s="25"/>
      <c r="S78" s="25"/>
    </row>
    <row r="79" spans="1:19" x14ac:dyDescent="0.2">
      <c r="A79" s="25"/>
      <c r="B79" s="36"/>
      <c r="D79" s="37"/>
      <c r="E79" s="37"/>
      <c r="J79" s="26"/>
      <c r="K79" s="89"/>
      <c r="L79" s="25"/>
      <c r="M79" s="25"/>
      <c r="O79" s="25"/>
      <c r="P79" s="25"/>
      <c r="Q79" s="25"/>
      <c r="R79" s="25"/>
      <c r="S79" s="25"/>
    </row>
    <row r="80" spans="1:19" x14ac:dyDescent="0.2">
      <c r="A80" s="25"/>
      <c r="B80" s="36"/>
      <c r="D80" s="37"/>
      <c r="E80" s="37"/>
      <c r="J80" s="26"/>
      <c r="K80" s="89"/>
      <c r="L80" s="25"/>
      <c r="M80" s="25"/>
      <c r="O80" s="25"/>
      <c r="P80" s="25"/>
      <c r="Q80" s="25"/>
      <c r="R80" s="25"/>
      <c r="S80" s="25"/>
    </row>
    <row r="81" spans="1:19" x14ac:dyDescent="0.2">
      <c r="A81" s="25"/>
      <c r="B81" s="36"/>
      <c r="D81" s="37"/>
      <c r="E81" s="37"/>
      <c r="J81" s="26"/>
      <c r="K81" s="89"/>
      <c r="L81" s="25"/>
      <c r="M81" s="25"/>
      <c r="O81" s="25"/>
      <c r="P81" s="25"/>
      <c r="Q81" s="25"/>
      <c r="R81" s="25"/>
      <c r="S81" s="25"/>
    </row>
    <row r="82" spans="1:19" x14ac:dyDescent="0.2">
      <c r="A82" s="25"/>
      <c r="B82" s="36"/>
      <c r="D82" s="37"/>
      <c r="E82" s="37"/>
      <c r="J82" s="26"/>
      <c r="K82" s="89"/>
      <c r="L82" s="25"/>
      <c r="M82" s="25"/>
      <c r="O82" s="25"/>
      <c r="P82" s="25"/>
      <c r="Q82" s="25"/>
      <c r="R82" s="25"/>
      <c r="S82" s="25"/>
    </row>
    <row r="83" spans="1:19" x14ac:dyDescent="0.2">
      <c r="A83" s="25"/>
      <c r="B83" s="36"/>
      <c r="D83" s="37"/>
      <c r="E83" s="37"/>
      <c r="J83" s="26"/>
      <c r="K83" s="89"/>
      <c r="L83" s="25"/>
      <c r="M83" s="25"/>
      <c r="O83" s="25"/>
      <c r="P83" s="25"/>
      <c r="Q83" s="25"/>
      <c r="R83" s="25"/>
      <c r="S83" s="25"/>
    </row>
    <row r="84" spans="1:19" x14ac:dyDescent="0.2">
      <c r="A84" s="25"/>
      <c r="B84" s="36"/>
      <c r="D84" s="37"/>
      <c r="E84" s="37"/>
      <c r="J84" s="26"/>
      <c r="K84" s="89"/>
      <c r="L84" s="25"/>
      <c r="M84" s="25"/>
      <c r="O84" s="25"/>
      <c r="P84" s="25"/>
      <c r="Q84" s="25"/>
      <c r="R84" s="25"/>
      <c r="S84" s="25"/>
    </row>
    <row r="85" spans="1:19" x14ac:dyDescent="0.2">
      <c r="A85" s="25"/>
      <c r="B85" s="36"/>
      <c r="D85" s="37"/>
      <c r="E85" s="37"/>
      <c r="J85" s="26"/>
      <c r="K85" s="89"/>
      <c r="L85" s="25"/>
      <c r="M85" s="25"/>
      <c r="O85" s="25"/>
      <c r="P85" s="25"/>
      <c r="Q85" s="25"/>
      <c r="R85" s="25"/>
      <c r="S85" s="25"/>
    </row>
    <row r="86" spans="1:19" x14ac:dyDescent="0.2">
      <c r="A86" s="25"/>
      <c r="B86" s="36"/>
      <c r="D86" s="37"/>
      <c r="E86" s="37"/>
      <c r="J86" s="26"/>
      <c r="K86" s="89"/>
      <c r="L86" s="25"/>
      <c r="M86" s="25"/>
      <c r="O86" s="25"/>
      <c r="P86" s="25"/>
      <c r="Q86" s="25"/>
      <c r="R86" s="25"/>
      <c r="S86" s="25"/>
    </row>
    <row r="87" spans="1:19" x14ac:dyDescent="0.2">
      <c r="A87" s="25"/>
      <c r="B87" s="36"/>
      <c r="D87" s="37"/>
      <c r="E87" s="37"/>
      <c r="J87" s="26"/>
      <c r="K87" s="89"/>
      <c r="L87" s="25"/>
      <c r="M87" s="25"/>
      <c r="O87" s="25"/>
      <c r="P87" s="25"/>
      <c r="Q87" s="25"/>
      <c r="R87" s="25"/>
      <c r="S87" s="25"/>
    </row>
    <row r="88" spans="1:19" x14ac:dyDescent="0.2">
      <c r="A88" s="25"/>
      <c r="B88" s="36"/>
      <c r="D88" s="37"/>
      <c r="E88" s="37"/>
      <c r="J88" s="26"/>
      <c r="K88" s="89"/>
      <c r="L88" s="25"/>
      <c r="M88" s="25"/>
      <c r="O88" s="25"/>
      <c r="P88" s="25"/>
      <c r="Q88" s="25"/>
      <c r="R88" s="25"/>
      <c r="S88" s="25"/>
    </row>
    <row r="89" spans="1:19" x14ac:dyDescent="0.2">
      <c r="A89" s="25"/>
      <c r="B89" s="36"/>
      <c r="D89" s="37"/>
      <c r="E89" s="37"/>
      <c r="J89" s="26"/>
      <c r="K89" s="89"/>
      <c r="L89" s="25"/>
      <c r="M89" s="25"/>
      <c r="O89" s="25"/>
      <c r="P89" s="25"/>
      <c r="Q89" s="25"/>
      <c r="R89" s="25"/>
      <c r="S89" s="25"/>
    </row>
    <row r="90" spans="1:19" x14ac:dyDescent="0.2">
      <c r="A90" s="25"/>
      <c r="B90" s="36"/>
      <c r="D90" s="37"/>
      <c r="E90" s="37"/>
      <c r="J90" s="26"/>
      <c r="K90" s="89"/>
      <c r="L90" s="25"/>
      <c r="M90" s="25"/>
      <c r="O90" s="25"/>
      <c r="P90" s="25"/>
      <c r="Q90" s="25"/>
      <c r="R90" s="25"/>
      <c r="S90" s="25"/>
    </row>
    <row r="91" spans="1:19" x14ac:dyDescent="0.2">
      <c r="A91" s="25"/>
      <c r="B91" s="36"/>
      <c r="D91" s="37"/>
      <c r="E91" s="37"/>
      <c r="J91" s="26"/>
      <c r="K91" s="89"/>
      <c r="L91" s="25"/>
      <c r="M91" s="25"/>
      <c r="O91" s="25"/>
      <c r="P91" s="25"/>
      <c r="Q91" s="25"/>
      <c r="R91" s="25"/>
      <c r="S91" s="25"/>
    </row>
    <row r="92" spans="1:19" x14ac:dyDescent="0.2">
      <c r="A92" s="25"/>
      <c r="B92" s="36"/>
      <c r="D92" s="37"/>
      <c r="E92" s="37"/>
      <c r="J92" s="26"/>
      <c r="K92" s="89"/>
      <c r="L92" s="25"/>
      <c r="M92" s="25"/>
      <c r="O92" s="25"/>
      <c r="P92" s="25"/>
      <c r="Q92" s="25"/>
      <c r="R92" s="25"/>
      <c r="S92" s="25"/>
    </row>
    <row r="93" spans="1:19" x14ac:dyDescent="0.2">
      <c r="A93" s="25"/>
      <c r="B93" s="36"/>
      <c r="D93" s="37"/>
      <c r="E93" s="37"/>
      <c r="J93" s="26"/>
      <c r="K93" s="89"/>
      <c r="L93" s="25"/>
      <c r="M93" s="25"/>
      <c r="O93" s="25"/>
      <c r="P93" s="25"/>
      <c r="Q93" s="25"/>
      <c r="R93" s="25"/>
      <c r="S93" s="25"/>
    </row>
    <row r="94" spans="1:19" x14ac:dyDescent="0.2">
      <c r="A94" s="25"/>
      <c r="B94" s="36"/>
      <c r="D94" s="37"/>
      <c r="E94" s="37"/>
      <c r="J94" s="26"/>
      <c r="K94" s="89"/>
      <c r="L94" s="25"/>
      <c r="M94" s="25"/>
      <c r="O94" s="25"/>
      <c r="P94" s="25"/>
      <c r="Q94" s="25"/>
      <c r="R94" s="25"/>
      <c r="S94" s="25"/>
    </row>
    <row r="95" spans="1:19" x14ac:dyDescent="0.2">
      <c r="A95" s="25"/>
      <c r="B95" s="36"/>
      <c r="D95" s="37"/>
      <c r="E95" s="37"/>
      <c r="J95" s="26"/>
      <c r="K95" s="89"/>
      <c r="L95" s="25"/>
      <c r="M95" s="25"/>
      <c r="O95" s="25"/>
      <c r="P95" s="25"/>
      <c r="Q95" s="25"/>
      <c r="R95" s="25"/>
      <c r="S95" s="25"/>
    </row>
    <row r="96" spans="1:19" x14ac:dyDescent="0.2">
      <c r="A96" s="25"/>
      <c r="B96" s="36"/>
      <c r="D96" s="37"/>
      <c r="E96" s="37"/>
      <c r="J96" s="26"/>
      <c r="K96" s="89"/>
      <c r="L96" s="25"/>
      <c r="M96" s="25"/>
      <c r="O96" s="25"/>
      <c r="P96" s="25"/>
      <c r="Q96" s="25"/>
      <c r="R96" s="25"/>
      <c r="S96" s="25"/>
    </row>
    <row r="97" spans="1:19" x14ac:dyDescent="0.2">
      <c r="A97" s="25"/>
      <c r="B97" s="36"/>
      <c r="D97" s="37"/>
      <c r="E97" s="37"/>
      <c r="J97" s="26"/>
      <c r="K97" s="89"/>
      <c r="L97" s="25"/>
      <c r="M97" s="25"/>
      <c r="O97" s="25"/>
      <c r="P97" s="25"/>
      <c r="Q97" s="25"/>
      <c r="R97" s="25"/>
      <c r="S97" s="25"/>
    </row>
    <row r="98" spans="1:19" x14ac:dyDescent="0.2">
      <c r="A98" s="25"/>
      <c r="B98" s="36"/>
      <c r="D98" s="37"/>
      <c r="E98" s="37"/>
      <c r="J98" s="26"/>
      <c r="K98" s="89"/>
      <c r="L98" s="25"/>
      <c r="M98" s="25"/>
      <c r="O98" s="25"/>
      <c r="P98" s="25"/>
      <c r="Q98" s="25"/>
      <c r="R98" s="25"/>
      <c r="S98" s="25"/>
    </row>
    <row r="99" spans="1:19" x14ac:dyDescent="0.2">
      <c r="A99" s="25"/>
      <c r="B99" s="36"/>
      <c r="D99" s="37"/>
      <c r="E99" s="37"/>
      <c r="J99" s="26"/>
      <c r="K99" s="89"/>
      <c r="L99" s="25"/>
      <c r="M99" s="25"/>
      <c r="O99" s="25"/>
      <c r="P99" s="25"/>
      <c r="Q99" s="25"/>
      <c r="R99" s="25"/>
      <c r="S99" s="25"/>
    </row>
    <row r="100" spans="1:19" x14ac:dyDescent="0.2">
      <c r="A100" s="25"/>
      <c r="B100" s="36"/>
      <c r="D100" s="37"/>
      <c r="E100" s="37"/>
      <c r="J100" s="26"/>
      <c r="K100" s="89"/>
      <c r="L100" s="25"/>
      <c r="M100" s="25"/>
      <c r="O100" s="25"/>
      <c r="P100" s="25"/>
      <c r="Q100" s="25"/>
      <c r="R100" s="25"/>
      <c r="S100" s="25"/>
    </row>
    <row r="101" spans="1:19" x14ac:dyDescent="0.2">
      <c r="A101" s="25"/>
      <c r="B101" s="36"/>
      <c r="D101" s="37"/>
      <c r="E101" s="37"/>
      <c r="J101" s="26"/>
      <c r="K101" s="89"/>
      <c r="L101" s="25"/>
      <c r="M101" s="25"/>
      <c r="O101" s="25"/>
      <c r="P101" s="25"/>
      <c r="Q101" s="25"/>
      <c r="R101" s="25"/>
      <c r="S101" s="25"/>
    </row>
    <row r="102" spans="1:19" x14ac:dyDescent="0.2">
      <c r="A102" s="25"/>
      <c r="B102" s="36"/>
      <c r="D102" s="37"/>
      <c r="E102" s="37"/>
      <c r="J102" s="26"/>
      <c r="K102" s="89"/>
      <c r="L102" s="25"/>
      <c r="M102" s="25"/>
      <c r="O102" s="25"/>
      <c r="P102" s="25"/>
      <c r="Q102" s="25"/>
      <c r="R102" s="25"/>
      <c r="S102" s="25"/>
    </row>
    <row r="103" spans="1:19" x14ac:dyDescent="0.2">
      <c r="A103" s="25"/>
      <c r="B103" s="36"/>
      <c r="D103" s="37"/>
      <c r="E103" s="37"/>
      <c r="J103" s="26"/>
      <c r="K103" s="89"/>
      <c r="L103" s="25"/>
      <c r="M103" s="25"/>
      <c r="O103" s="25"/>
      <c r="P103" s="25"/>
      <c r="Q103" s="25"/>
      <c r="R103" s="25"/>
      <c r="S103" s="25"/>
    </row>
    <row r="104" spans="1:19" x14ac:dyDescent="0.2">
      <c r="A104" s="25"/>
      <c r="B104" s="36"/>
      <c r="D104" s="37"/>
      <c r="E104" s="37"/>
      <c r="J104" s="26"/>
      <c r="K104" s="89"/>
      <c r="L104" s="25"/>
      <c r="M104" s="25"/>
      <c r="O104" s="25"/>
      <c r="P104" s="25"/>
      <c r="Q104" s="25"/>
      <c r="R104" s="25"/>
      <c r="S104" s="25"/>
    </row>
    <row r="105" spans="1:19" x14ac:dyDescent="0.2">
      <c r="A105" s="25"/>
      <c r="B105" s="36"/>
      <c r="D105" s="37"/>
      <c r="E105" s="37"/>
      <c r="J105" s="26"/>
      <c r="K105" s="89"/>
      <c r="L105" s="25"/>
      <c r="M105" s="25"/>
      <c r="O105" s="25"/>
      <c r="P105" s="25"/>
      <c r="Q105" s="25"/>
      <c r="R105" s="25"/>
      <c r="S105" s="25"/>
    </row>
    <row r="106" spans="1:19" x14ac:dyDescent="0.2">
      <c r="A106" s="25"/>
      <c r="B106" s="36"/>
      <c r="D106" s="37"/>
      <c r="E106" s="37"/>
      <c r="J106" s="26"/>
      <c r="K106" s="89"/>
      <c r="L106" s="25"/>
      <c r="M106" s="25"/>
      <c r="O106" s="25"/>
      <c r="P106" s="25"/>
      <c r="Q106" s="25"/>
      <c r="R106" s="25"/>
      <c r="S106" s="25"/>
    </row>
    <row r="107" spans="1:19" x14ac:dyDescent="0.2">
      <c r="A107" s="25"/>
      <c r="B107" s="36"/>
      <c r="D107" s="37"/>
      <c r="E107" s="37"/>
      <c r="J107" s="26"/>
      <c r="K107" s="89"/>
      <c r="L107" s="25"/>
      <c r="M107" s="25"/>
      <c r="O107" s="25"/>
      <c r="P107" s="25"/>
      <c r="Q107" s="25"/>
      <c r="R107" s="25"/>
      <c r="S107" s="25"/>
    </row>
    <row r="108" spans="1:19" x14ac:dyDescent="0.2">
      <c r="A108" s="25"/>
      <c r="B108" s="36"/>
      <c r="D108" s="37"/>
      <c r="E108" s="37"/>
      <c r="J108" s="26"/>
      <c r="K108" s="89"/>
      <c r="L108" s="25"/>
      <c r="M108" s="25"/>
      <c r="O108" s="25"/>
      <c r="P108" s="25"/>
      <c r="Q108" s="25"/>
      <c r="R108" s="25"/>
      <c r="S108" s="25"/>
    </row>
    <row r="109" spans="1:19" x14ac:dyDescent="0.2">
      <c r="A109" s="25"/>
      <c r="B109" s="36"/>
      <c r="D109" s="37"/>
      <c r="E109" s="37"/>
      <c r="J109" s="26"/>
      <c r="K109" s="89"/>
      <c r="L109" s="25"/>
      <c r="M109" s="25"/>
      <c r="O109" s="25"/>
      <c r="P109" s="25"/>
      <c r="Q109" s="25"/>
      <c r="R109" s="25"/>
      <c r="S109" s="25"/>
    </row>
    <row r="110" spans="1:19" x14ac:dyDescent="0.2">
      <c r="A110" s="25"/>
      <c r="B110" s="36"/>
      <c r="D110" s="37"/>
      <c r="E110" s="37"/>
      <c r="J110" s="26"/>
      <c r="K110" s="89"/>
      <c r="L110" s="25"/>
      <c r="M110" s="25"/>
      <c r="O110" s="25"/>
      <c r="P110" s="25"/>
      <c r="Q110" s="25"/>
      <c r="R110" s="25"/>
      <c r="S110" s="25"/>
    </row>
    <row r="111" spans="1:19" x14ac:dyDescent="0.2">
      <c r="A111" s="25"/>
      <c r="B111" s="36"/>
      <c r="D111" s="37"/>
      <c r="E111" s="37"/>
      <c r="J111" s="26"/>
      <c r="K111" s="89"/>
      <c r="L111" s="25"/>
      <c r="M111" s="25"/>
      <c r="O111" s="25"/>
      <c r="P111" s="25"/>
      <c r="Q111" s="25"/>
      <c r="R111" s="25"/>
      <c r="S111" s="25"/>
    </row>
    <row r="112" spans="1:19" x14ac:dyDescent="0.2">
      <c r="A112" s="25"/>
      <c r="B112" s="36"/>
      <c r="D112" s="37"/>
      <c r="E112" s="37"/>
      <c r="J112" s="26"/>
      <c r="K112" s="89"/>
      <c r="L112" s="25"/>
      <c r="M112" s="25"/>
      <c r="O112" s="25"/>
      <c r="P112" s="25"/>
      <c r="Q112" s="25"/>
      <c r="R112" s="25"/>
      <c r="S112" s="25"/>
    </row>
    <row r="113" spans="1:19" x14ac:dyDescent="0.2">
      <c r="A113" s="25"/>
      <c r="B113" s="36"/>
      <c r="D113" s="37"/>
      <c r="E113" s="37"/>
      <c r="J113" s="26"/>
      <c r="K113" s="89"/>
      <c r="L113" s="25"/>
      <c r="M113" s="25"/>
      <c r="O113" s="25"/>
      <c r="P113" s="25"/>
      <c r="Q113" s="25"/>
      <c r="R113" s="25"/>
      <c r="S113" s="25"/>
    </row>
    <row r="114" spans="1:19" x14ac:dyDescent="0.2">
      <c r="A114" s="25"/>
      <c r="B114" s="36"/>
      <c r="D114" s="37"/>
      <c r="E114" s="37"/>
      <c r="J114" s="26"/>
      <c r="K114" s="89"/>
      <c r="L114" s="25"/>
      <c r="M114" s="25"/>
      <c r="O114" s="25"/>
      <c r="P114" s="25"/>
      <c r="Q114" s="25"/>
      <c r="R114" s="25"/>
      <c r="S114" s="25"/>
    </row>
    <row r="115" spans="1:19" x14ac:dyDescent="0.2">
      <c r="A115" s="25"/>
      <c r="B115" s="36"/>
      <c r="D115" s="37"/>
      <c r="E115" s="37"/>
      <c r="J115" s="26"/>
      <c r="K115" s="89"/>
      <c r="L115" s="25"/>
      <c r="M115" s="25"/>
      <c r="O115" s="25"/>
      <c r="P115" s="25"/>
      <c r="Q115" s="25"/>
      <c r="R115" s="25"/>
      <c r="S115" s="25"/>
    </row>
    <row r="116" spans="1:19" x14ac:dyDescent="0.2">
      <c r="A116" s="25"/>
      <c r="B116" s="36"/>
      <c r="D116" s="37"/>
      <c r="E116" s="37"/>
      <c r="J116" s="26"/>
      <c r="K116" s="89"/>
      <c r="L116" s="25"/>
      <c r="M116" s="25"/>
      <c r="O116" s="25"/>
      <c r="P116" s="25"/>
      <c r="Q116" s="25"/>
      <c r="R116" s="25"/>
      <c r="S116" s="25"/>
    </row>
    <row r="117" spans="1:19" x14ac:dyDescent="0.2">
      <c r="A117" s="25"/>
      <c r="B117" s="36"/>
      <c r="D117" s="37"/>
      <c r="E117" s="37"/>
      <c r="J117" s="26"/>
      <c r="K117" s="89"/>
      <c r="L117" s="25"/>
      <c r="M117" s="25"/>
      <c r="O117" s="25"/>
      <c r="P117" s="25"/>
      <c r="Q117" s="25"/>
      <c r="R117" s="25"/>
      <c r="S117" s="25"/>
    </row>
    <row r="118" spans="1:19" x14ac:dyDescent="0.2">
      <c r="A118" s="25"/>
      <c r="B118" s="36"/>
      <c r="D118" s="37"/>
      <c r="E118" s="37"/>
      <c r="J118" s="26"/>
      <c r="K118" s="89"/>
      <c r="L118" s="25"/>
      <c r="M118" s="25"/>
      <c r="O118" s="25"/>
      <c r="P118" s="25"/>
      <c r="Q118" s="25"/>
      <c r="R118" s="25"/>
      <c r="S118" s="25"/>
    </row>
    <row r="119" spans="1:19" x14ac:dyDescent="0.2">
      <c r="A119" s="25"/>
      <c r="B119" s="36"/>
      <c r="D119" s="37"/>
      <c r="E119" s="37"/>
      <c r="J119" s="26"/>
      <c r="K119" s="89"/>
      <c r="L119" s="25"/>
      <c r="M119" s="25"/>
      <c r="O119" s="25"/>
      <c r="P119" s="25"/>
      <c r="Q119" s="25"/>
      <c r="R119" s="25"/>
      <c r="S119" s="25"/>
    </row>
    <row r="120" spans="1:19" x14ac:dyDescent="0.2">
      <c r="A120" s="25"/>
      <c r="B120" s="36"/>
      <c r="D120" s="37"/>
      <c r="E120" s="37"/>
      <c r="J120" s="26"/>
      <c r="K120" s="89"/>
      <c r="L120" s="25"/>
      <c r="M120" s="25"/>
      <c r="O120" s="25"/>
      <c r="P120" s="25"/>
      <c r="Q120" s="25"/>
      <c r="R120" s="25"/>
      <c r="S120" s="25"/>
    </row>
    <row r="121" spans="1:19" x14ac:dyDescent="0.2">
      <c r="A121" s="25"/>
      <c r="B121" s="36"/>
      <c r="D121" s="37"/>
      <c r="E121" s="37"/>
      <c r="J121" s="26"/>
      <c r="K121" s="89"/>
      <c r="L121" s="25"/>
      <c r="M121" s="25"/>
      <c r="O121" s="25"/>
      <c r="P121" s="25"/>
      <c r="Q121" s="25"/>
      <c r="R121" s="25"/>
      <c r="S121" s="25"/>
    </row>
    <row r="122" spans="1:19" x14ac:dyDescent="0.2">
      <c r="A122" s="25"/>
      <c r="B122" s="36"/>
      <c r="D122" s="37"/>
      <c r="E122" s="37"/>
      <c r="J122" s="26"/>
      <c r="K122" s="89"/>
      <c r="L122" s="25"/>
      <c r="M122" s="25"/>
      <c r="O122" s="25"/>
      <c r="P122" s="25"/>
      <c r="Q122" s="25"/>
      <c r="R122" s="25"/>
      <c r="S122" s="25"/>
    </row>
    <row r="123" spans="1:19" x14ac:dyDescent="0.2">
      <c r="A123" s="25"/>
      <c r="B123" s="36"/>
      <c r="D123" s="37"/>
      <c r="E123" s="37"/>
      <c r="J123" s="26"/>
      <c r="K123" s="89"/>
      <c r="L123" s="25"/>
      <c r="M123" s="25"/>
      <c r="O123" s="25"/>
      <c r="P123" s="25"/>
      <c r="Q123" s="25"/>
      <c r="R123" s="25"/>
      <c r="S123" s="25"/>
    </row>
    <row r="124" spans="1:19" x14ac:dyDescent="0.2">
      <c r="A124" s="25"/>
      <c r="B124" s="36"/>
      <c r="D124" s="37"/>
      <c r="E124" s="37"/>
      <c r="J124" s="26"/>
      <c r="K124" s="89"/>
      <c r="L124" s="25"/>
      <c r="M124" s="25"/>
      <c r="O124" s="25"/>
      <c r="P124" s="25"/>
      <c r="Q124" s="25"/>
      <c r="R124" s="25"/>
      <c r="S124" s="25"/>
    </row>
    <row r="125" spans="1:19" x14ac:dyDescent="0.2">
      <c r="A125" s="25"/>
      <c r="B125" s="36"/>
      <c r="D125" s="37"/>
      <c r="E125" s="37"/>
      <c r="J125" s="26"/>
      <c r="K125" s="89"/>
      <c r="L125" s="25"/>
      <c r="M125" s="25"/>
      <c r="O125" s="25"/>
      <c r="P125" s="25"/>
      <c r="Q125" s="25"/>
      <c r="R125" s="25"/>
      <c r="S125" s="25"/>
    </row>
    <row r="126" spans="1:19" x14ac:dyDescent="0.2">
      <c r="A126" s="25"/>
      <c r="B126" s="36"/>
      <c r="D126" s="37"/>
      <c r="E126" s="37"/>
      <c r="J126" s="26"/>
      <c r="K126" s="89"/>
      <c r="L126" s="25"/>
      <c r="M126" s="25"/>
      <c r="O126" s="25"/>
      <c r="P126" s="25"/>
      <c r="Q126" s="25"/>
      <c r="R126" s="25"/>
      <c r="S126" s="25"/>
    </row>
    <row r="127" spans="1:19" x14ac:dyDescent="0.2">
      <c r="A127" s="25"/>
      <c r="B127" s="36"/>
      <c r="D127" s="37"/>
      <c r="E127" s="37"/>
      <c r="J127" s="26"/>
      <c r="K127" s="89"/>
      <c r="L127" s="25"/>
      <c r="M127" s="25"/>
      <c r="O127" s="25"/>
      <c r="P127" s="25"/>
      <c r="Q127" s="25"/>
      <c r="R127" s="25"/>
      <c r="S127" s="25"/>
    </row>
    <row r="128" spans="1:19" x14ac:dyDescent="0.2">
      <c r="A128" s="25"/>
      <c r="B128" s="36"/>
      <c r="D128" s="37"/>
      <c r="E128" s="37"/>
      <c r="J128" s="26"/>
      <c r="K128" s="89"/>
      <c r="L128" s="25"/>
      <c r="M128" s="25"/>
      <c r="O128" s="25"/>
      <c r="P128" s="25"/>
      <c r="Q128" s="25"/>
      <c r="R128" s="25"/>
      <c r="S128" s="25"/>
    </row>
    <row r="129" spans="1:19" x14ac:dyDescent="0.2">
      <c r="A129" s="25"/>
      <c r="B129" s="36"/>
      <c r="D129" s="37"/>
      <c r="E129" s="37"/>
      <c r="J129" s="26"/>
      <c r="K129" s="89"/>
      <c r="L129" s="25"/>
      <c r="M129" s="25"/>
      <c r="O129" s="25"/>
      <c r="P129" s="25"/>
      <c r="Q129" s="25"/>
      <c r="R129" s="25"/>
      <c r="S129" s="25"/>
    </row>
    <row r="130" spans="1:19" x14ac:dyDescent="0.2">
      <c r="A130" s="25"/>
      <c r="B130" s="36"/>
      <c r="D130" s="37"/>
      <c r="E130" s="37"/>
      <c r="J130" s="26"/>
      <c r="K130" s="89"/>
      <c r="L130" s="25"/>
      <c r="M130" s="25"/>
      <c r="O130" s="25"/>
      <c r="P130" s="25"/>
      <c r="Q130" s="25"/>
      <c r="R130" s="25"/>
      <c r="S130" s="25"/>
    </row>
    <row r="131" spans="1:19" x14ac:dyDescent="0.2">
      <c r="A131" s="25"/>
      <c r="B131" s="36"/>
      <c r="D131" s="37"/>
      <c r="E131" s="37"/>
      <c r="J131" s="26"/>
      <c r="K131" s="89"/>
      <c r="L131" s="25"/>
      <c r="M131" s="25"/>
      <c r="O131" s="25"/>
      <c r="P131" s="25"/>
      <c r="Q131" s="25"/>
      <c r="R131" s="25"/>
      <c r="S131" s="25"/>
    </row>
    <row r="132" spans="1:19" x14ac:dyDescent="0.2">
      <c r="A132" s="25"/>
      <c r="B132" s="36"/>
      <c r="D132" s="37"/>
      <c r="E132" s="37"/>
      <c r="J132" s="26"/>
      <c r="K132" s="89"/>
      <c r="L132" s="25"/>
      <c r="M132" s="25"/>
      <c r="O132" s="25"/>
      <c r="P132" s="25"/>
      <c r="Q132" s="25"/>
      <c r="R132" s="25"/>
      <c r="S132" s="25"/>
    </row>
    <row r="133" spans="1:19" x14ac:dyDescent="0.2">
      <c r="A133" s="25"/>
      <c r="B133" s="36"/>
      <c r="D133" s="37"/>
      <c r="E133" s="37"/>
      <c r="J133" s="26"/>
      <c r="K133" s="89"/>
      <c r="L133" s="25"/>
      <c r="M133" s="25"/>
      <c r="O133" s="25"/>
      <c r="P133" s="25"/>
      <c r="Q133" s="25"/>
      <c r="R133" s="25"/>
      <c r="S133" s="25"/>
    </row>
    <row r="134" spans="1:19" x14ac:dyDescent="0.2">
      <c r="A134" s="25"/>
      <c r="B134" s="36"/>
      <c r="D134" s="37"/>
      <c r="E134" s="37"/>
      <c r="J134" s="26"/>
      <c r="K134" s="89"/>
      <c r="L134" s="25"/>
      <c r="M134" s="25"/>
      <c r="O134" s="25"/>
      <c r="P134" s="25"/>
      <c r="Q134" s="25"/>
      <c r="R134" s="25"/>
      <c r="S134" s="25"/>
    </row>
    <row r="135" spans="1:19" x14ac:dyDescent="0.2">
      <c r="A135" s="25"/>
      <c r="B135" s="36"/>
      <c r="D135" s="37"/>
      <c r="E135" s="37"/>
      <c r="J135" s="26"/>
      <c r="K135" s="89"/>
      <c r="L135" s="25"/>
      <c r="M135" s="25"/>
      <c r="O135" s="25"/>
      <c r="P135" s="25"/>
      <c r="Q135" s="25"/>
      <c r="R135" s="25"/>
      <c r="S135" s="25"/>
    </row>
    <row r="136" spans="1:19" x14ac:dyDescent="0.2">
      <c r="A136" s="25"/>
      <c r="B136" s="36"/>
      <c r="D136" s="37"/>
      <c r="E136" s="37"/>
      <c r="J136" s="26"/>
      <c r="K136" s="89"/>
      <c r="L136" s="25"/>
      <c r="M136" s="25"/>
      <c r="O136" s="25"/>
      <c r="P136" s="25"/>
      <c r="Q136" s="25"/>
      <c r="R136" s="25"/>
      <c r="S136" s="25"/>
    </row>
    <row r="137" spans="1:19" x14ac:dyDescent="0.2">
      <c r="A137" s="25"/>
      <c r="B137" s="36"/>
      <c r="D137" s="37"/>
      <c r="E137" s="37"/>
      <c r="J137" s="26"/>
      <c r="K137" s="89"/>
      <c r="L137" s="25"/>
      <c r="M137" s="25"/>
      <c r="O137" s="25"/>
      <c r="P137" s="25"/>
      <c r="Q137" s="25"/>
      <c r="R137" s="25"/>
      <c r="S137" s="25"/>
    </row>
    <row r="138" spans="1:19" x14ac:dyDescent="0.2">
      <c r="A138" s="25"/>
      <c r="B138" s="36"/>
      <c r="D138" s="37"/>
      <c r="E138" s="37"/>
      <c r="J138" s="26"/>
      <c r="K138" s="89"/>
      <c r="L138" s="25"/>
      <c r="M138" s="25"/>
      <c r="O138" s="25"/>
      <c r="P138" s="25"/>
      <c r="Q138" s="25"/>
      <c r="R138" s="25"/>
      <c r="S138" s="25"/>
    </row>
    <row r="139" spans="1:19" x14ac:dyDescent="0.2">
      <c r="A139" s="25"/>
      <c r="B139" s="36"/>
      <c r="D139" s="37"/>
      <c r="E139" s="37"/>
      <c r="J139" s="26"/>
      <c r="K139" s="89"/>
      <c r="L139" s="25"/>
      <c r="M139" s="25"/>
      <c r="O139" s="25"/>
      <c r="P139" s="25"/>
      <c r="Q139" s="25"/>
      <c r="R139" s="25"/>
      <c r="S139" s="25"/>
    </row>
    <row r="140" spans="1:19" x14ac:dyDescent="0.2">
      <c r="A140" s="25"/>
      <c r="B140" s="36"/>
      <c r="D140" s="37"/>
      <c r="E140" s="37"/>
      <c r="J140" s="26"/>
      <c r="K140" s="89"/>
      <c r="L140" s="25"/>
      <c r="M140" s="25"/>
      <c r="O140" s="25"/>
      <c r="P140" s="25"/>
      <c r="Q140" s="25"/>
      <c r="R140" s="25"/>
      <c r="S140" s="25"/>
    </row>
  </sheetData>
  <sheetProtection formatCells="0" formatColumns="0" formatRows="0" insertColumns="0" insertRows="0" selectLockedCells="1" sort="0" autoFilter="0"/>
  <protectedRanges>
    <protectedRange sqref="R17:R19 T11:V19 S26:V29 R2:V10 R20:V25 H2:O29" name="Range1"/>
  </protectedRanges>
  <pageMargins left="0.23622047244094491" right="0.23622047244094491" top="0.74803149606299213" bottom="0.74803149606299213" header="0.31496062992125984" footer="0.31496062992125984"/>
  <pageSetup paperSize="9" scale="65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7A0-D53F-AD43-8970-C26CB86E0D02}">
  <dimension ref="A1:C36"/>
  <sheetViews>
    <sheetView zoomScaleNormal="100" workbookViewId="0">
      <selection activeCell="A15" sqref="A15"/>
    </sheetView>
  </sheetViews>
  <sheetFormatPr defaultColWidth="10.85546875" defaultRowHeight="12.75" x14ac:dyDescent="0.2"/>
  <cols>
    <col min="1" max="1" width="56" style="51" bestFit="1" customWidth="1"/>
    <col min="2" max="16384" width="10.85546875" style="51"/>
  </cols>
  <sheetData>
    <row r="1" spans="1:3" ht="15.75" x14ac:dyDescent="0.25">
      <c r="A1" s="120" t="s">
        <v>39</v>
      </c>
      <c r="B1" s="50"/>
    </row>
    <row r="2" spans="1:3" ht="15.75" x14ac:dyDescent="0.25">
      <c r="A2" s="50" t="s">
        <v>43</v>
      </c>
      <c r="B2" s="50" t="s">
        <v>41</v>
      </c>
    </row>
    <row r="3" spans="1:3" ht="15.75" x14ac:dyDescent="0.25">
      <c r="A3" s="50" t="s">
        <v>82</v>
      </c>
      <c r="B3" s="50" t="s">
        <v>44</v>
      </c>
    </row>
    <row r="4" spans="1:3" ht="15.75" x14ac:dyDescent="0.25">
      <c r="A4" s="50" t="s">
        <v>83</v>
      </c>
      <c r="B4" s="50" t="s">
        <v>45</v>
      </c>
    </row>
    <row r="5" spans="1:3" ht="15.75" x14ac:dyDescent="0.25">
      <c r="A5" s="50"/>
      <c r="B5" s="50"/>
    </row>
    <row r="6" spans="1:3" ht="15.75" x14ac:dyDescent="0.25">
      <c r="A6" s="120" t="s">
        <v>48</v>
      </c>
      <c r="B6" s="50"/>
    </row>
    <row r="7" spans="1:3" ht="15.75" x14ac:dyDescent="0.25">
      <c r="A7" s="50" t="s">
        <v>78</v>
      </c>
      <c r="B7" s="50" t="s">
        <v>53</v>
      </c>
      <c r="C7" s="161"/>
    </row>
    <row r="8" spans="1:3" ht="15.75" x14ac:dyDescent="0.25">
      <c r="A8" s="50"/>
      <c r="B8" s="160"/>
      <c r="C8" s="161"/>
    </row>
    <row r="9" spans="1:3" ht="15.75" x14ac:dyDescent="0.25">
      <c r="A9" s="120" t="s">
        <v>40</v>
      </c>
      <c r="B9" s="50"/>
    </row>
    <row r="10" spans="1:3" s="50" customFormat="1" ht="15.75" x14ac:dyDescent="0.25">
      <c r="A10" s="121" t="s">
        <v>46</v>
      </c>
    </row>
    <row r="11" spans="1:3" ht="15.75" x14ac:dyDescent="0.25">
      <c r="A11" s="50" t="s">
        <v>49</v>
      </c>
      <c r="B11" s="50" t="s">
        <v>80</v>
      </c>
    </row>
    <row r="12" spans="1:3" ht="15.75" x14ac:dyDescent="0.25">
      <c r="A12" s="50" t="s">
        <v>79</v>
      </c>
      <c r="B12" s="122">
        <v>6</v>
      </c>
    </row>
    <row r="13" spans="1:3" ht="15.75" x14ac:dyDescent="0.25">
      <c r="A13" s="50" t="s">
        <v>47</v>
      </c>
      <c r="B13" s="50" t="s">
        <v>42</v>
      </c>
    </row>
    <row r="14" spans="1:3" ht="15.75" x14ac:dyDescent="0.25">
      <c r="A14" s="50" t="s">
        <v>179</v>
      </c>
      <c r="B14" s="50" t="s">
        <v>81</v>
      </c>
    </row>
    <row r="15" spans="1:3" ht="15.75" x14ac:dyDescent="0.25">
      <c r="B15" s="50"/>
    </row>
    <row r="16" spans="1:3" ht="15.75" x14ac:dyDescent="0.25">
      <c r="A16" s="50"/>
    </row>
    <row r="36" spans="1:1" ht="15.75" x14ac:dyDescent="0.25">
      <c r="A36" s="4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Schedule</vt:lpstr>
      <vt:lpstr>Port Info</vt:lpstr>
      <vt:lpstr>Termine</vt:lpstr>
      <vt:lpstr>Shore Excursions</vt:lpstr>
      <vt:lpstr>Porto PLUs</vt:lpstr>
      <vt:lpstr>'Port Info'!Print_Titles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Excursion Manager</cp:lastModifiedBy>
  <cp:lastPrinted>2024-10-24T09:52:53Z</cp:lastPrinted>
  <dcterms:created xsi:type="dcterms:W3CDTF">2024-02-28T09:36:18Z</dcterms:created>
  <dcterms:modified xsi:type="dcterms:W3CDTF">2024-10-29T19:11:38Z</dcterms:modified>
</cp:coreProperties>
</file>