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C1B63F1F-FA26-49CE-B425-EB3488CC910C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stcards" sheetId="5" r:id="rId5"/>
  </sheets>
  <definedNames>
    <definedName name="_xlnm._FilterDatabase" localSheetId="1" hidden="1">'Port Info'!$A$1:$P$60</definedName>
    <definedName name="_xlnm._FilterDatabase" localSheetId="3" hidden="1">'Shore Excursions'!$A$1:$W$321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M161" i="1" l="1"/>
  <c r="H161" i="1"/>
  <c r="G161" i="1"/>
  <c r="F161" i="1"/>
  <c r="E161" i="1"/>
  <c r="D161" i="1"/>
  <c r="C161" i="1"/>
  <c r="B161" i="1"/>
  <c r="M160" i="1"/>
  <c r="H160" i="1"/>
  <c r="G160" i="1"/>
  <c r="F160" i="1"/>
  <c r="E160" i="1"/>
  <c r="D160" i="1"/>
  <c r="C160" i="1"/>
  <c r="B160" i="1"/>
  <c r="M158" i="1"/>
  <c r="H158" i="1"/>
  <c r="G158" i="1"/>
  <c r="F158" i="1"/>
  <c r="E158" i="1"/>
  <c r="D158" i="1"/>
  <c r="C158" i="1"/>
  <c r="B158" i="1"/>
  <c r="M154" i="1"/>
  <c r="H154" i="1"/>
  <c r="G154" i="1"/>
  <c r="F154" i="1"/>
  <c r="E154" i="1"/>
  <c r="D154" i="1"/>
  <c r="C154" i="1"/>
  <c r="B154" i="1"/>
  <c r="M159" i="1"/>
  <c r="H159" i="1"/>
  <c r="G159" i="1"/>
  <c r="F159" i="1"/>
  <c r="E159" i="1"/>
  <c r="D159" i="1"/>
  <c r="C159" i="1"/>
  <c r="B159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55" i="1"/>
  <c r="G155" i="1"/>
  <c r="F155" i="1"/>
  <c r="E155" i="1"/>
  <c r="D155" i="1"/>
  <c r="C155" i="1"/>
  <c r="B155" i="1"/>
  <c r="H156" i="1"/>
  <c r="G156" i="1"/>
  <c r="F156" i="1"/>
  <c r="E156" i="1"/>
  <c r="D156" i="1"/>
  <c r="C156" i="1"/>
  <c r="B156" i="1"/>
  <c r="H153" i="1"/>
  <c r="G153" i="1"/>
  <c r="F153" i="1"/>
  <c r="E153" i="1"/>
  <c r="D153" i="1"/>
  <c r="C153" i="1"/>
  <c r="B153" i="1"/>
  <c r="H157" i="1"/>
  <c r="G157" i="1"/>
  <c r="F157" i="1"/>
  <c r="E157" i="1"/>
  <c r="D157" i="1"/>
  <c r="C157" i="1"/>
  <c r="B157" i="1"/>
  <c r="M107" i="1"/>
  <c r="H107" i="1"/>
  <c r="G107" i="1"/>
  <c r="F107" i="1"/>
  <c r="E107" i="1"/>
  <c r="D107" i="1"/>
  <c r="C107" i="1"/>
  <c r="B107" i="1"/>
  <c r="M104" i="1"/>
  <c r="H104" i="1"/>
  <c r="G104" i="1"/>
  <c r="F104" i="1"/>
  <c r="E104" i="1"/>
  <c r="D104" i="1"/>
  <c r="C104" i="1"/>
  <c r="B104" i="1"/>
  <c r="M100" i="1"/>
  <c r="H100" i="1"/>
  <c r="G100" i="1"/>
  <c r="F100" i="1"/>
  <c r="E100" i="1"/>
  <c r="D100" i="1"/>
  <c r="C100" i="1"/>
  <c r="B100" i="1"/>
  <c r="M103" i="1"/>
  <c r="H103" i="1"/>
  <c r="G103" i="1"/>
  <c r="F103" i="1"/>
  <c r="E103" i="1"/>
  <c r="D103" i="1"/>
  <c r="C103" i="1"/>
  <c r="B103" i="1"/>
  <c r="M106" i="1"/>
  <c r="H106" i="1"/>
  <c r="G106" i="1"/>
  <c r="F106" i="1"/>
  <c r="E106" i="1"/>
  <c r="D106" i="1"/>
  <c r="C106" i="1"/>
  <c r="B106" i="1"/>
  <c r="M105" i="1"/>
  <c r="H105" i="1"/>
  <c r="G105" i="1"/>
  <c r="F105" i="1"/>
  <c r="E105" i="1"/>
  <c r="D105" i="1"/>
  <c r="C105" i="1"/>
  <c r="B105" i="1"/>
  <c r="H108" i="1"/>
  <c r="G108" i="1"/>
  <c r="F108" i="1"/>
  <c r="E108" i="1"/>
  <c r="D108" i="1"/>
  <c r="C108" i="1"/>
  <c r="B108" i="1"/>
  <c r="H102" i="1"/>
  <c r="G102" i="1"/>
  <c r="F102" i="1"/>
  <c r="E102" i="1"/>
  <c r="D102" i="1"/>
  <c r="C102" i="1"/>
  <c r="B102" i="1"/>
  <c r="H99" i="1"/>
  <c r="G99" i="1"/>
  <c r="F99" i="1"/>
  <c r="E99" i="1"/>
  <c r="D99" i="1"/>
  <c r="C99" i="1"/>
  <c r="B99" i="1"/>
  <c r="H101" i="1"/>
  <c r="G101" i="1"/>
  <c r="F101" i="1"/>
  <c r="E101" i="1"/>
  <c r="D101" i="1"/>
  <c r="C101" i="1"/>
  <c r="B101" i="1"/>
  <c r="M173" i="1"/>
  <c r="H173" i="1"/>
  <c r="G173" i="1"/>
  <c r="F173" i="1"/>
  <c r="E173" i="1"/>
  <c r="D173" i="1"/>
  <c r="C173" i="1"/>
  <c r="B173" i="1"/>
  <c r="M171" i="1"/>
  <c r="H171" i="1"/>
  <c r="G171" i="1"/>
  <c r="F171" i="1"/>
  <c r="E171" i="1"/>
  <c r="D171" i="1"/>
  <c r="C171" i="1"/>
  <c r="B171" i="1"/>
  <c r="M172" i="1"/>
  <c r="H172" i="1"/>
  <c r="G172" i="1"/>
  <c r="F172" i="1"/>
  <c r="E172" i="1"/>
  <c r="D172" i="1"/>
  <c r="C172" i="1"/>
  <c r="B172" i="1"/>
  <c r="M170" i="1"/>
  <c r="H170" i="1"/>
  <c r="G170" i="1"/>
  <c r="F170" i="1"/>
  <c r="E170" i="1"/>
  <c r="D170" i="1"/>
  <c r="C170" i="1"/>
  <c r="B170" i="1"/>
  <c r="M169" i="1"/>
  <c r="H169" i="1"/>
  <c r="G169" i="1"/>
  <c r="F169" i="1"/>
  <c r="E169" i="1"/>
  <c r="D169" i="1"/>
  <c r="C169" i="1"/>
  <c r="B169" i="1"/>
  <c r="M166" i="1"/>
  <c r="H168" i="1"/>
  <c r="G168" i="1"/>
  <c r="F168" i="1"/>
  <c r="E168" i="1"/>
  <c r="D168" i="1"/>
  <c r="C168" i="1"/>
  <c r="B168" i="1"/>
  <c r="H174" i="1"/>
  <c r="G174" i="1"/>
  <c r="F174" i="1"/>
  <c r="E174" i="1"/>
  <c r="D174" i="1"/>
  <c r="C174" i="1"/>
  <c r="B174" i="1"/>
  <c r="H167" i="1"/>
  <c r="G167" i="1"/>
  <c r="F167" i="1"/>
  <c r="E167" i="1"/>
  <c r="D167" i="1"/>
  <c r="C167" i="1"/>
  <c r="B167" i="1"/>
  <c r="H164" i="1"/>
  <c r="G164" i="1"/>
  <c r="F164" i="1"/>
  <c r="E164" i="1"/>
  <c r="D164" i="1"/>
  <c r="C164" i="1"/>
  <c r="B164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M194" i="1"/>
  <c r="H194" i="1"/>
  <c r="G194" i="1"/>
  <c r="F194" i="1"/>
  <c r="E194" i="1"/>
  <c r="D194" i="1"/>
  <c r="C194" i="1"/>
  <c r="B194" i="1"/>
  <c r="M192" i="1"/>
  <c r="H192" i="1"/>
  <c r="G192" i="1"/>
  <c r="F192" i="1"/>
  <c r="E192" i="1"/>
  <c r="D192" i="1"/>
  <c r="C192" i="1"/>
  <c r="B192" i="1"/>
  <c r="M191" i="1"/>
  <c r="H191" i="1"/>
  <c r="G191" i="1"/>
  <c r="F191" i="1"/>
  <c r="E191" i="1"/>
  <c r="D191" i="1"/>
  <c r="C191" i="1"/>
  <c r="B191" i="1"/>
  <c r="M190" i="1"/>
  <c r="H190" i="1"/>
  <c r="G190" i="1"/>
  <c r="F190" i="1"/>
  <c r="E190" i="1"/>
  <c r="D190" i="1"/>
  <c r="C190" i="1"/>
  <c r="B190" i="1"/>
  <c r="M187" i="1"/>
  <c r="H187" i="1"/>
  <c r="G187" i="1"/>
  <c r="F187" i="1"/>
  <c r="E187" i="1"/>
  <c r="D187" i="1"/>
  <c r="C187" i="1"/>
  <c r="B187" i="1"/>
  <c r="M186" i="1"/>
  <c r="H186" i="1"/>
  <c r="G186" i="1"/>
  <c r="F186" i="1"/>
  <c r="E186" i="1"/>
  <c r="D186" i="1"/>
  <c r="C186" i="1"/>
  <c r="B186" i="1"/>
  <c r="H196" i="1"/>
  <c r="G196" i="1"/>
  <c r="F196" i="1"/>
  <c r="E196" i="1"/>
  <c r="D196" i="1"/>
  <c r="C196" i="1"/>
  <c r="B196" i="1"/>
  <c r="H195" i="1"/>
  <c r="G195" i="1"/>
  <c r="F195" i="1"/>
  <c r="E195" i="1"/>
  <c r="D195" i="1"/>
  <c r="C195" i="1"/>
  <c r="B195" i="1"/>
  <c r="H193" i="1"/>
  <c r="G193" i="1"/>
  <c r="F193" i="1"/>
  <c r="E193" i="1"/>
  <c r="D193" i="1"/>
  <c r="C193" i="1"/>
  <c r="B193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M150" i="1" l="1"/>
  <c r="H150" i="1"/>
  <c r="G150" i="1"/>
  <c r="F150" i="1"/>
  <c r="E150" i="1"/>
  <c r="D150" i="1"/>
  <c r="C150" i="1"/>
  <c r="B150" i="1"/>
  <c r="M147" i="1"/>
  <c r="H147" i="1"/>
  <c r="G147" i="1"/>
  <c r="F147" i="1"/>
  <c r="E147" i="1"/>
  <c r="D147" i="1"/>
  <c r="C147" i="1"/>
  <c r="B147" i="1"/>
  <c r="M145" i="1"/>
  <c r="H145" i="1"/>
  <c r="G145" i="1"/>
  <c r="F145" i="1"/>
  <c r="E145" i="1"/>
  <c r="D145" i="1"/>
  <c r="C145" i="1"/>
  <c r="B145" i="1"/>
  <c r="M152" i="1"/>
  <c r="H152" i="1"/>
  <c r="G152" i="1"/>
  <c r="F152" i="1"/>
  <c r="E152" i="1"/>
  <c r="D152" i="1"/>
  <c r="C152" i="1"/>
  <c r="B152" i="1"/>
  <c r="M148" i="1"/>
  <c r="H148" i="1"/>
  <c r="G148" i="1"/>
  <c r="F148" i="1"/>
  <c r="E148" i="1"/>
  <c r="D148" i="1"/>
  <c r="C148" i="1"/>
  <c r="B148" i="1"/>
  <c r="H151" i="1"/>
  <c r="G151" i="1"/>
  <c r="F151" i="1"/>
  <c r="E151" i="1"/>
  <c r="D151" i="1"/>
  <c r="C151" i="1"/>
  <c r="B151" i="1"/>
  <c r="H149" i="1"/>
  <c r="G149" i="1"/>
  <c r="F149" i="1"/>
  <c r="E149" i="1"/>
  <c r="D149" i="1"/>
  <c r="C149" i="1"/>
  <c r="B149" i="1"/>
  <c r="H141" i="1"/>
  <c r="G141" i="1"/>
  <c r="F141" i="1"/>
  <c r="E141" i="1"/>
  <c r="D141" i="1"/>
  <c r="C141" i="1"/>
  <c r="B141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6" i="1"/>
  <c r="G146" i="1"/>
  <c r="F146" i="1"/>
  <c r="E146" i="1"/>
  <c r="D146" i="1"/>
  <c r="C146" i="1"/>
  <c r="B146" i="1"/>
  <c r="H142" i="1"/>
  <c r="G142" i="1"/>
  <c r="F142" i="1"/>
  <c r="E142" i="1"/>
  <c r="D142" i="1"/>
  <c r="C142" i="1"/>
  <c r="B142" i="1"/>
  <c r="M97" i="1"/>
  <c r="H97" i="1"/>
  <c r="G97" i="1"/>
  <c r="F97" i="1"/>
  <c r="E97" i="1"/>
  <c r="D97" i="1"/>
  <c r="C97" i="1"/>
  <c r="B97" i="1"/>
  <c r="M96" i="1"/>
  <c r="H96" i="1"/>
  <c r="G96" i="1"/>
  <c r="F96" i="1"/>
  <c r="E96" i="1"/>
  <c r="D96" i="1"/>
  <c r="C96" i="1"/>
  <c r="B96" i="1"/>
  <c r="M94" i="1"/>
  <c r="H94" i="1"/>
  <c r="G94" i="1"/>
  <c r="F94" i="1"/>
  <c r="E94" i="1"/>
  <c r="D94" i="1"/>
  <c r="C94" i="1"/>
  <c r="B94" i="1"/>
  <c r="M93" i="1"/>
  <c r="H93" i="1"/>
  <c r="G93" i="1"/>
  <c r="F93" i="1"/>
  <c r="E93" i="1"/>
  <c r="D93" i="1"/>
  <c r="C93" i="1"/>
  <c r="B93" i="1"/>
  <c r="H98" i="1"/>
  <c r="G98" i="1"/>
  <c r="F98" i="1"/>
  <c r="E98" i="1"/>
  <c r="D98" i="1"/>
  <c r="C98" i="1"/>
  <c r="B98" i="1"/>
  <c r="H95" i="1"/>
  <c r="G95" i="1"/>
  <c r="F95" i="1"/>
  <c r="E95" i="1"/>
  <c r="D95" i="1"/>
  <c r="C95" i="1"/>
  <c r="B95" i="1"/>
  <c r="H92" i="1"/>
  <c r="G92" i="1"/>
  <c r="F92" i="1"/>
  <c r="E92" i="1"/>
  <c r="D92" i="1"/>
  <c r="C92" i="1"/>
  <c r="B92" i="1"/>
  <c r="M116" i="1"/>
  <c r="H116" i="1"/>
  <c r="G116" i="1"/>
  <c r="F116" i="1"/>
  <c r="E116" i="1"/>
  <c r="D116" i="1"/>
  <c r="C116" i="1"/>
  <c r="B116" i="1"/>
  <c r="M118" i="1"/>
  <c r="H118" i="1"/>
  <c r="G118" i="1"/>
  <c r="F118" i="1"/>
  <c r="E118" i="1"/>
  <c r="D118" i="1"/>
  <c r="C118" i="1"/>
  <c r="B118" i="1"/>
  <c r="M111" i="1"/>
  <c r="H111" i="1"/>
  <c r="G111" i="1"/>
  <c r="F111" i="1"/>
  <c r="E111" i="1"/>
  <c r="D111" i="1"/>
  <c r="C111" i="1"/>
  <c r="B111" i="1"/>
  <c r="M114" i="1"/>
  <c r="H114" i="1"/>
  <c r="G114" i="1"/>
  <c r="F114" i="1"/>
  <c r="E114" i="1"/>
  <c r="D114" i="1"/>
  <c r="C114" i="1"/>
  <c r="B114" i="1"/>
  <c r="M120" i="1"/>
  <c r="H120" i="1"/>
  <c r="G120" i="1"/>
  <c r="F120" i="1"/>
  <c r="E120" i="1"/>
  <c r="D120" i="1"/>
  <c r="C120" i="1"/>
  <c r="B120" i="1"/>
  <c r="M117" i="1"/>
  <c r="H117" i="1"/>
  <c r="G117" i="1"/>
  <c r="F117" i="1"/>
  <c r="E117" i="1"/>
  <c r="D117" i="1"/>
  <c r="C117" i="1"/>
  <c r="B117" i="1"/>
  <c r="H119" i="1"/>
  <c r="G119" i="1"/>
  <c r="F119" i="1"/>
  <c r="E119" i="1"/>
  <c r="D119" i="1"/>
  <c r="C119" i="1"/>
  <c r="B119" i="1"/>
  <c r="H115" i="1"/>
  <c r="G115" i="1"/>
  <c r="F115" i="1"/>
  <c r="E115" i="1"/>
  <c r="D115" i="1"/>
  <c r="C115" i="1"/>
  <c r="B115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M88" i="1"/>
  <c r="H88" i="1"/>
  <c r="G88" i="1"/>
  <c r="F88" i="1"/>
  <c r="E88" i="1"/>
  <c r="D88" i="1"/>
  <c r="C88" i="1"/>
  <c r="B88" i="1"/>
  <c r="M87" i="1"/>
  <c r="H87" i="1"/>
  <c r="G87" i="1"/>
  <c r="F87" i="1"/>
  <c r="E87" i="1"/>
  <c r="D87" i="1"/>
  <c r="C87" i="1"/>
  <c r="B87" i="1"/>
  <c r="M90" i="1"/>
  <c r="H90" i="1"/>
  <c r="G90" i="1"/>
  <c r="F90" i="1"/>
  <c r="E90" i="1"/>
  <c r="D90" i="1"/>
  <c r="C90" i="1"/>
  <c r="B90" i="1"/>
  <c r="M85" i="1"/>
  <c r="H85" i="1"/>
  <c r="G85" i="1"/>
  <c r="F85" i="1"/>
  <c r="E85" i="1"/>
  <c r="D85" i="1"/>
  <c r="C85" i="1"/>
  <c r="B85" i="1"/>
  <c r="H91" i="1"/>
  <c r="G91" i="1"/>
  <c r="F91" i="1"/>
  <c r="E91" i="1"/>
  <c r="D91" i="1"/>
  <c r="C91" i="1"/>
  <c r="B91" i="1"/>
  <c r="H89" i="1"/>
  <c r="G89" i="1"/>
  <c r="F89" i="1"/>
  <c r="E89" i="1"/>
  <c r="D89" i="1"/>
  <c r="C89" i="1"/>
  <c r="B89" i="1"/>
  <c r="H86" i="1"/>
  <c r="G86" i="1"/>
  <c r="F86" i="1"/>
  <c r="E86" i="1"/>
  <c r="D86" i="1"/>
  <c r="C86" i="1"/>
  <c r="B86" i="1"/>
  <c r="H83" i="1"/>
  <c r="G83" i="1"/>
  <c r="F83" i="1"/>
  <c r="E83" i="1"/>
  <c r="D83" i="1"/>
  <c r="C83" i="1"/>
  <c r="B83" i="1"/>
  <c r="H84" i="1"/>
  <c r="G84" i="1"/>
  <c r="F84" i="1"/>
  <c r="E84" i="1"/>
  <c r="D84" i="1"/>
  <c r="C84" i="1"/>
  <c r="B84" i="1"/>
  <c r="H82" i="1"/>
  <c r="G82" i="1"/>
  <c r="F82" i="1"/>
  <c r="E82" i="1"/>
  <c r="D82" i="1"/>
  <c r="C82" i="1"/>
  <c r="B82" i="1"/>
  <c r="M179" i="1"/>
  <c r="H179" i="1"/>
  <c r="G179" i="1"/>
  <c r="F179" i="1"/>
  <c r="E179" i="1"/>
  <c r="D179" i="1"/>
  <c r="C179" i="1"/>
  <c r="B179" i="1"/>
  <c r="M178" i="1"/>
  <c r="H178" i="1"/>
  <c r="G178" i="1"/>
  <c r="F178" i="1"/>
  <c r="E178" i="1"/>
  <c r="D178" i="1"/>
  <c r="C178" i="1"/>
  <c r="B178" i="1"/>
  <c r="M177" i="1"/>
  <c r="H177" i="1"/>
  <c r="G177" i="1"/>
  <c r="F177" i="1"/>
  <c r="E177" i="1"/>
  <c r="D177" i="1"/>
  <c r="C177" i="1"/>
  <c r="B177" i="1"/>
  <c r="M176" i="1"/>
  <c r="H176" i="1"/>
  <c r="G176" i="1"/>
  <c r="F176" i="1"/>
  <c r="E176" i="1"/>
  <c r="D176" i="1"/>
  <c r="C176" i="1"/>
  <c r="B176" i="1"/>
  <c r="H180" i="1"/>
  <c r="G180" i="1"/>
  <c r="F180" i="1"/>
  <c r="E180" i="1"/>
  <c r="D180" i="1"/>
  <c r="C180" i="1"/>
  <c r="B180" i="1"/>
  <c r="H175" i="1"/>
  <c r="G175" i="1"/>
  <c r="F175" i="1"/>
  <c r="E175" i="1"/>
  <c r="D175" i="1"/>
  <c r="C175" i="1"/>
  <c r="B175" i="1"/>
  <c r="M183" i="1"/>
  <c r="H183" i="1"/>
  <c r="G183" i="1"/>
  <c r="F183" i="1"/>
  <c r="E183" i="1"/>
  <c r="D183" i="1"/>
  <c r="C183" i="1"/>
  <c r="B183" i="1"/>
  <c r="M182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M130" i="1"/>
  <c r="H130" i="1"/>
  <c r="G130" i="1"/>
  <c r="F130" i="1"/>
  <c r="E130" i="1"/>
  <c r="D130" i="1"/>
  <c r="C130" i="1"/>
  <c r="B130" i="1"/>
  <c r="M129" i="1"/>
  <c r="H129" i="1"/>
  <c r="G129" i="1"/>
  <c r="F129" i="1"/>
  <c r="E129" i="1"/>
  <c r="D129" i="1"/>
  <c r="C129" i="1"/>
  <c r="B129" i="1"/>
  <c r="G131" i="1"/>
  <c r="F131" i="1"/>
  <c r="E131" i="1"/>
  <c r="D131" i="1"/>
  <c r="C131" i="1"/>
  <c r="B131" i="1"/>
  <c r="M139" i="1"/>
  <c r="H139" i="1"/>
  <c r="G139" i="1"/>
  <c r="F139" i="1"/>
  <c r="E139" i="1"/>
  <c r="D139" i="1"/>
  <c r="C139" i="1"/>
  <c r="B139" i="1"/>
  <c r="M138" i="1"/>
  <c r="H138" i="1"/>
  <c r="G138" i="1"/>
  <c r="F138" i="1"/>
  <c r="E138" i="1"/>
  <c r="D138" i="1"/>
  <c r="C138" i="1"/>
  <c r="B138" i="1"/>
  <c r="M137" i="1"/>
  <c r="H137" i="1"/>
  <c r="G137" i="1"/>
  <c r="F137" i="1"/>
  <c r="E137" i="1"/>
  <c r="D137" i="1"/>
  <c r="C137" i="1"/>
  <c r="B137" i="1"/>
  <c r="H140" i="1"/>
  <c r="G140" i="1"/>
  <c r="F140" i="1"/>
  <c r="E140" i="1"/>
  <c r="D140" i="1"/>
  <c r="C140" i="1"/>
  <c r="B140" i="1"/>
  <c r="M136" i="1"/>
  <c r="H136" i="1"/>
  <c r="G136" i="1"/>
  <c r="F136" i="1"/>
  <c r="E136" i="1"/>
  <c r="D136" i="1"/>
  <c r="C136" i="1"/>
  <c r="B136" i="1"/>
  <c r="M123" i="1"/>
  <c r="H123" i="1"/>
  <c r="G123" i="1"/>
  <c r="F123" i="1"/>
  <c r="E123" i="1"/>
  <c r="D123" i="1"/>
  <c r="C123" i="1"/>
  <c r="B123" i="1"/>
  <c r="M135" i="1" l="1"/>
  <c r="H135" i="1"/>
  <c r="G135" i="1"/>
  <c r="F135" i="1"/>
  <c r="E135" i="1"/>
  <c r="D135" i="1"/>
  <c r="C135" i="1"/>
  <c r="B135" i="1"/>
  <c r="M134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M128" i="1"/>
  <c r="H128" i="1"/>
  <c r="G128" i="1"/>
  <c r="F128" i="1"/>
  <c r="E128" i="1"/>
  <c r="D128" i="1"/>
  <c r="C128" i="1"/>
  <c r="B128" i="1"/>
  <c r="M127" i="1"/>
  <c r="H127" i="1"/>
  <c r="G127" i="1"/>
  <c r="F127" i="1"/>
  <c r="E127" i="1"/>
  <c r="D127" i="1"/>
  <c r="C127" i="1"/>
  <c r="B127" i="1"/>
  <c r="M126" i="1"/>
  <c r="H126" i="1"/>
  <c r="G126" i="1"/>
  <c r="F126" i="1"/>
  <c r="E126" i="1"/>
  <c r="D126" i="1"/>
  <c r="C126" i="1"/>
  <c r="B126" i="1"/>
  <c r="M124" i="1"/>
  <c r="H124" i="1"/>
  <c r="G124" i="1"/>
  <c r="F124" i="1"/>
  <c r="E124" i="1"/>
  <c r="D124" i="1"/>
  <c r="C124" i="1"/>
  <c r="B124" i="1"/>
  <c r="H122" i="1"/>
  <c r="G122" i="1"/>
  <c r="F122" i="1"/>
  <c r="E122" i="1"/>
  <c r="D122" i="1"/>
  <c r="C122" i="1"/>
  <c r="B122" i="1"/>
  <c r="G36" i="3" l="1"/>
  <c r="H246" i="1" l="1"/>
  <c r="G246" i="1"/>
  <c r="F246" i="1"/>
  <c r="E246" i="1"/>
  <c r="D246" i="1"/>
  <c r="C246" i="1"/>
  <c r="B246" i="1"/>
  <c r="H245" i="1"/>
  <c r="G245" i="1"/>
  <c r="F245" i="1"/>
  <c r="E245" i="1"/>
  <c r="D245" i="1"/>
  <c r="C245" i="1"/>
  <c r="B245" i="1"/>
  <c r="H247" i="1"/>
  <c r="G247" i="1"/>
  <c r="F247" i="1"/>
  <c r="E247" i="1"/>
  <c r="D247" i="1"/>
  <c r="C247" i="1"/>
  <c r="B247" i="1"/>
  <c r="M78" i="1" l="1"/>
  <c r="H78" i="1"/>
  <c r="G78" i="1"/>
  <c r="F78" i="1"/>
  <c r="E78" i="1"/>
  <c r="D78" i="1"/>
  <c r="C78" i="1"/>
  <c r="B78" i="1"/>
  <c r="M73" i="1"/>
  <c r="H73" i="1"/>
  <c r="G73" i="1"/>
  <c r="F73" i="1"/>
  <c r="E73" i="1"/>
  <c r="D73" i="1"/>
  <c r="C73" i="1"/>
  <c r="B73" i="1"/>
  <c r="M75" i="1"/>
  <c r="H75" i="1"/>
  <c r="G75" i="1"/>
  <c r="F75" i="1"/>
  <c r="E75" i="1"/>
  <c r="D75" i="1"/>
  <c r="C75" i="1"/>
  <c r="B75" i="1"/>
  <c r="C72" i="1"/>
  <c r="D72" i="1"/>
  <c r="E72" i="1"/>
  <c r="F72" i="1"/>
  <c r="G72" i="1"/>
  <c r="H72" i="1"/>
  <c r="C74" i="1"/>
  <c r="D74" i="1"/>
  <c r="E74" i="1"/>
  <c r="F74" i="1"/>
  <c r="G74" i="1"/>
  <c r="H74" i="1"/>
  <c r="C76" i="1"/>
  <c r="D76" i="1"/>
  <c r="E76" i="1"/>
  <c r="F76" i="1"/>
  <c r="G76" i="1"/>
  <c r="H76" i="1"/>
  <c r="C77" i="1"/>
  <c r="D77" i="1"/>
  <c r="E77" i="1"/>
  <c r="F77" i="1"/>
  <c r="G77" i="1"/>
  <c r="H77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B74" i="1"/>
  <c r="B76" i="1"/>
  <c r="B77" i="1"/>
  <c r="B79" i="1"/>
  <c r="B80" i="1"/>
  <c r="B81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C68" i="1"/>
  <c r="D68" i="1"/>
  <c r="E68" i="1"/>
  <c r="F68" i="1"/>
  <c r="G68" i="1"/>
  <c r="H68" i="1"/>
  <c r="B68" i="1"/>
  <c r="B57" i="1"/>
  <c r="B58" i="1"/>
  <c r="B59" i="1"/>
  <c r="B60" i="1"/>
  <c r="B61" i="1"/>
  <c r="B62" i="1"/>
  <c r="B63" i="1"/>
  <c r="B64" i="1"/>
  <c r="B65" i="1"/>
  <c r="B66" i="1"/>
  <c r="B67" i="1"/>
  <c r="M58" i="1" l="1"/>
  <c r="H58" i="1"/>
  <c r="G58" i="1"/>
  <c r="F58" i="1"/>
  <c r="E58" i="1"/>
  <c r="D58" i="1"/>
  <c r="C58" i="1"/>
  <c r="M57" i="1"/>
  <c r="H57" i="1"/>
  <c r="G57" i="1"/>
  <c r="F57" i="1"/>
  <c r="E57" i="1"/>
  <c r="D57" i="1"/>
  <c r="C57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6" i="1"/>
  <c r="G56" i="1"/>
  <c r="F56" i="1"/>
  <c r="E56" i="1"/>
  <c r="D56" i="1"/>
  <c r="C56" i="1"/>
  <c r="B56" i="1"/>
  <c r="M53" i="1" l="1"/>
  <c r="H53" i="1"/>
  <c r="G53" i="1"/>
  <c r="F53" i="1"/>
  <c r="E53" i="1"/>
  <c r="D53" i="1"/>
  <c r="C53" i="1"/>
  <c r="B53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M48" i="1"/>
  <c r="H48" i="1"/>
  <c r="G48" i="1"/>
  <c r="F48" i="1"/>
  <c r="E48" i="1"/>
  <c r="D48" i="1"/>
  <c r="C48" i="1"/>
  <c r="B48" i="1"/>
  <c r="H49" i="1"/>
  <c r="G49" i="1"/>
  <c r="F49" i="1"/>
  <c r="E49" i="1"/>
  <c r="D49" i="1"/>
  <c r="C49" i="1"/>
  <c r="B49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M43" i="1"/>
  <c r="H43" i="1"/>
  <c r="G43" i="1"/>
  <c r="F43" i="1"/>
  <c r="E43" i="1"/>
  <c r="D43" i="1"/>
  <c r="C43" i="1"/>
  <c r="B43" i="1"/>
  <c r="H44" i="1"/>
  <c r="G44" i="1"/>
  <c r="F44" i="1"/>
  <c r="E44" i="1"/>
  <c r="D44" i="1"/>
  <c r="C44" i="1"/>
  <c r="B44" i="1"/>
  <c r="M40" i="1"/>
  <c r="H40" i="1"/>
  <c r="G40" i="1"/>
  <c r="F40" i="1"/>
  <c r="E40" i="1"/>
  <c r="D40" i="1"/>
  <c r="C40" i="1"/>
  <c r="B40" i="1"/>
  <c r="H45" i="1"/>
  <c r="G45" i="1"/>
  <c r="F45" i="1"/>
  <c r="E45" i="1"/>
  <c r="D45" i="1"/>
  <c r="C45" i="1"/>
  <c r="B45" i="1"/>
  <c r="H41" i="1"/>
  <c r="G41" i="1"/>
  <c r="F41" i="1"/>
  <c r="E41" i="1"/>
  <c r="D41" i="1"/>
  <c r="C41" i="1"/>
  <c r="B41" i="1"/>
  <c r="H42" i="1"/>
  <c r="G42" i="1"/>
  <c r="F42" i="1"/>
  <c r="E42" i="1"/>
  <c r="D42" i="1"/>
  <c r="C42" i="1"/>
  <c r="B42" i="1"/>
  <c r="M36" i="1"/>
  <c r="H36" i="1"/>
  <c r="G36" i="1"/>
  <c r="F36" i="1"/>
  <c r="E36" i="1"/>
  <c r="D36" i="1"/>
  <c r="C36" i="1"/>
  <c r="B36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M32" i="1"/>
  <c r="H32" i="1"/>
  <c r="G32" i="1"/>
  <c r="F32" i="1"/>
  <c r="E32" i="1"/>
  <c r="D32" i="1"/>
  <c r="C32" i="1"/>
  <c r="B32" i="1"/>
  <c r="M31" i="1"/>
  <c r="H31" i="1"/>
  <c r="G31" i="1"/>
  <c r="F31" i="1"/>
  <c r="E31" i="1"/>
  <c r="D31" i="1"/>
  <c r="C31" i="1"/>
  <c r="B31" i="1"/>
  <c r="H33" i="1"/>
  <c r="G33" i="1"/>
  <c r="F33" i="1"/>
  <c r="E33" i="1"/>
  <c r="D33" i="1"/>
  <c r="C33" i="1"/>
  <c r="B33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30" i="1"/>
  <c r="G30" i="1"/>
  <c r="F30" i="1"/>
  <c r="E30" i="1"/>
  <c r="D30" i="1"/>
  <c r="C30" i="1"/>
  <c r="B30" i="1"/>
  <c r="M25" i="1"/>
  <c r="H25" i="1"/>
  <c r="G25" i="1"/>
  <c r="F25" i="1"/>
  <c r="E25" i="1"/>
  <c r="D25" i="1"/>
  <c r="C25" i="1"/>
  <c r="B25" i="1"/>
  <c r="H26" i="1"/>
  <c r="G26" i="1"/>
  <c r="F26" i="1"/>
  <c r="E26" i="1"/>
  <c r="D26" i="1"/>
  <c r="C26" i="1"/>
  <c r="B26" i="1"/>
  <c r="M24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6" i="1"/>
  <c r="G6" i="1"/>
  <c r="F6" i="1"/>
  <c r="E6" i="1"/>
  <c r="D6" i="1"/>
  <c r="C6" i="1"/>
  <c r="B6" i="1"/>
  <c r="C5" i="1"/>
  <c r="D5" i="1"/>
  <c r="E5" i="1"/>
  <c r="F5" i="1"/>
  <c r="G5" i="1"/>
  <c r="H5" i="1"/>
  <c r="B5" i="1"/>
  <c r="M6" i="1"/>
  <c r="M5" i="1"/>
  <c r="M4" i="1"/>
  <c r="M2" i="1"/>
  <c r="M3" i="1"/>
  <c r="M8" i="1"/>
  <c r="M7" i="1"/>
  <c r="M9" i="1"/>
  <c r="M10" i="1"/>
  <c r="M11" i="1"/>
  <c r="M13" i="1"/>
  <c r="M12" i="1"/>
  <c r="M14" i="1"/>
  <c r="M15" i="1"/>
  <c r="M18" i="1"/>
  <c r="M16" i="1"/>
  <c r="M19" i="1"/>
  <c r="M22" i="1"/>
  <c r="M21" i="1"/>
  <c r="M17" i="1"/>
  <c r="M20" i="1"/>
  <c r="M23" i="1"/>
  <c r="M26" i="1"/>
  <c r="M33" i="1"/>
  <c r="M29" i="1"/>
  <c r="M27" i="1"/>
  <c r="M28" i="1"/>
  <c r="M30" i="1"/>
  <c r="M34" i="1"/>
  <c r="M39" i="1"/>
  <c r="M37" i="1"/>
  <c r="M35" i="1"/>
  <c r="M38" i="1"/>
  <c r="M42" i="1"/>
  <c r="M41" i="1"/>
  <c r="M47" i="1"/>
  <c r="M49" i="1"/>
  <c r="M46" i="1"/>
  <c r="M52" i="1"/>
  <c r="M55" i="1"/>
  <c r="M50" i="1"/>
  <c r="M51" i="1"/>
  <c r="M54" i="1"/>
  <c r="M66" i="1"/>
  <c r="M67" i="1"/>
  <c r="M63" i="1"/>
  <c r="M62" i="1"/>
  <c r="M64" i="1"/>
  <c r="M60" i="1"/>
  <c r="M61" i="1"/>
  <c r="M59" i="1"/>
  <c r="M56" i="1"/>
  <c r="M65" i="1"/>
  <c r="M69" i="1"/>
  <c r="M70" i="1"/>
  <c r="M71" i="1"/>
  <c r="M79" i="1"/>
  <c r="M80" i="1"/>
  <c r="M81" i="1"/>
  <c r="M72" i="1"/>
  <c r="M77" i="1"/>
  <c r="M76" i="1"/>
  <c r="M74" i="1"/>
  <c r="M83" i="1"/>
  <c r="M86" i="1"/>
  <c r="M82" i="1"/>
  <c r="M89" i="1"/>
  <c r="M91" i="1"/>
  <c r="M84" i="1"/>
  <c r="M92" i="1"/>
  <c r="M95" i="1"/>
  <c r="M98" i="1"/>
  <c r="M108" i="1"/>
  <c r="M101" i="1"/>
  <c r="M99" i="1"/>
  <c r="M102" i="1"/>
  <c r="M119" i="1"/>
  <c r="M115" i="1"/>
  <c r="M112" i="1"/>
  <c r="M110" i="1"/>
  <c r="M109" i="1"/>
  <c r="M113" i="1"/>
  <c r="M122" i="1"/>
  <c r="M125" i="1"/>
  <c r="M131" i="1"/>
  <c r="M121" i="1"/>
  <c r="M132" i="1"/>
  <c r="M133" i="1"/>
  <c r="M140" i="1"/>
  <c r="M141" i="1"/>
  <c r="M146" i="1"/>
  <c r="M143" i="1"/>
  <c r="M142" i="1"/>
  <c r="M149" i="1"/>
  <c r="M144" i="1"/>
  <c r="M151" i="1"/>
  <c r="M157" i="1"/>
  <c r="M153" i="1"/>
  <c r="M162" i="1"/>
  <c r="M156" i="1"/>
  <c r="M155" i="1"/>
  <c r="M163" i="1"/>
  <c r="M174" i="1"/>
  <c r="M165" i="1"/>
  <c r="M168" i="1"/>
  <c r="M167" i="1"/>
  <c r="M164" i="1"/>
  <c r="M175" i="1"/>
  <c r="M180" i="1"/>
  <c r="M181" i="1"/>
  <c r="M188" i="1"/>
  <c r="M189" i="1"/>
  <c r="M193" i="1"/>
  <c r="M185" i="1"/>
  <c r="M196" i="1"/>
  <c r="M18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C14" i="1" l="1"/>
  <c r="D14" i="1"/>
  <c r="E14" i="1"/>
  <c r="F14" i="1"/>
  <c r="G14" i="1"/>
  <c r="H14" i="1"/>
  <c r="B14" i="1"/>
  <c r="H15" i="1"/>
  <c r="G15" i="1"/>
  <c r="F15" i="1"/>
  <c r="E15" i="1"/>
  <c r="D15" i="1"/>
  <c r="C15" i="1"/>
  <c r="B15" i="1"/>
  <c r="C2" i="1" l="1"/>
  <c r="D2" i="1"/>
  <c r="E2" i="1"/>
  <c r="F2" i="1"/>
  <c r="G2" i="1"/>
  <c r="H2" i="1"/>
  <c r="C3" i="1"/>
  <c r="D3" i="1"/>
  <c r="E3" i="1"/>
  <c r="F3" i="1"/>
  <c r="G3" i="1"/>
  <c r="H3" i="1"/>
  <c r="C8" i="1"/>
  <c r="D8" i="1"/>
  <c r="E8" i="1"/>
  <c r="F8" i="1"/>
  <c r="G8" i="1"/>
  <c r="H8" i="1"/>
  <c r="C7" i="1"/>
  <c r="D7" i="1"/>
  <c r="E7" i="1"/>
  <c r="F7" i="1"/>
  <c r="G7" i="1"/>
  <c r="H7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3" i="1"/>
  <c r="D13" i="1"/>
  <c r="E13" i="1"/>
  <c r="F13" i="1"/>
  <c r="G13" i="1"/>
  <c r="H13" i="1"/>
  <c r="C12" i="1"/>
  <c r="D12" i="1"/>
  <c r="E12" i="1"/>
  <c r="F12" i="1"/>
  <c r="G12" i="1"/>
  <c r="H12" i="1"/>
  <c r="C18" i="1"/>
  <c r="D18" i="1"/>
  <c r="E18" i="1"/>
  <c r="F18" i="1"/>
  <c r="G18" i="1"/>
  <c r="H18" i="1"/>
  <c r="C16" i="1"/>
  <c r="D16" i="1"/>
  <c r="E16" i="1"/>
  <c r="F16" i="1"/>
  <c r="G16" i="1"/>
  <c r="H16" i="1"/>
  <c r="C19" i="1"/>
  <c r="D19" i="1"/>
  <c r="E19" i="1"/>
  <c r="F19" i="1"/>
  <c r="G19" i="1"/>
  <c r="H19" i="1"/>
  <c r="C22" i="1"/>
  <c r="D22" i="1"/>
  <c r="E22" i="1"/>
  <c r="F22" i="1"/>
  <c r="G22" i="1"/>
  <c r="H22" i="1"/>
  <c r="C21" i="1"/>
  <c r="D21" i="1"/>
  <c r="E21" i="1"/>
  <c r="F21" i="1"/>
  <c r="G21" i="1"/>
  <c r="H21" i="1"/>
  <c r="C17" i="1"/>
  <c r="D17" i="1"/>
  <c r="E17" i="1"/>
  <c r="F17" i="1"/>
  <c r="G17" i="1"/>
  <c r="H17" i="1"/>
  <c r="C20" i="1"/>
  <c r="D20" i="1"/>
  <c r="E20" i="1"/>
  <c r="F20" i="1"/>
  <c r="G20" i="1"/>
  <c r="H20" i="1"/>
  <c r="C125" i="1"/>
  <c r="D125" i="1"/>
  <c r="E125" i="1"/>
  <c r="F125" i="1"/>
  <c r="G125" i="1"/>
  <c r="H125" i="1"/>
  <c r="H131" i="1"/>
  <c r="C121" i="1"/>
  <c r="D121" i="1"/>
  <c r="E121" i="1"/>
  <c r="F121" i="1"/>
  <c r="G121" i="1"/>
  <c r="H121" i="1"/>
  <c r="C132" i="1"/>
  <c r="D132" i="1"/>
  <c r="E132" i="1"/>
  <c r="F132" i="1"/>
  <c r="G132" i="1"/>
  <c r="H132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4" i="1"/>
  <c r="D4" i="1"/>
  <c r="E4" i="1"/>
  <c r="F4" i="1"/>
  <c r="G4" i="1"/>
  <c r="H4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49" i="1"/>
  <c r="B248" i="1"/>
  <c r="B250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32" i="1"/>
  <c r="B121" i="1"/>
  <c r="B125" i="1"/>
  <c r="B20" i="1"/>
  <c r="B17" i="1"/>
  <c r="B21" i="1"/>
  <c r="B22" i="1"/>
  <c r="B19" i="1"/>
  <c r="B16" i="1"/>
  <c r="B18" i="1"/>
  <c r="B12" i="1"/>
  <c r="B13" i="1"/>
  <c r="B11" i="1"/>
  <c r="B10" i="1"/>
  <c r="B9" i="1"/>
  <c r="B7" i="1"/>
  <c r="B8" i="1"/>
  <c r="B3" i="1"/>
  <c r="B2" i="1"/>
  <c r="B4" i="1"/>
  <c r="A4" i="3" l="1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B19" i="3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C22" i="3"/>
  <c r="D22" i="3"/>
  <c r="E22" i="3"/>
  <c r="F22" i="3"/>
  <c r="G22" i="3"/>
  <c r="H22" i="3"/>
  <c r="A23" i="3"/>
  <c r="B23" i="3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C26" i="3"/>
  <c r="D26" i="3"/>
  <c r="E26" i="3"/>
  <c r="F26" i="3"/>
  <c r="G26" i="3"/>
  <c r="H26" i="3"/>
  <c r="A27" i="3"/>
  <c r="B27" i="3"/>
  <c r="C27" i="3"/>
  <c r="D27" i="3"/>
  <c r="E27" i="3"/>
  <c r="F27" i="3"/>
  <c r="G27" i="3"/>
  <c r="H27" i="3"/>
  <c r="A28" i="3"/>
  <c r="B28" i="3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H36" i="3"/>
  <c r="A37" i="3"/>
  <c r="B37" i="3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C53" i="3"/>
  <c r="D53" i="3"/>
  <c r="E53" i="3"/>
  <c r="F53" i="3"/>
  <c r="G53" i="3"/>
  <c r="H53" i="3"/>
  <c r="A54" i="3"/>
  <c r="B54" i="3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G58" i="3"/>
  <c r="H58" i="3"/>
  <c r="A59" i="3"/>
  <c r="B59" i="3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C61" i="3"/>
  <c r="D61" i="3"/>
  <c r="E61" i="3"/>
  <c r="F61" i="3"/>
  <c r="G61" i="3"/>
  <c r="H61" i="3"/>
  <c r="A62" i="3"/>
  <c r="B62" i="3"/>
  <c r="C62" i="3"/>
  <c r="D62" i="3"/>
  <c r="E62" i="3"/>
  <c r="F62" i="3"/>
  <c r="G62" i="3"/>
  <c r="H62" i="3"/>
  <c r="A63" i="3"/>
  <c r="B63" i="3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C69" i="3"/>
  <c r="D69" i="3"/>
  <c r="E69" i="3"/>
  <c r="F69" i="3"/>
  <c r="G69" i="3"/>
  <c r="H69" i="3"/>
  <c r="A70" i="3"/>
  <c r="B70" i="3"/>
  <c r="C70" i="3"/>
  <c r="D70" i="3"/>
  <c r="E70" i="3"/>
  <c r="F70" i="3"/>
  <c r="G70" i="3"/>
  <c r="H70" i="3"/>
  <c r="A71" i="3"/>
  <c r="B71" i="3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B3" i="3"/>
  <c r="C3" i="3"/>
  <c r="D3" i="3"/>
  <c r="E3" i="3"/>
  <c r="F3" i="3"/>
  <c r="G3" i="3"/>
  <c r="H3" i="3"/>
  <c r="B2" i="3"/>
  <c r="C2" i="3"/>
  <c r="D2" i="3"/>
  <c r="E2" i="3"/>
  <c r="F2" i="3"/>
  <c r="G2" i="3"/>
  <c r="H2" i="3"/>
  <c r="A2" i="3"/>
  <c r="A3" i="3"/>
  <c r="B3" i="4" l="1"/>
  <c r="C3" i="4"/>
  <c r="D3" i="4"/>
  <c r="E3" i="4"/>
  <c r="F3" i="4"/>
  <c r="G3" i="4"/>
  <c r="H3" i="4"/>
  <c r="A60" i="4"/>
  <c r="B60" i="4"/>
  <c r="C60" i="4"/>
  <c r="D60" i="4"/>
  <c r="E60" i="4"/>
  <c r="F60" i="4"/>
  <c r="G60" i="4"/>
  <c r="H60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B4" i="4"/>
  <c r="C4" i="4"/>
  <c r="D4" i="4"/>
  <c r="E4" i="4"/>
  <c r="F4" i="4"/>
  <c r="G4" i="4"/>
  <c r="H4" i="4"/>
  <c r="B2" i="4"/>
  <c r="C2" i="4"/>
  <c r="D2" i="4"/>
  <c r="E2" i="4"/>
  <c r="F2" i="4"/>
  <c r="G2" i="4"/>
  <c r="H2" i="4"/>
  <c r="A2" i="4"/>
  <c r="A3" i="4"/>
  <c r="A4" i="4" l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O322" i="1" l="1"/>
  <c r="J322" i="1"/>
  <c r="H1" i="4" l="1"/>
  <c r="G1" i="4"/>
  <c r="F1" i="4"/>
  <c r="E1" i="4"/>
  <c r="C1" i="4"/>
  <c r="B1" i="4"/>
</calcChain>
</file>

<file path=xl/sharedStrings.xml><?xml version="1.0" encoding="utf-8"?>
<sst xmlns="http://schemas.openxmlformats.org/spreadsheetml/2006/main" count="1698" uniqueCount="748">
  <si>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</si>
  <si>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</si>
  <si>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</si>
  <si>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</si>
  <si>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</si>
  <si>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</si>
  <si>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</si>
  <si>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</si>
  <si>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</si>
  <si>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</si>
  <si>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</si>
  <si>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</si>
  <si>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</si>
  <si>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</si>
  <si>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</si>
  <si>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</si>
  <si>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</si>
  <si>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</si>
  <si>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</si>
  <si>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</si>
  <si>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</si>
  <si>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</si>
  <si>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</si>
  <si>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</si>
  <si>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C</t>
  </si>
  <si>
    <t>BRB</t>
  </si>
  <si>
    <t>TP
(BS, Shuttle, LB, Promo)</t>
  </si>
  <si>
    <t>Remarks</t>
  </si>
  <si>
    <t>Agent</t>
  </si>
  <si>
    <t>Berth</t>
  </si>
  <si>
    <t>other ships</t>
  </si>
  <si>
    <t>Shuttle</t>
  </si>
  <si>
    <t>Taxi</t>
  </si>
  <si>
    <t>Porto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</si>
  <si>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</si>
  <si>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</si>
  <si>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</si>
  <si>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</si>
  <si>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</si>
  <si>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</si>
  <si>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</si>
  <si>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</si>
  <si>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</si>
  <si>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</si>
  <si>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</si>
  <si>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</si>
  <si>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</si>
  <si>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€ 2.-</t>
  </si>
  <si>
    <t>Porto for Postcards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</si>
  <si>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</si>
  <si>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</si>
  <si>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</si>
  <si>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</si>
  <si>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</si>
  <si>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</si>
  <si>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At sea</t>
  </si>
  <si>
    <t>Vigo</t>
  </si>
  <si>
    <t>Funchal, Madeira</t>
  </si>
  <si>
    <t>Lisbon</t>
  </si>
  <si>
    <t>DEBRV</t>
  </si>
  <si>
    <t>ESVGO</t>
  </si>
  <si>
    <t>PTFNC</t>
  </si>
  <si>
    <t>PTLIS</t>
  </si>
  <si>
    <t>Lissabon</t>
  </si>
  <si>
    <t>Lissabon mit der Straßenbahn</t>
  </si>
  <si>
    <t>Lissabon mit Altstadtrundgang</t>
  </si>
  <si>
    <t>Panoramafahrt Lissabon</t>
  </si>
  <si>
    <t>Sintra mit Palast</t>
  </si>
  <si>
    <t>Mit dem Eco-Tuk-Tuk durch Lissabon</t>
  </si>
  <si>
    <t>Lissabon mit dem Hippo Bus</t>
  </si>
  <si>
    <t>Levadawanderung</t>
  </si>
  <si>
    <t>Câmara de Lobos und Cabo Girão</t>
  </si>
  <si>
    <t>Pico dos Barcelos, Eira do Serrado und Monte</t>
  </si>
  <si>
    <t>Inselfahrt mit Porto Moniz</t>
  </si>
  <si>
    <t>Inselfahrt mit Santana</t>
  </si>
  <si>
    <t>Altstadt, Monte und Botanischer Garten</t>
  </si>
  <si>
    <t>Safari im Geländewagen</t>
  </si>
  <si>
    <t>Santiago de Compostela</t>
  </si>
  <si>
    <t>Panoramafahrt Baiona</t>
  </si>
  <si>
    <t>N</t>
  </si>
  <si>
    <t>A</t>
  </si>
  <si>
    <t>Bridgetown</t>
  </si>
  <si>
    <t>St. George's</t>
  </si>
  <si>
    <t>Scarborough</t>
  </si>
  <si>
    <t>Iles du Salut</t>
  </si>
  <si>
    <t>Fortaleza</t>
  </si>
  <si>
    <t>Recife</t>
  </si>
  <si>
    <t>Salvador Bahia</t>
  </si>
  <si>
    <t>Buzios</t>
  </si>
  <si>
    <t>Rio de Janeiro</t>
  </si>
  <si>
    <t>RIO DE JANEIRO</t>
  </si>
  <si>
    <t>Ilhabela</t>
  </si>
  <si>
    <t>Porto Belo</t>
  </si>
  <si>
    <t>Rio Grande</t>
  </si>
  <si>
    <t>Punta del Este</t>
  </si>
  <si>
    <t>Montevideo</t>
  </si>
  <si>
    <t>Buenos Aires</t>
  </si>
  <si>
    <t>Puerto Madryn</t>
  </si>
  <si>
    <t>Ushuaia</t>
  </si>
  <si>
    <t>Puerto Williams - TECH STOP</t>
  </si>
  <si>
    <t>Cape Horn - Cruising Terra del Fuego</t>
  </si>
  <si>
    <t>Punta Arenas</t>
  </si>
  <si>
    <t>Cruising Chilenian Fjords</t>
  </si>
  <si>
    <t>Chacabuco</t>
  </si>
  <si>
    <t>Castro, Chiloe Island</t>
  </si>
  <si>
    <t>Puerto Montt</t>
  </si>
  <si>
    <t>SAN ANTONIO</t>
  </si>
  <si>
    <t>San Antonio</t>
  </si>
  <si>
    <t>Coquimbo</t>
  </si>
  <si>
    <t>Matarani</t>
  </si>
  <si>
    <t>Callao</t>
  </si>
  <si>
    <t>Salaverry</t>
  </si>
  <si>
    <t>Guayaquil</t>
  </si>
  <si>
    <t>Manta</t>
  </si>
  <si>
    <t>Fort Amador</t>
  </si>
  <si>
    <t>Anchorage position Panama - Pacific</t>
  </si>
  <si>
    <t>Transit Panama Canal</t>
  </si>
  <si>
    <t>San Blas Island</t>
  </si>
  <si>
    <t>Cartagena de Indias</t>
  </si>
  <si>
    <t>Oranjestad</t>
  </si>
  <si>
    <t>Willemstad</t>
  </si>
  <si>
    <t>SANTO DOMINGO</t>
  </si>
  <si>
    <t>Santo Domingo</t>
  </si>
  <si>
    <t>Samana</t>
  </si>
  <si>
    <t>Nassau</t>
  </si>
  <si>
    <t>Miami</t>
  </si>
  <si>
    <t>Port Canaveral</t>
  </si>
  <si>
    <t>Charleston</t>
  </si>
  <si>
    <t>Norfolk</t>
  </si>
  <si>
    <t>Baltimore</t>
  </si>
  <si>
    <t>New York</t>
  </si>
  <si>
    <t>Horta</t>
  </si>
  <si>
    <t>Ponta Delgada</t>
  </si>
  <si>
    <t>La Coruna</t>
  </si>
  <si>
    <t>Honfleur</t>
  </si>
  <si>
    <t>BBBGI</t>
  </si>
  <si>
    <t>GDSTG</t>
  </si>
  <si>
    <t>TTSCA</t>
  </si>
  <si>
    <t>GF***</t>
  </si>
  <si>
    <t>BRFOR</t>
  </si>
  <si>
    <t>BRREC</t>
  </si>
  <si>
    <t>BRSSA</t>
  </si>
  <si>
    <t>BRBZC</t>
  </si>
  <si>
    <t>BRRIO</t>
  </si>
  <si>
    <t>BRIBE</t>
  </si>
  <si>
    <t>BRPBO</t>
  </si>
  <si>
    <t>BRRIG</t>
  </si>
  <si>
    <t>UYPDP</t>
  </si>
  <si>
    <t>UYMVD</t>
  </si>
  <si>
    <t>ARBUE</t>
  </si>
  <si>
    <t>ARPMY</t>
  </si>
  <si>
    <t>ARUSH</t>
  </si>
  <si>
    <t>CLWPU</t>
  </si>
  <si>
    <t>CLPUQ</t>
  </si>
  <si>
    <t>CLPCH</t>
  </si>
  <si>
    <t>CLWCA</t>
  </si>
  <si>
    <t>CLPMC</t>
  </si>
  <si>
    <t>CLSAI</t>
  </si>
  <si>
    <t>CLCQQ</t>
  </si>
  <si>
    <t>PEMRI</t>
  </si>
  <si>
    <t>PECLL</t>
  </si>
  <si>
    <t>PESVY</t>
  </si>
  <si>
    <t>ECGYE</t>
  </si>
  <si>
    <t>ECMEC</t>
  </si>
  <si>
    <t>PANBL</t>
  </si>
  <si>
    <t>COCTG</t>
  </si>
  <si>
    <t>AWORJ</t>
  </si>
  <si>
    <t>CWWIL</t>
  </si>
  <si>
    <t>DOSDQ</t>
  </si>
  <si>
    <t>DOAZS</t>
  </si>
  <si>
    <t>BSNAS</t>
  </si>
  <si>
    <t>USMIA</t>
  </si>
  <si>
    <t>USPCV</t>
  </si>
  <si>
    <t>USCHS</t>
  </si>
  <si>
    <t>USORF</t>
  </si>
  <si>
    <t>USBAL</t>
  </si>
  <si>
    <t>USNYC</t>
  </si>
  <si>
    <t>PTHOR</t>
  </si>
  <si>
    <t>PTPDL</t>
  </si>
  <si>
    <t>ESLCG</t>
  </si>
  <si>
    <t>FRHON</t>
  </si>
  <si>
    <t>Die große Winterreise nach Amerika mit MS Amera</t>
  </si>
  <si>
    <t xml:space="preserve">AMR127 | 103 Tage | 13.01.2025 - 26.04.2025 </t>
  </si>
  <si>
    <t>BREMERHAVEN</t>
  </si>
  <si>
    <r>
      <rPr>
        <sz val="11"/>
        <color theme="1"/>
        <rFont val="Calibri"/>
        <family val="2"/>
        <scheme val="minor"/>
      </rPr>
      <t xml:space="preserve">COLUMBUS CRUISE CENTER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</si>
  <si>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rPr>
        <sz val="11"/>
        <color theme="1"/>
        <rFont val="Calibri"/>
        <family val="2"/>
        <scheme val="minor"/>
      </rPr>
      <t xml:space="preserve">PORTIMAR
</t>
    </r>
    <r>
      <rPr>
        <b/>
        <sz val="11"/>
        <color theme="1"/>
        <rFont val="Calibri"/>
        <family val="2"/>
        <scheme val="minor"/>
      </rPr>
      <t>Sandra Brito</t>
    </r>
    <r>
      <rPr>
        <sz val="11"/>
        <color theme="1"/>
        <rFont val="Calibri"/>
        <family val="2"/>
        <scheme val="minor"/>
      </rPr>
      <t xml:space="preserve">
Sandra.Brito@portimar.pt
+351 96 283 1796</t>
    </r>
  </si>
  <si>
    <r>
      <rPr>
        <sz val="11"/>
        <color theme="1"/>
        <rFont val="Calibri"/>
        <family val="2"/>
        <scheme val="minor"/>
      </rPr>
      <t xml:space="preserve">RC TRAVEL
shorex@viajesrctravel.com
</t>
    </r>
    <r>
      <rPr>
        <b/>
        <sz val="11"/>
        <color theme="1"/>
        <rFont val="Calibri"/>
        <family val="2"/>
        <scheme val="minor"/>
      </rPr>
      <t>Carlos del Rio</t>
    </r>
    <r>
      <rPr>
        <sz val="11"/>
        <color theme="1"/>
        <rFont val="Calibri"/>
        <family val="2"/>
        <scheme val="minor"/>
      </rPr>
      <t xml:space="preserve">
c.rio@viajesrctravel.com
+34 629 513 604</t>
    </r>
  </si>
  <si>
    <r>
      <rPr>
        <sz val="11"/>
        <color theme="1"/>
        <rFont val="Calibri"/>
        <family val="2"/>
        <scheme val="minor"/>
      </rPr>
      <t xml:space="preserve">MTS GLOBE
</t>
    </r>
    <r>
      <rPr>
        <b/>
        <sz val="11"/>
        <color theme="1"/>
        <rFont val="Calibri"/>
        <family val="2"/>
        <scheme val="minor"/>
      </rPr>
      <t>Andreia Alves</t>
    </r>
    <r>
      <rPr>
        <sz val="11"/>
        <color theme="1"/>
        <rFont val="Calibri"/>
        <family val="2"/>
        <scheme val="minor"/>
      </rPr>
      <t xml:space="preserve">
andreia.alves@mtsglobe.com
groups.fnc@mtsglobe.com
+351 91 405 1494</t>
    </r>
  </si>
  <si>
    <r>
      <rPr>
        <sz val="11"/>
        <color theme="1"/>
        <rFont val="Calibri"/>
        <family val="2"/>
        <scheme val="minor"/>
      </rPr>
      <t xml:space="preserve">FOSTER &amp; INCE
</t>
    </r>
    <r>
      <rPr>
        <b/>
        <sz val="11"/>
        <color theme="1"/>
        <rFont val="Calibri"/>
        <family val="2"/>
        <scheme val="minor"/>
      </rPr>
      <t>Trudy Rowe-Weekes</t>
    </r>
    <r>
      <rPr>
        <sz val="11"/>
        <color theme="1"/>
        <rFont val="Calibri"/>
        <family val="2"/>
        <scheme val="minor"/>
      </rPr>
      <t xml:space="preserve">
shoreex@fosterinvegroup.com
+1 (246) 232-4219</t>
    </r>
  </si>
  <si>
    <r>
      <rPr>
        <sz val="11"/>
        <color theme="1"/>
        <rFont val="Calibri"/>
        <family val="2"/>
        <scheme val="minor"/>
      </rPr>
      <t xml:space="preserve">Q&amp;K SPICE SUNSATION
</t>
    </r>
    <r>
      <rPr>
        <b/>
        <sz val="11"/>
        <color theme="1"/>
        <rFont val="Calibri"/>
        <family val="2"/>
        <scheme val="minor"/>
      </rPr>
      <t>Sylvester Charles / Johanna Kostka</t>
    </r>
    <r>
      <rPr>
        <sz val="11"/>
        <color theme="1"/>
        <rFont val="Calibri"/>
        <family val="2"/>
        <scheme val="minor"/>
      </rPr>
      <t xml:space="preserve">
info@grenadasunsation.com
+1 (473) 535-3555</t>
    </r>
  </si>
  <si>
    <r>
      <rPr>
        <sz val="11"/>
        <color theme="1"/>
        <rFont val="Calibri"/>
        <family val="2"/>
        <scheme val="minor"/>
      </rPr>
      <t xml:space="preserve">TRINIDAD &amp; TOBAGO SIGHTSEEING
</t>
    </r>
    <r>
      <rPr>
        <b/>
        <sz val="11"/>
        <color theme="1"/>
        <rFont val="Calibri"/>
        <family val="2"/>
        <scheme val="minor"/>
      </rPr>
      <t>Charles Carvalho</t>
    </r>
    <r>
      <rPr>
        <sz val="11"/>
        <color theme="1"/>
        <rFont val="Calibri"/>
        <family val="2"/>
        <scheme val="minor"/>
      </rPr>
      <t xml:space="preserve">
info@trintours.com
+1 (868) 680-8591</t>
    </r>
  </si>
  <si>
    <r>
      <rPr>
        <sz val="11"/>
        <color theme="1"/>
        <rFont val="Calibri"/>
        <family val="2"/>
        <scheme val="minor"/>
      </rPr>
      <t xml:space="preserve">ELCOTOURS
</t>
    </r>
    <r>
      <rPr>
        <b/>
        <sz val="11"/>
        <color theme="1"/>
        <rFont val="Calibri"/>
        <family val="2"/>
        <scheme val="minor"/>
      </rPr>
      <t>Aline Schupp</t>
    </r>
    <r>
      <rPr>
        <sz val="11"/>
        <color theme="1"/>
        <rFont val="Calibri"/>
        <family val="2"/>
        <scheme val="minor"/>
      </rPr>
      <t xml:space="preserve">
aline@elcotours.com.br
+55 (219) 7642-6737</t>
    </r>
  </si>
  <si>
    <r>
      <rPr>
        <sz val="11"/>
        <color theme="1"/>
        <rFont val="Calibri"/>
        <family val="2"/>
        <scheme val="minor"/>
      </rPr>
      <t xml:space="preserve">FURLONG INCOMING
</t>
    </r>
    <r>
      <rPr>
        <b/>
        <sz val="11"/>
        <color theme="1"/>
        <rFont val="Calibri"/>
        <family val="2"/>
        <scheme val="minor"/>
      </rPr>
      <t>Andrea Cambon</t>
    </r>
    <r>
      <rPr>
        <sz val="11"/>
        <color theme="1"/>
        <rFont val="Calibri"/>
        <family val="2"/>
        <scheme val="minor"/>
      </rPr>
      <t xml:space="preserve">
acambon@furlongincoming.com.uy
+59 (89) 9608-439</t>
    </r>
  </si>
  <si>
    <r>
      <t xml:space="preserve">TRAVELART
phoenix@travelart.com
</t>
    </r>
    <r>
      <rPr>
        <b/>
        <sz val="11"/>
        <color theme="1"/>
        <rFont val="Calibri"/>
        <family val="2"/>
        <scheme val="minor"/>
      </rPr>
      <t>Juliane Lewy</t>
    </r>
    <r>
      <rPr>
        <sz val="11"/>
        <color theme="1"/>
        <rFont val="Calibri"/>
        <family val="2"/>
        <scheme val="minor"/>
      </rPr>
      <t xml:space="preserve">
juliane.lewy@travelart.com
+56 (9) 4492-5119
</t>
    </r>
    <r>
      <rPr>
        <b/>
        <sz val="11"/>
        <color theme="1"/>
        <rFont val="Calibri"/>
        <family val="2"/>
        <scheme val="minor"/>
      </rPr>
      <t>René</t>
    </r>
    <r>
      <rPr>
        <sz val="11"/>
        <color theme="1"/>
        <rFont val="Calibri"/>
        <family val="2"/>
        <scheme val="minor"/>
      </rPr>
      <t xml:space="preserve">
+56 (9) 3373-8074</t>
    </r>
  </si>
  <si>
    <r>
      <rPr>
        <sz val="11"/>
        <color theme="1"/>
        <rFont val="Calibri"/>
        <family val="2"/>
        <scheme val="minor"/>
      </rPr>
      <t xml:space="preserve">ILS INCENTIVE &amp; LEISURE SERVICE
</t>
    </r>
    <r>
      <rPr>
        <b/>
        <sz val="11"/>
        <color theme="1"/>
        <rFont val="Calibri"/>
        <family val="2"/>
        <scheme val="minor"/>
      </rPr>
      <t>Patricia Boeni</t>
    </r>
    <r>
      <rPr>
        <sz val="11"/>
        <color theme="1"/>
        <rFont val="Calibri"/>
        <family val="2"/>
        <scheme val="minor"/>
      </rPr>
      <t xml:space="preserve">
pboeni@ilstours.com
+54 (911) 2464-0020
</t>
    </r>
    <r>
      <rPr>
        <b/>
        <sz val="11"/>
        <color theme="1"/>
        <rFont val="Calibri"/>
        <family val="2"/>
        <scheme val="minor"/>
      </rPr>
      <t xml:space="preserve">Florencia Motzo
</t>
    </r>
    <r>
      <rPr>
        <sz val="11"/>
        <color theme="1"/>
        <rFont val="Calibri"/>
        <family val="2"/>
        <scheme val="minor"/>
      </rPr>
      <t>fmotzo@ilstours.com
+54 (911) 3134-9945</t>
    </r>
  </si>
  <si>
    <r>
      <t xml:space="preserve">METROPOLITAN TOURING PERU
</t>
    </r>
    <r>
      <rPr>
        <b/>
        <sz val="11"/>
        <color theme="1"/>
        <rFont val="Calibri"/>
        <family val="2"/>
        <scheme val="minor"/>
      </rPr>
      <t>Alejandro Anaya</t>
    </r>
    <r>
      <rPr>
        <sz val="11"/>
        <color theme="1"/>
        <rFont val="Calibri"/>
        <family val="2"/>
        <scheme val="minor"/>
      </rPr>
      <t xml:space="preserve">
aanaya@metropolitan-touring.com
+51 (99) 3020-983</t>
    </r>
  </si>
  <si>
    <t>PAPTY</t>
  </si>
  <si>
    <r>
      <t xml:space="preserve">ELITE SHORE EXCURSIONS
</t>
    </r>
    <r>
      <rPr>
        <b/>
        <sz val="11"/>
        <color theme="1"/>
        <rFont val="Calibri"/>
        <family val="2"/>
        <scheme val="minor"/>
      </rPr>
      <t>Tashy Gill</t>
    </r>
    <r>
      <rPr>
        <sz val="11"/>
        <color theme="1"/>
        <rFont val="Calibri"/>
        <family val="2"/>
        <scheme val="minor"/>
      </rPr>
      <t xml:space="preserve">
tours@panamaexcursions.com.pa
+1 (507) 6228-7113</t>
    </r>
  </si>
  <si>
    <r>
      <t xml:space="preserve">JR TRAVEL CONCEPTS
</t>
    </r>
    <r>
      <rPr>
        <b/>
        <sz val="11"/>
        <color theme="1"/>
        <rFont val="Calibri"/>
        <family val="2"/>
        <scheme val="minor"/>
      </rPr>
      <t>Joerg (JR) Rickers</t>
    </r>
    <r>
      <rPr>
        <sz val="11"/>
        <color theme="1"/>
        <rFont val="Calibri"/>
        <family val="2"/>
        <scheme val="minor"/>
      </rPr>
      <t xml:space="preserve">
+1 (786) 554-0534
jr@jrtravelconcepts.com
</t>
    </r>
    <r>
      <rPr>
        <b/>
        <sz val="11"/>
        <color theme="1"/>
        <rFont val="Calibri"/>
        <family val="2"/>
        <scheme val="minor"/>
      </rPr>
      <t xml:space="preserve">Gisella </t>
    </r>
    <r>
      <rPr>
        <sz val="11"/>
        <color theme="1"/>
        <rFont val="Calibri"/>
        <family val="2"/>
        <scheme val="minor"/>
      </rPr>
      <t xml:space="preserve">
+1 (786) 777-8843
gisella@jrtravelconcepts.com</t>
    </r>
  </si>
  <si>
    <r>
      <rPr>
        <sz val="11"/>
        <color theme="1"/>
        <rFont val="Calibri"/>
        <family val="2"/>
        <scheme val="minor"/>
      </rPr>
      <t xml:space="preserve">CTG MARGARITA
</t>
    </r>
    <r>
      <rPr>
        <b/>
        <sz val="11"/>
        <color theme="1"/>
        <rFont val="Calibri"/>
        <family val="2"/>
        <scheme val="minor"/>
      </rPr>
      <t>Andres Stephany</t>
    </r>
    <r>
      <rPr>
        <sz val="11"/>
        <color theme="1"/>
        <rFont val="Calibri"/>
        <family val="2"/>
        <scheme val="minor"/>
      </rPr>
      <t xml:space="preserve">
andresstephany@gmail.com
+57 (315) 262-2382</t>
    </r>
  </si>
  <si>
    <r>
      <rPr>
        <sz val="11"/>
        <color theme="1"/>
        <rFont val="Calibri"/>
        <family val="2"/>
        <scheme val="minor"/>
      </rPr>
      <t xml:space="preserve">DE PALM TOURS
cruiseops@depalmtours.com
</t>
    </r>
    <r>
      <rPr>
        <b/>
        <sz val="11"/>
        <color theme="1"/>
        <rFont val="Calibri"/>
        <family val="2"/>
        <scheme val="minor"/>
      </rPr>
      <t>Jean-Marc Hous</t>
    </r>
    <r>
      <rPr>
        <sz val="11"/>
        <color theme="1"/>
        <rFont val="Calibri"/>
        <family val="2"/>
        <scheme val="minor"/>
      </rPr>
      <t xml:space="preserve">
Jeanmarchous@depalmtours
+297 597-3117</t>
    </r>
  </si>
  <si>
    <r>
      <rPr>
        <sz val="11"/>
        <color theme="1"/>
        <rFont val="Calibri"/>
        <family val="2"/>
        <scheme val="minor"/>
      </rPr>
      <t xml:space="preserve">FBTT TRAVEL
</t>
    </r>
    <r>
      <rPr>
        <b/>
        <sz val="11"/>
        <color theme="1"/>
        <rFont val="Calibri"/>
        <family val="2"/>
        <scheme val="minor"/>
      </rPr>
      <t>Vanessa Martie</t>
    </r>
    <r>
      <rPr>
        <sz val="11"/>
        <color theme="1"/>
        <rFont val="Calibri"/>
        <family val="2"/>
        <scheme val="minor"/>
      </rPr>
      <t xml:space="preserve">
cruise@fb-tt.com
+59 (99) 514-5050</t>
    </r>
  </si>
  <si>
    <r>
      <rPr>
        <sz val="11"/>
        <color theme="1"/>
        <rFont val="Calibri"/>
        <family val="2"/>
        <scheme val="minor"/>
      </rPr>
      <t xml:space="preserve">W2M DOMINICANA
</t>
    </r>
    <r>
      <rPr>
        <b/>
        <sz val="11"/>
        <color theme="1"/>
        <rFont val="Calibri"/>
        <family val="2"/>
        <scheme val="minor"/>
      </rPr>
      <t>Valentina Leiro</t>
    </r>
    <r>
      <rPr>
        <sz val="11"/>
        <color theme="1"/>
        <rFont val="Calibri"/>
        <family val="2"/>
        <scheme val="minor"/>
      </rPr>
      <t xml:space="preserve">
Valentina.Leiro@w2m.com
+1 (829) 520-7538
+1 (829) 259-8409</t>
    </r>
  </si>
  <si>
    <r>
      <t xml:space="preserve">PEARL INVESTMENT MANAGEMENT
</t>
    </r>
    <r>
      <rPr>
        <b/>
        <sz val="11"/>
        <color theme="1"/>
        <rFont val="Calibri"/>
        <family val="2"/>
        <scheme val="minor"/>
      </rPr>
      <t>Darren Smith</t>
    </r>
    <r>
      <rPr>
        <sz val="11"/>
        <color theme="1"/>
        <rFont val="Calibri"/>
        <family val="2"/>
        <scheme val="minor"/>
      </rPr>
      <t xml:space="preserve">
cruise@pearlislandbahamas.com
+1 (242) 395-9404</t>
    </r>
  </si>
  <si>
    <r>
      <rPr>
        <sz val="11"/>
        <color theme="1"/>
        <rFont val="Calibri"/>
        <family val="2"/>
        <scheme val="minor"/>
      </rPr>
      <t xml:space="preserve">INTERCRUISES
</t>
    </r>
    <r>
      <rPr>
        <b/>
        <sz val="11"/>
        <color theme="1"/>
        <rFont val="Calibri"/>
        <family val="2"/>
        <scheme val="minor"/>
      </rPr>
      <t>Charlotte Soulé</t>
    </r>
    <r>
      <rPr>
        <sz val="11"/>
        <color theme="1"/>
        <rFont val="Calibri"/>
        <family val="2"/>
        <scheme val="minor"/>
      </rPr>
      <t xml:space="preserve">
charlotte.soule1@tui.com
+33 661 713 014</t>
    </r>
  </si>
  <si>
    <t>QSH 3</t>
  </si>
  <si>
    <t>Exit 50m
City 3km</t>
  </si>
  <si>
    <t>Shuttle via Kennedy Services
Transfer LEH FOC</t>
  </si>
  <si>
    <t>on request  
+33 2 14 09 27 39</t>
  </si>
  <si>
    <t>EUR 2.00</t>
  </si>
  <si>
    <r>
      <t xml:space="preserve">AGENCIA ACOREANA DE VIAGENS
</t>
    </r>
    <r>
      <rPr>
        <b/>
        <sz val="11"/>
        <color theme="1"/>
        <rFont val="Calibri"/>
        <family val="2"/>
        <scheme val="minor"/>
      </rPr>
      <t>Trindade Medeiros</t>
    </r>
    <r>
      <rPr>
        <sz val="11"/>
        <color theme="1"/>
        <rFont val="Calibri"/>
        <family val="2"/>
        <scheme val="minor"/>
      </rPr>
      <t xml:space="preserve">
Trindade.Medeiros@bensaude.pt
+351 918 792-264</t>
    </r>
  </si>
  <si>
    <t>Distance to Exit/Centre</t>
  </si>
  <si>
    <t>Columbuskaje</t>
  </si>
  <si>
    <t>Muelle de Trasatlanticos</t>
  </si>
  <si>
    <t>anchorage</t>
  </si>
  <si>
    <t>Passenger Terminal, Pier 106</t>
  </si>
  <si>
    <t>tba</t>
  </si>
  <si>
    <t>Contermas, Pier 1/2</t>
  </si>
  <si>
    <t>Montevideo Port</t>
  </si>
  <si>
    <t>Terminal Cruceros Quinquela Martin</t>
  </si>
  <si>
    <t>Luis Pierdra Bueno Pier</t>
  </si>
  <si>
    <t>Ushuaia Commercial Pier</t>
  </si>
  <si>
    <t>Pier Arturo Prat</t>
  </si>
  <si>
    <t>Emporcastro</t>
  </si>
  <si>
    <t>Terminal DP World</t>
  </si>
  <si>
    <t> -</t>
  </si>
  <si>
    <t> ??????</t>
  </si>
  <si>
    <t> Grandiosa (10:00-19:00)</t>
  </si>
  <si>
    <t>Aida Cosma     
07:00-23:00</t>
  </si>
  <si>
    <t>Mein Schiff 2 (Embark)      
Silver Moon (...-23:00)</t>
  </si>
  <si>
    <t>Cruise</t>
  </si>
  <si>
    <t>128.127.128B</t>
  </si>
  <si>
    <t>AMR129V1</t>
  </si>
  <si>
    <t>Combarro und Wein</t>
  </si>
  <si>
    <t>Santiago de Compostela auf einen Blick</t>
  </si>
  <si>
    <t>"Rhum-Runner" Bootsfahrt</t>
  </si>
  <si>
    <t>Grenadas Westen</t>
  </si>
  <si>
    <t xml:space="preserve">Inselfahrt Grenada </t>
  </si>
  <si>
    <t>Landschaftsfahrt zu den Argyle-Wasserfällen</t>
  </si>
  <si>
    <t>Badetransfer Pigeon Point</t>
  </si>
  <si>
    <t>Tobagos Süden</t>
  </si>
  <si>
    <t>Tobago Inselrundfahrt mit Folklore</t>
  </si>
  <si>
    <t>Buccoo-Reef</t>
  </si>
  <si>
    <t>Panoramafahrt Fortaleza</t>
  </si>
  <si>
    <t>Badetransfer zum Cumbuco Beach</t>
  </si>
  <si>
    <t>Recife und Olinda</t>
  </si>
  <si>
    <t>Katamaranfahrt und Casa da Cultura</t>
  </si>
  <si>
    <t>Recife und Keramikatelier Francisco Brennand</t>
  </si>
  <si>
    <t>Historisches Bahia</t>
  </si>
  <si>
    <t>Panoramafahrt Unterstadt von Salvador</t>
  </si>
  <si>
    <t>Cachoeira</t>
  </si>
  <si>
    <t>Salvador da Bahia</t>
  </si>
  <si>
    <t>Salvadors Strände</t>
  </si>
  <si>
    <t>Zuckerhut ab/bis Hotel</t>
  </si>
  <si>
    <t>Corcovado ab/bis Hotel</t>
  </si>
  <si>
    <t>Zuckerhut</t>
  </si>
  <si>
    <t>Im Geländewagen durch Rio und zum Tijuca-Wald</t>
  </si>
  <si>
    <t>BBQ-Abendessen in Rio</t>
  </si>
  <si>
    <t>Corcovado</t>
  </si>
  <si>
    <t>Panoramafahrt Rio de Janeiro</t>
  </si>
  <si>
    <t>Rio de Janeiro Exklusiv</t>
  </si>
  <si>
    <t>Corcovado und Zuckerhut</t>
  </si>
  <si>
    <t>Iguassu-Wasserfälle (1 Ü.)</t>
  </si>
  <si>
    <t xml:space="preserve">Petropolis </t>
  </si>
  <si>
    <t>Geländewagenfahrt zum Strand und Wasserfall</t>
  </si>
  <si>
    <t>Bootsfahrt zum Strand</t>
  </si>
  <si>
    <t>Wanderung und Natureindrücke</t>
  </si>
  <si>
    <t>Blumenau</t>
  </si>
  <si>
    <t>Florianópolis</t>
  </si>
  <si>
    <t>Atlantic Forest Station und Laranjeiras Strand</t>
  </si>
  <si>
    <t>Panoramafahrt und Museum "classic car"</t>
  </si>
  <si>
    <t>Historischer Stadtrundgang</t>
  </si>
  <si>
    <t>Weingut Bouza</t>
  </si>
  <si>
    <t>Colonia del Sacramento</t>
  </si>
  <si>
    <t>Tigre und Paraná Delta</t>
  </si>
  <si>
    <t>Fiesta Gaucha am Abend</t>
  </si>
  <si>
    <t>Buenos Aires mit dem Rad</t>
  </si>
  <si>
    <t>Tango-Show</t>
  </si>
  <si>
    <t>Pinguinkolonie Punta Tombo</t>
  </si>
  <si>
    <t>Halbinsel Valdés</t>
  </si>
  <si>
    <t>San Lorenzo Pinguinkolonie</t>
  </si>
  <si>
    <t>El Pedral</t>
  </si>
  <si>
    <t>Puerto Madryn und Punta Loma</t>
  </si>
  <si>
    <t xml:space="preserve">Lapataia-Nationalpark </t>
  </si>
  <si>
    <t>Katamaranfahrt auf dem Beagle-Kanal</t>
  </si>
  <si>
    <t>Wandertour Tierra Mayor</t>
  </si>
  <si>
    <t>Überlandtour Perito Moreno Gletscher und Nationalpark Torres del Paine</t>
  </si>
  <si>
    <t>Punta Arenas und Seefahrtsgeschichte</t>
  </si>
  <si>
    <t>Kondor-Beobachtung</t>
  </si>
  <si>
    <t>Wanderung im Waldreservat Magallanes</t>
  </si>
  <si>
    <t>Patagonische Geschichte</t>
  </si>
  <si>
    <t>Nationalpark Chiloé und Chonchi</t>
  </si>
  <si>
    <t>Kirchen von Castro, Dalcahue und Achao</t>
  </si>
  <si>
    <t>Pinguinkolonie und Stiftung</t>
  </si>
  <si>
    <t>Frutillar</t>
  </si>
  <si>
    <t>Petrohué Stromschnellen und Vulkan Osorno</t>
  </si>
  <si>
    <t>Puerto Montt und Puerto Varas</t>
  </si>
  <si>
    <t>Chilenisches Seengebiet</t>
  </si>
  <si>
    <t>Alerce Andino Nationalpark</t>
  </si>
  <si>
    <t>Llanquihue See</t>
  </si>
  <si>
    <t>Puerto Montt und Puerto Varas mit Besuch des Lahuen Ñadi Parks</t>
  </si>
  <si>
    <t>Weingut Viña Mar im Casablanca-Tal</t>
  </si>
  <si>
    <t>Valparaiso und Viña del Mar</t>
  </si>
  <si>
    <t>Auf den Spuren Pablo Nerudas</t>
  </si>
  <si>
    <t>Santiago de Chile</t>
  </si>
  <si>
    <t>Coquimbo und La Serena</t>
  </si>
  <si>
    <t>Petroglyphen</t>
  </si>
  <si>
    <t>Elqui Tal</t>
  </si>
  <si>
    <t>Mollendo und Strand</t>
  </si>
  <si>
    <t>Mollendo und peruanische Spezialitäten</t>
  </si>
  <si>
    <t>Arequipa</t>
  </si>
  <si>
    <t>Koloniales Lima und Casa García Alvarado</t>
  </si>
  <si>
    <t>Einkaufsbummel auf dem Indiomarkt</t>
  </si>
  <si>
    <t>Lima</t>
  </si>
  <si>
    <t>Pachacamac und Larco-Herrera-Museum</t>
  </si>
  <si>
    <t>Lima und Larco-Herrera-Museum</t>
  </si>
  <si>
    <t>Lima individuell</t>
  </si>
  <si>
    <t>Cuzco und Machu Picchu (3 Ü.)</t>
  </si>
  <si>
    <t>Chan Chan und Huanchaco</t>
  </si>
  <si>
    <t>Trujillo mit Sonnen- und Mondpyramide</t>
  </si>
  <si>
    <t>Sonnen- und Mondpyramide mit Museumsbesuch</t>
  </si>
  <si>
    <t>Trujillo und Chan Chan</t>
  </si>
  <si>
    <t>Kakaoplantage und Orchideenfarm</t>
  </si>
  <si>
    <t>Panoramafahrt Guayaquil</t>
  </si>
  <si>
    <t>Kakaomuseum und Handwerksmärkte</t>
  </si>
  <si>
    <t>Pacoche Lodge mit Wanderung</t>
  </si>
  <si>
    <t>Manta und Montecristi</t>
  </si>
  <si>
    <t>Panoramafahrt Manta</t>
  </si>
  <si>
    <t>Historische Stadt Panama</t>
  </si>
  <si>
    <t>Embera Indianer</t>
  </si>
  <si>
    <t>Miraflores Schleuse</t>
  </si>
  <si>
    <t>Gamboa Regenwald Resort</t>
  </si>
  <si>
    <t>Panoramafahrt Panama im Minibus</t>
  </si>
  <si>
    <t xml:space="preserve">Gatúnsee </t>
  </si>
  <si>
    <t>Cartagena</t>
  </si>
  <si>
    <t>Getsemani und Altstadt</t>
  </si>
  <si>
    <t>Mangrovenfahrt und Cartagena</t>
  </si>
  <si>
    <t>Cartagena individuell</t>
  </si>
  <si>
    <t>Roadster-Stadtrundfahrt und Stadtrundgang</t>
  </si>
  <si>
    <t>Inselfahrt Aruba</t>
  </si>
  <si>
    <t>Strandtransfer Eagle Beach</t>
  </si>
  <si>
    <t>U-Boot Fahrt "Atlantis Submarine"</t>
  </si>
  <si>
    <t>Rundfahrt mit dem Bummelzug</t>
  </si>
  <si>
    <t>Panoramafahrt Curaçao</t>
  </si>
  <si>
    <t>Hato Caves und Willemstad</t>
  </si>
  <si>
    <t>Aloe-Vera-Plantage, Bierbrauerei und Likörfabrik</t>
  </si>
  <si>
    <t>Auf Entdeckungstour</t>
  </si>
  <si>
    <t xml:space="preserve">Der Westen von Curaçao </t>
  </si>
  <si>
    <t>Panoramafahrt Santo Domingo</t>
  </si>
  <si>
    <t>Nationalpark Los Tres Ojos und Stadt</t>
  </si>
  <si>
    <t>Stadtrundgang und Botanischer Garten</t>
  </si>
  <si>
    <t>Ein Strandtag im Hotel in Juan Dolio</t>
  </si>
  <si>
    <t>Santo Domingo mit der Bimmelbahn</t>
  </si>
  <si>
    <t>Katamaranfahrt und Schnorcheln</t>
  </si>
  <si>
    <t>Samaná</t>
  </si>
  <si>
    <t>Die Strände der Samaná-Halbinsel</t>
  </si>
  <si>
    <t>Höhlen und Mangroven</t>
  </si>
  <si>
    <t>Walbeobachtung Samaná</t>
  </si>
  <si>
    <t>Pearl Island Strandausflug</t>
  </si>
  <si>
    <t>Pearl Island und Schnorcheln</t>
  </si>
  <si>
    <t>Pearl Island und die schwimmenden Schweine</t>
  </si>
  <si>
    <t>Miami und Everglades</t>
  </si>
  <si>
    <t>Everglades</t>
  </si>
  <si>
    <t>Kennedy Space Center</t>
  </si>
  <si>
    <t>Transfer Cocoa Beach</t>
  </si>
  <si>
    <t>St. Augustine mit Freizeit</t>
  </si>
  <si>
    <t>Transfer Beaches Town Center</t>
  </si>
  <si>
    <t>Boon Hall Plantage</t>
  </si>
  <si>
    <t>Charleston mit der Pferdekutsche</t>
  </si>
  <si>
    <t>Rundgang historisches Charleston</t>
  </si>
  <si>
    <t>Panoramafahrt Norfolk</t>
  </si>
  <si>
    <t>Rundgang Norfolk</t>
  </si>
  <si>
    <t>Norfolk Hafenrundfahrt</t>
  </si>
  <si>
    <t>Fahrt auf einem Dreimastschoner</t>
  </si>
  <si>
    <t>Norfolk Panorama und Virginia Beach</t>
  </si>
  <si>
    <t>Koloniales Williamsburg</t>
  </si>
  <si>
    <t xml:space="preserve">Philadelphia </t>
  </si>
  <si>
    <t>Washington</t>
  </si>
  <si>
    <t>Amish Country</t>
  </si>
  <si>
    <t>Downtown Manhattan und One World Observatory</t>
  </si>
  <si>
    <t>Panorama-Rundfahrt New York bei Nacht</t>
  </si>
  <si>
    <t>Helikopterflug Manhattan</t>
  </si>
  <si>
    <t>Rundgang Highline Park</t>
  </si>
  <si>
    <t>Zu Fuß über die Brooklyn Bridge und Downtown Manhattan</t>
  </si>
  <si>
    <t>Brooklyn</t>
  </si>
  <si>
    <t>Midtown und Downtown Manhattan</t>
  </si>
  <si>
    <t>New York bei Nacht mit SUMMIT One Vanderbilt</t>
  </si>
  <si>
    <t>Uptown Manhattan</t>
  </si>
  <si>
    <t>Midtown und Rockefeller Center</t>
  </si>
  <si>
    <t>Landschaftsfahrt mit Kaffeepause</t>
  </si>
  <si>
    <t>Wanderung Vulkan Capelinhos</t>
  </si>
  <si>
    <t xml:space="preserve">Vulkan Capelinhos </t>
  </si>
  <si>
    <t>Delphinbeobachtung</t>
  </si>
  <si>
    <t>Kraterseen Sete Cidades</t>
  </si>
  <si>
    <t>Feuersee und Ribeira Grande</t>
  </si>
  <si>
    <t>Panoramafahrt São Miguel</t>
  </si>
  <si>
    <t>Furnas Tal und heiße Quellen</t>
  </si>
  <si>
    <t>Sete Cidades und Weinverkostung</t>
  </si>
  <si>
    <t>Fahrt im Geländewagen</t>
  </si>
  <si>
    <t xml:space="preserve">Panoramafahrt A Coruña </t>
  </si>
  <si>
    <t>A Coruña und Umgebung</t>
  </si>
  <si>
    <t xml:space="preserve">A Coruña und Betanzos </t>
  </si>
  <si>
    <t>Panoramafahrt Paris</t>
  </si>
  <si>
    <t>Panoramafahrt Pays d'Auge</t>
  </si>
  <si>
    <t>Deauville und Honfleur</t>
  </si>
  <si>
    <t>Étretat</t>
  </si>
  <si>
    <t>Mittelalterliches Rouen</t>
  </si>
  <si>
    <t>2T</t>
  </si>
  <si>
    <t>Lunch</t>
  </si>
  <si>
    <t>Dinner</t>
  </si>
  <si>
    <t>Snack</t>
  </si>
  <si>
    <t>Voucher</t>
  </si>
  <si>
    <t>LB</t>
  </si>
  <si>
    <t>LLB</t>
  </si>
  <si>
    <t>erh auf 60 mawe 30.10.</t>
  </si>
  <si>
    <t>35 Flugplätze, 15 Zimmer, eingebucht  PHX Escort Fabienne Schiebel 13.11., lt. Aline, Hotel kein Problem, erhöht auf 35 am 23.09.</t>
  </si>
  <si>
    <t>kann nicht weiter erhöht werden BEGU 24.09.</t>
  </si>
  <si>
    <t>kann nicht weiter erhöht werden BEGU 30.08.</t>
  </si>
  <si>
    <t>14 Flugtix, eingebucht PHX RL Andreas Greis, Liste mit Passdaten an Agentur 21.11. BEGU</t>
  </si>
  <si>
    <t>1 x 38 Sitzer BEGU 11.11.</t>
  </si>
  <si>
    <t>3 x 38 Sitzer BEGU 11.11.</t>
  </si>
  <si>
    <t>2 x 38 Sitzer BEGU 12.11.</t>
  </si>
  <si>
    <t>3 x 38 Sitzer BEGU 12.11.</t>
  </si>
  <si>
    <t>7 x 38 Sitzer BEGU 11.11., wg. Restaurant nicht mehr möglich.</t>
  </si>
  <si>
    <t>1 x 38 Sitzer BEGU 12.11.</t>
  </si>
  <si>
    <t>8 x 36 Sitzer BEGU 12.11.</t>
  </si>
  <si>
    <t>2 x 36 Sitzer BEGU 11.11.</t>
  </si>
  <si>
    <t>3 x 36 Sitzer BEGU 12.11.</t>
  </si>
  <si>
    <t>neu. 220 / 07.09./JUHA</t>
  </si>
  <si>
    <t>Infomail mit Korrektur Text OHNE Larcomar raus, BEGU 10.09.</t>
  </si>
  <si>
    <t>Infomail raus, neu GEBI Hinweis, 2 Std. laufen. BEGU 10.09.</t>
  </si>
  <si>
    <t>erhöht auf 88 BEGU 30.08.</t>
  </si>
  <si>
    <t>erh auf 176 mit engl guide.MAWE 11.10.</t>
  </si>
  <si>
    <t>100 Fluplätze, eingebucht PHX RLs Christopher Kiehl + Diane Kühnel BEGU 13.11.</t>
  </si>
  <si>
    <t>er 220 MAWE 11.10.</t>
  </si>
  <si>
    <t>neu: 300 Pax (150 am/150 pm)/06.09.24/JUHA</t>
  </si>
  <si>
    <t>erhöht auf 160. FENA 24.10.</t>
  </si>
  <si>
    <t>neu: 100 Pax / 13.09.24/JUHA</t>
  </si>
  <si>
    <t>neu 120 mawe 17.09.</t>
  </si>
  <si>
    <t>erhöht auf 140 BEGU 17.09.</t>
  </si>
  <si>
    <t>runter auf 55 BEGU 17.09.</t>
  </si>
  <si>
    <t>kann zur Zeit nicht erhöht werden BEGU 20.09., Infomail WL mit der Bitte um Umbuchung auf Alternativen BEGU 24.09.</t>
  </si>
  <si>
    <t>kann zur Zeit nicht erhöht werden BEGU 20.09. Infomail WL mit der Bitte um Umbuchung auf Alternativen BEGU 24.09.</t>
  </si>
  <si>
    <t>neu: 48 Pax / 08.10.24/JUHA</t>
  </si>
  <si>
    <t>RQ / 10.10.24/JUHA</t>
  </si>
  <si>
    <t>Vorausbuchung bis 30.11.24</t>
  </si>
  <si>
    <t>Vorausbuchung</t>
  </si>
  <si>
    <t xml:space="preserve">Vorausbuchung  </t>
  </si>
  <si>
    <t>Voraubuchung</t>
  </si>
  <si>
    <t>Vorausbuchung bis 25.11.2024</t>
  </si>
  <si>
    <t xml:space="preserve">Vorausbuchung </t>
  </si>
  <si>
    <t>Vorausbuchung bis 16.12.2024</t>
  </si>
  <si>
    <t>Purchase Rates</t>
  </si>
  <si>
    <t>Spain</t>
  </si>
  <si>
    <t>Portugal</t>
  </si>
  <si>
    <t>Barbados</t>
  </si>
  <si>
    <t>Guadeloupe</t>
  </si>
  <si>
    <t>Trinidad &amp; Tobago</t>
  </si>
  <si>
    <t>Brazil</t>
  </si>
  <si>
    <t>Uruguay</t>
  </si>
  <si>
    <t>Agentinia</t>
  </si>
  <si>
    <t xml:space="preserve">Chile </t>
  </si>
  <si>
    <t>Peru</t>
  </si>
  <si>
    <t>Ecuador</t>
  </si>
  <si>
    <t>Panama</t>
  </si>
  <si>
    <t>Colombia</t>
  </si>
  <si>
    <t>Aruba</t>
  </si>
  <si>
    <t>Curacao</t>
  </si>
  <si>
    <t>Dominican Republic</t>
  </si>
  <si>
    <t>Bahamas</t>
  </si>
  <si>
    <t>US</t>
  </si>
  <si>
    <t>France</t>
  </si>
  <si>
    <t>VP</t>
  </si>
  <si>
    <t>EUR 1.70</t>
  </si>
  <si>
    <t>EUR 1.20</t>
  </si>
  <si>
    <t>Panoramafahrt Vigo (A)</t>
  </si>
  <si>
    <t>Panoramafahrt Vigo (B)</t>
  </si>
  <si>
    <t>Tasting</t>
  </si>
  <si>
    <t>111</t>
  </si>
  <si>
    <t>112</t>
  </si>
  <si>
    <t>113</t>
  </si>
  <si>
    <t>114A</t>
  </si>
  <si>
    <t>114B</t>
  </si>
  <si>
    <t>121</t>
  </si>
  <si>
    <t>122</t>
  </si>
  <si>
    <t>123</t>
  </si>
  <si>
    <t>124</t>
  </si>
  <si>
    <t>125</t>
  </si>
  <si>
    <t>126</t>
  </si>
  <si>
    <t>127</t>
  </si>
  <si>
    <t>131</t>
  </si>
  <si>
    <t>132</t>
  </si>
  <si>
    <t>171</t>
  </si>
  <si>
    <t>133</t>
  </si>
  <si>
    <t>134</t>
  </si>
  <si>
    <t>135</t>
  </si>
  <si>
    <t>136</t>
  </si>
  <si>
    <t>137</t>
  </si>
  <si>
    <t>Panoramafahrt Barbados (A)</t>
  </si>
  <si>
    <t>Panoramafahrt Barbados (B)</t>
  </si>
  <si>
    <t>Strandtransfer Carlisle Bay (A)</t>
  </si>
  <si>
    <t>Strandtransfer Carlisle Bay (B)</t>
  </si>
  <si>
    <t>141A</t>
  </si>
  <si>
    <t>141B</t>
  </si>
  <si>
    <t>142A</t>
  </si>
  <si>
    <t>142B</t>
  </si>
  <si>
    <t>145</t>
  </si>
  <si>
    <t>147</t>
  </si>
  <si>
    <t>149</t>
  </si>
  <si>
    <t>146A</t>
  </si>
  <si>
    <t>146B</t>
  </si>
  <si>
    <t>148A</t>
  </si>
  <si>
    <t>148B</t>
  </si>
  <si>
    <t>Grenada (A)</t>
  </si>
  <si>
    <t>Grenada (B)</t>
  </si>
  <si>
    <t>Land und Leute (A)</t>
  </si>
  <si>
    <t>Land und Leute (B)</t>
  </si>
  <si>
    <t>161</t>
  </si>
  <si>
    <t>162</t>
  </si>
  <si>
    <t>163</t>
  </si>
  <si>
    <t>164</t>
  </si>
  <si>
    <t>165</t>
  </si>
  <si>
    <t>??</t>
  </si>
  <si>
    <t>Strand Shuttle - Praia do Futuro</t>
  </si>
  <si>
    <t>City Shuttle - Avenida Beira Mar</t>
  </si>
  <si>
    <t>sell onboard</t>
  </si>
  <si>
    <t>166</t>
  </si>
  <si>
    <t>167</t>
  </si>
  <si>
    <t>187</t>
  </si>
  <si>
    <t>168</t>
  </si>
  <si>
    <t>172</t>
  </si>
  <si>
    <t>173</t>
  </si>
  <si>
    <t>174</t>
  </si>
  <si>
    <t>175</t>
  </si>
  <si>
    <t>180</t>
  </si>
  <si>
    <t>181</t>
  </si>
  <si>
    <t>182</t>
  </si>
  <si>
    <t>183</t>
  </si>
  <si>
    <t>186</t>
  </si>
  <si>
    <t>184</t>
  </si>
  <si>
    <t>185</t>
  </si>
  <si>
    <t>VP186</t>
  </si>
  <si>
    <t>VP183</t>
  </si>
  <si>
    <t>201</t>
  </si>
  <si>
    <t>204</t>
  </si>
  <si>
    <t>211</t>
  </si>
  <si>
    <t>212</t>
  </si>
  <si>
    <t>217</t>
  </si>
  <si>
    <t>213</t>
  </si>
  <si>
    <t>215</t>
  </si>
  <si>
    <t>216</t>
  </si>
  <si>
    <t>214A</t>
  </si>
  <si>
    <t>Rio's Architektur und Künstlerviertel (A)</t>
  </si>
  <si>
    <t>Rio's Architektur und Künstlerviertel (B)</t>
  </si>
  <si>
    <t>214B</t>
  </si>
  <si>
    <t>Port Exit: 100m                     City centre: 300m</t>
  </si>
  <si>
    <t>Terminal de Cruzeiros de Santa Apolonia</t>
  </si>
  <si>
    <t xml:space="preserve">Port Exit: 50m       
City Centre: 2 km                            </t>
  </si>
  <si>
    <t>North Pier</t>
  </si>
  <si>
    <t>Port Exit: 200m   
City Centre: 600m</t>
  </si>
  <si>
    <t>Sugar Berth</t>
  </si>
  <si>
    <t>Melville street cruise terminal
Pier South Side</t>
  </si>
  <si>
    <t>Cruise Port of Scarborough</t>
  </si>
  <si>
    <t>Distance Anchorage Point to Pontoon (Devil's Island): ca. 300m</t>
  </si>
  <si>
    <t>Bicycles allowed, but need to be requested 48 hrs in advance</t>
  </si>
  <si>
    <t>City centre 9km                                                Taxis available at Port Exit/Terminal</t>
  </si>
  <si>
    <t>Port of Recife, 
Pier 2</t>
  </si>
  <si>
    <t xml:space="preserve">Walking NOT allowed </t>
  </si>
  <si>
    <t xml:space="preserve">Port Exit = 600m
City Centre = 1.5km             </t>
  </si>
  <si>
    <t xml:space="preserve">Terminal Exit = 100m
City Centre = 1km                </t>
  </si>
  <si>
    <t xml:space="preserve">FOC Shuttle by Port, running continiously from pier to Terminal                                         </t>
  </si>
  <si>
    <t xml:space="preserve">Port Exit: 50m       
City Centre: 200 m           </t>
  </si>
  <si>
    <t xml:space="preserve">Port Exit: 150m   
Port Exit is in the City Centre (if Melville Street Pier)                                                          </t>
  </si>
  <si>
    <t>Taxis available @ Port Exit</t>
  </si>
  <si>
    <t>Taxis available @ Terminal</t>
  </si>
  <si>
    <t xml:space="preserve">Port Exit  300m   
City Centre: 1.6km                      </t>
  </si>
  <si>
    <t>Taxis available @ Terminal Exit</t>
  </si>
  <si>
    <t>Taxis available, Metro Station near Terminal</t>
  </si>
  <si>
    <t>Taxis available @ port exit</t>
  </si>
  <si>
    <t>Pier exit =100m
 Port exit to city = located in downtown</t>
  </si>
  <si>
    <r>
      <t xml:space="preserve">Píer Mauá </t>
    </r>
    <r>
      <rPr>
        <b/>
        <sz val="11"/>
        <color rgb="FFFF0000"/>
        <rFont val="Calibri"/>
        <family val="2"/>
        <scheme val="minor"/>
      </rPr>
      <t>TBC closer to call</t>
    </r>
  </si>
  <si>
    <t>*50m to Port Exit/ Terminal
*10min walk to City Centre</t>
  </si>
  <si>
    <t>No Immigration Check for disembarking pax, but Luggage check upon time of disembarkation in the Terminal. Terminal open 24hrs                                                                       Custom Allowance disembarking Pax: max. 12l Alcohol &amp; 10 packs cigarettes, in detail see link:  https://www.gov.br/receitafederal/pt-br/assuntos/aduana-e-comercio-exterior/viagens-internacionais/guia-do-viajante/entrada-no-brasil/cota-de-isencao-duty-free-e-bagagem-tributavel                                               Daily ANVISA Report</t>
  </si>
  <si>
    <t>public</t>
  </si>
  <si>
    <t>TURNAROUND</t>
  </si>
  <si>
    <t>1.70</t>
  </si>
  <si>
    <t>1.20</t>
  </si>
  <si>
    <t>wrd hoffentlich abgesagt</t>
  </si>
  <si>
    <t>Costa Diadema 
(09:00-18:00)
Crystal Serenity (14:00-(+1)19:00)</t>
  </si>
  <si>
    <t>Costa Diadema (08:00-19:30)</t>
  </si>
  <si>
    <t>Crystal Serenity (ETA 08:00)
Poesia (08:00-18:00)            Seaview (08:00-21:00)
Silver Ray</t>
  </si>
  <si>
    <t>Crystal Serenity
Viking Jupiter
Silver Ray</t>
  </si>
  <si>
    <t>Oosterdam
(12:00-20:00)</t>
  </si>
  <si>
    <t>Sirena 
08:00 –18:00</t>
  </si>
  <si>
    <t>tbd</t>
  </si>
  <si>
    <t>Shuttle?</t>
  </si>
  <si>
    <t>Port Shuttle FOC</t>
  </si>
  <si>
    <t xml:space="preserve">public </t>
  </si>
  <si>
    <t>Port Shuttle TBC</t>
  </si>
  <si>
    <t>RQ 11:30-18:00</t>
  </si>
  <si>
    <t>RQ 08:00-18:30</t>
  </si>
  <si>
    <t>Taxi Lloyd
+49 471 40004</t>
  </si>
  <si>
    <t>at the terminal or on request
+34 986 470 000</t>
  </si>
  <si>
    <t>Taxis available @ Terminal Exit
 +351 291 764 476</t>
  </si>
  <si>
    <r>
      <t xml:space="preserve"> Bikes not allowed.
</t>
    </r>
    <r>
      <rPr>
        <b/>
        <sz val="11"/>
        <color theme="7"/>
        <rFont val="Calibri"/>
        <family val="2"/>
        <scheme val="minor"/>
      </rPr>
      <t>Walking is not allowed 400m TBC, Shuttle????</t>
    </r>
  </si>
  <si>
    <t>Port Shuttle FOC?</t>
  </si>
  <si>
    <t>Lunch statt LB</t>
  </si>
  <si>
    <t>195/202</t>
  </si>
  <si>
    <t>194/203</t>
  </si>
  <si>
    <t>221</t>
  </si>
  <si>
    <t>224</t>
  </si>
  <si>
    <t>225</t>
  </si>
  <si>
    <t>227</t>
  </si>
  <si>
    <t>228</t>
  </si>
  <si>
    <t>229</t>
  </si>
  <si>
    <t>232</t>
  </si>
  <si>
    <t>234</t>
  </si>
  <si>
    <t>236</t>
  </si>
  <si>
    <t>238</t>
  </si>
  <si>
    <t>241</t>
  </si>
  <si>
    <t>242</t>
  </si>
  <si>
    <t>245</t>
  </si>
  <si>
    <t>246</t>
  </si>
  <si>
    <t>247</t>
  </si>
  <si>
    <t>243</t>
  </si>
  <si>
    <t>251</t>
  </si>
  <si>
    <t>252</t>
  </si>
  <si>
    <t>253</t>
  </si>
  <si>
    <t>254</t>
  </si>
  <si>
    <t>257</t>
  </si>
  <si>
    <t>262</t>
  </si>
  <si>
    <t>263</t>
  </si>
  <si>
    <t>265</t>
  </si>
  <si>
    <t>260</t>
  </si>
  <si>
    <t>271</t>
  </si>
  <si>
    <t>272</t>
  </si>
  <si>
    <t>273</t>
  </si>
  <si>
    <t>274</t>
  </si>
  <si>
    <t>275</t>
  </si>
  <si>
    <t>281</t>
  </si>
  <si>
    <t>282</t>
  </si>
  <si>
    <t>283</t>
  </si>
  <si>
    <t>291</t>
  </si>
  <si>
    <t>292</t>
  </si>
  <si>
    <t>293</t>
  </si>
  <si>
    <t>294</t>
  </si>
  <si>
    <t>295</t>
  </si>
  <si>
    <t>296</t>
  </si>
  <si>
    <t>290</t>
  </si>
  <si>
    <t>240A</t>
  </si>
  <si>
    <t>240B</t>
  </si>
  <si>
    <t>Buenos Aires und Recoleta Friedhof (A)</t>
  </si>
  <si>
    <t>Buenos Aires und Recoleta Friedhof (B)</t>
  </si>
  <si>
    <t>2x35</t>
  </si>
  <si>
    <t>2x38</t>
  </si>
  <si>
    <t>1x35</t>
  </si>
  <si>
    <t>6th group possible?</t>
  </si>
  <si>
    <t>1x38</t>
  </si>
  <si>
    <t>8th group possible?</t>
  </si>
  <si>
    <t>RQ ETA 0730</t>
  </si>
  <si>
    <t>Boat - Jeep</t>
  </si>
  <si>
    <t>222A</t>
  </si>
  <si>
    <t>222B</t>
  </si>
  <si>
    <t>Per Geländewagen und Boot zum Praia do Jabaquara (B)</t>
  </si>
  <si>
    <t>Per Geländewagen und Boot zum Praia do Jabaquara (A)</t>
  </si>
  <si>
    <t>Jeep- Boat</t>
  </si>
  <si>
    <t>1/8</t>
  </si>
  <si>
    <t>8/1</t>
  </si>
  <si>
    <t>min/max 8 per Jeep</t>
  </si>
  <si>
    <t>226B</t>
  </si>
  <si>
    <t>223B</t>
  </si>
  <si>
    <t>Sehenswürdigkeiten und Strand (B)</t>
  </si>
  <si>
    <t>Sehenswürdigkeiten und Toca Wasserfall (B)</t>
  </si>
  <si>
    <t>223A</t>
  </si>
  <si>
    <t>Sehenswürdigkeiten und Strand (A)</t>
  </si>
  <si>
    <t>226A</t>
  </si>
  <si>
    <t>Sehenswürdigkeiten und Toca Wasserfall (A)</t>
  </si>
  <si>
    <t>235A</t>
  </si>
  <si>
    <t>235B</t>
  </si>
  <si>
    <t>Highlights Montevideo (A)</t>
  </si>
  <si>
    <t>Highlights Montevideo (B)</t>
  </si>
  <si>
    <t>237A</t>
  </si>
  <si>
    <t>237B</t>
  </si>
  <si>
    <t>Montevideo per Fahrrad (A)</t>
  </si>
  <si>
    <t>Montevideo per Fahrrad (B)</t>
  </si>
  <si>
    <t>239A</t>
  </si>
  <si>
    <t>239B</t>
  </si>
  <si>
    <t>Panoramafahrt Montevideo (A)</t>
  </si>
  <si>
    <t>Panoramafahrt Montevideo (B)</t>
  </si>
  <si>
    <t>255A</t>
  </si>
  <si>
    <t>255B</t>
  </si>
  <si>
    <t>255C</t>
  </si>
  <si>
    <t>"Cerro Avanzado" (A)</t>
  </si>
  <si>
    <t>"Cerro Avanzado" (B)</t>
  </si>
  <si>
    <t>"Cerro Avanzado" (C)</t>
  </si>
  <si>
    <t>4x20</t>
  </si>
  <si>
    <t>ESG</t>
  </si>
  <si>
    <t>256A</t>
  </si>
  <si>
    <t>256B</t>
  </si>
  <si>
    <t>Punta Loma im Schlauchboot (A)</t>
  </si>
  <si>
    <t>Punta Loma im Schlauchboot (B)</t>
  </si>
  <si>
    <t>2x20</t>
  </si>
  <si>
    <t>3x40</t>
  </si>
  <si>
    <t>1x11</t>
  </si>
  <si>
    <t>1x33</t>
  </si>
  <si>
    <t>2x36</t>
  </si>
  <si>
    <t>RQ ETD 1800</t>
  </si>
  <si>
    <t>1x15</t>
  </si>
  <si>
    <t xml:space="preserve">1x38 </t>
  </si>
  <si>
    <t>10/15</t>
  </si>
  <si>
    <t>RQ ETD 1900</t>
  </si>
  <si>
    <t>2x34</t>
  </si>
  <si>
    <t>1x34</t>
  </si>
  <si>
    <t>230A</t>
  </si>
  <si>
    <t>230B</t>
  </si>
  <si>
    <t>231A</t>
  </si>
  <si>
    <t>231B</t>
  </si>
  <si>
    <t>233A</t>
  </si>
  <si>
    <t>233B</t>
  </si>
  <si>
    <t>Punta del Este mit Freizeit (A)</t>
  </si>
  <si>
    <t>Punta del Este mit Freizeit (B)</t>
  </si>
  <si>
    <t>Panoramafahrt Punta del Este (A)</t>
  </si>
  <si>
    <t>Panoramafahrt Punta del Este (B)</t>
  </si>
  <si>
    <t>Punta del Este, Ralli Museum und Casapueblo (A)</t>
  </si>
  <si>
    <t>Punta del Este, Ralli Museum und Casapueblo (B)</t>
  </si>
  <si>
    <t>English</t>
  </si>
  <si>
    <t>264A</t>
  </si>
  <si>
    <t>264B</t>
  </si>
  <si>
    <t>Im Geländewagen auf Holzfällerspuren (A)</t>
  </si>
  <si>
    <t>Im Geländewagen auf Holzfällerspuren (B)</t>
  </si>
  <si>
    <t>5x6</t>
  </si>
  <si>
    <t>Landschaftsfahrt Feuerland (A)</t>
  </si>
  <si>
    <t>261A</t>
  </si>
  <si>
    <t>261B</t>
  </si>
  <si>
    <t>Landschaftsfahrt Feuerland (B)</t>
  </si>
  <si>
    <t>20/80</t>
  </si>
  <si>
    <t>8/40</t>
  </si>
  <si>
    <t>2x10</t>
  </si>
  <si>
    <t>cxl, 11 &gt; 211 am 12/02</t>
  </si>
  <si>
    <t>plus some from 11/02 - Minibus?</t>
  </si>
  <si>
    <t>20/200</t>
  </si>
  <si>
    <t>Konti 140</t>
  </si>
  <si>
    <t>Konti 300</t>
  </si>
  <si>
    <t>hier wird Gr. (A)</t>
  </si>
  <si>
    <t>hier wird Gr. (B)</t>
  </si>
  <si>
    <t>301</t>
  </si>
  <si>
    <t>302</t>
  </si>
  <si>
    <t>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</si>
</sst>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</numFmts>
  <fonts count="5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i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u/>
      <sz val="10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20" fillId="0" borderId="0"/>
  </cellStyleXfs>
  <cellXfs count="268">
    <xf numFmtId="0" fontId="0" fillId="0" borderId="0" xfId="0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49" fontId="21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2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6" fillId="0" borderId="0" xfId="0" applyFont="1" applyAlignment="1">
      <alignment horizontal="left" vertical="center" indent="1"/>
    </xf>
    <xf numFmtId="0" fontId="18" fillId="0" borderId="0" xfId="0" applyFont="1"/>
    <xf numFmtId="0" fontId="28" fillId="0" borderId="0" xfId="0" applyFont="1"/>
    <xf numFmtId="0" fontId="26" fillId="0" borderId="0" xfId="0" applyFont="1" applyFill="1" applyAlignment="1">
      <alignment horizontal="center" vertical="center"/>
    </xf>
    <xf numFmtId="1" fontId="17" fillId="0" borderId="0" xfId="1" applyNumberFormat="1" applyFont="1" applyFill="1" applyAlignment="1">
      <alignment horizontal="left" vertical="center" wrapText="1"/>
    </xf>
    <xf numFmtId="168" fontId="17" fillId="0" borderId="0" xfId="1" applyNumberFormat="1" applyFont="1" applyFill="1" applyAlignment="1">
      <alignment horizontal="left" vertical="center" wrapText="1"/>
    </xf>
    <xf numFmtId="166" fontId="23" fillId="0" borderId="0" xfId="0" applyNumberFormat="1" applyFont="1" applyFill="1" applyAlignment="1">
      <alignment horizontal="left" vertical="center" wrapText="1"/>
    </xf>
    <xf numFmtId="49" fontId="23" fillId="0" borderId="0" xfId="1" applyNumberFormat="1" applyFont="1" applyFill="1" applyAlignment="1">
      <alignment horizontal="center" vertical="center" wrapText="1"/>
    </xf>
    <xf numFmtId="166" fontId="17" fillId="0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49" fontId="23" fillId="0" borderId="0" xfId="1" applyNumberFormat="1" applyFont="1" applyFill="1" applyAlignment="1">
      <alignment horizontal="left" vertical="center" wrapText="1"/>
    </xf>
    <xf numFmtId="49" fontId="17" fillId="0" borderId="0" xfId="1" applyNumberFormat="1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left" vertical="center" wrapText="1"/>
    </xf>
    <xf numFmtId="20" fontId="23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horizontal="left" vertical="center" wrapText="1"/>
    </xf>
    <xf numFmtId="49" fontId="21" fillId="0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49" fontId="16" fillId="0" borderId="1" xfId="1" applyNumberFormat="1" applyFont="1" applyBorder="1" applyAlignment="1" applyProtection="1">
      <alignment horizontal="left" vertical="center" wrapText="1" indent="1"/>
      <protection locked="0"/>
    </xf>
    <xf numFmtId="49" fontId="16" fillId="0" borderId="0" xfId="0" applyNumberFormat="1" applyFont="1" applyFill="1" applyAlignment="1">
      <alignment horizontal="left" vertical="center" wrapText="1"/>
    </xf>
    <xf numFmtId="20" fontId="26" fillId="0" borderId="0" xfId="0" applyNumberFormat="1" applyFont="1" applyAlignment="1">
      <alignment horizontal="center" vertical="center"/>
    </xf>
    <xf numFmtId="49" fontId="29" fillId="4" borderId="0" xfId="1" applyNumberFormat="1" applyFont="1" applyFill="1" applyAlignment="1">
      <alignment vertical="center" wrapText="1"/>
    </xf>
    <xf numFmtId="169" fontId="29" fillId="4" borderId="0" xfId="0" applyNumberFormat="1" applyFont="1" applyFill="1" applyAlignment="1">
      <alignment horizontal="center" vertical="center" wrapText="1"/>
    </xf>
    <xf numFmtId="20" fontId="29" fillId="4" borderId="0" xfId="0" applyNumberFormat="1" applyFont="1" applyFill="1" applyAlignment="1">
      <alignment horizontal="center" vertical="center" wrapText="1"/>
    </xf>
    <xf numFmtId="167" fontId="29" fillId="4" borderId="0" xfId="0" applyNumberFormat="1" applyFont="1" applyFill="1" applyAlignment="1">
      <alignment horizontal="center" vertical="center" wrapText="1"/>
    </xf>
    <xf numFmtId="165" fontId="29" fillId="0" borderId="0" xfId="0" applyNumberFormat="1" applyFont="1" applyFill="1" applyAlignment="1">
      <alignment horizontal="center" vertical="center" wrapText="1"/>
    </xf>
    <xf numFmtId="165" fontId="29" fillId="4" borderId="0" xfId="0" applyNumberFormat="1" applyFont="1" applyFill="1" applyAlignment="1">
      <alignment horizontal="center" vertical="center" wrapText="1"/>
    </xf>
    <xf numFmtId="164" fontId="29" fillId="4" borderId="0" xfId="0" applyNumberFormat="1" applyFont="1" applyFill="1" applyAlignment="1">
      <alignment horizontal="center" vertical="center" wrapText="1"/>
    </xf>
    <xf numFmtId="49" fontId="29" fillId="4" borderId="0" xfId="0" applyNumberFormat="1" applyFont="1" applyFill="1" applyAlignment="1">
      <alignment horizontal="left" vertical="center" wrapText="1" indent="1"/>
    </xf>
    <xf numFmtId="49" fontId="29" fillId="4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49" fontId="15" fillId="0" borderId="1" xfId="1" applyNumberFormat="1" applyFont="1" applyBorder="1" applyAlignment="1" applyProtection="1">
      <alignment horizontal="left" vertical="center" wrapText="1" indent="1"/>
      <protection locked="0"/>
    </xf>
    <xf numFmtId="49" fontId="14" fillId="0" borderId="1" xfId="1" applyNumberFormat="1" applyFont="1" applyBorder="1" applyAlignment="1" applyProtection="1">
      <alignment horizontal="left" vertical="center" wrapText="1" indent="1"/>
      <protection locked="0"/>
    </xf>
    <xf numFmtId="49" fontId="1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1" fillId="0" borderId="0" xfId="0" applyFont="1"/>
    <xf numFmtId="0" fontId="32" fillId="0" borderId="0" xfId="0" applyFont="1"/>
    <xf numFmtId="171" fontId="18" fillId="0" borderId="0" xfId="0" applyNumberFormat="1" applyFont="1" applyAlignment="1">
      <alignment horizontal="left"/>
    </xf>
    <xf numFmtId="168" fontId="33" fillId="2" borderId="0" xfId="1" applyNumberFormat="1" applyFont="1" applyFill="1" applyAlignment="1">
      <alignment horizontal="left" vertical="center" wrapText="1"/>
    </xf>
    <xf numFmtId="166" fontId="33" fillId="2" borderId="0" xfId="1" applyNumberFormat="1" applyFont="1" applyFill="1" applyAlignment="1">
      <alignment horizontal="left" vertical="center" wrapText="1"/>
    </xf>
    <xf numFmtId="49" fontId="33" fillId="2" borderId="0" xfId="1" applyNumberFormat="1" applyFont="1" applyFill="1" applyAlignment="1">
      <alignment horizontal="center" vertical="center" wrapText="1"/>
    </xf>
    <xf numFmtId="49" fontId="33" fillId="2" borderId="0" xfId="1" applyNumberFormat="1" applyFont="1" applyFill="1" applyAlignment="1">
      <alignment horizontal="left" vertical="center" wrapText="1"/>
    </xf>
    <xf numFmtId="168" fontId="13" fillId="0" borderId="0" xfId="1" applyNumberFormat="1" applyFont="1" applyFill="1" applyAlignment="1">
      <alignment horizontal="left" vertical="center" wrapText="1"/>
    </xf>
    <xf numFmtId="166" fontId="13" fillId="0" borderId="0" xfId="0" applyNumberFormat="1" applyFont="1" applyFill="1" applyAlignment="1">
      <alignment horizontal="left" vertical="center" wrapText="1"/>
    </xf>
    <xf numFmtId="49" fontId="13" fillId="0" borderId="0" xfId="1" applyNumberFormat="1" applyFont="1" applyFill="1" applyAlignment="1">
      <alignment horizontal="center" vertical="center" wrapText="1"/>
    </xf>
    <xf numFmtId="49" fontId="13" fillId="0" borderId="0" xfId="0" applyNumberFormat="1" applyFont="1" applyFill="1" applyAlignment="1">
      <alignment horizontal="center" vertical="center" wrapText="1"/>
    </xf>
    <xf numFmtId="164" fontId="13" fillId="0" borderId="0" xfId="0" applyNumberFormat="1" applyFont="1" applyFill="1" applyAlignment="1">
      <alignment horizontal="center" vertical="center" wrapText="1"/>
    </xf>
    <xf numFmtId="164" fontId="13" fillId="0" borderId="0" xfId="1" applyNumberFormat="1" applyFont="1" applyFill="1" applyAlignment="1">
      <alignment horizontal="center" vertical="center" wrapText="1"/>
    </xf>
    <xf numFmtId="49" fontId="28" fillId="0" borderId="0" xfId="1" applyNumberFormat="1" applyFont="1" applyAlignment="1" applyProtection="1">
      <alignment vertical="center" wrapText="1"/>
      <protection locked="0"/>
    </xf>
    <xf numFmtId="169" fontId="28" fillId="0" borderId="0" xfId="1" applyNumberFormat="1" applyFont="1" applyAlignment="1" applyProtection="1">
      <alignment horizontal="center" vertical="center" wrapText="1"/>
      <protection locked="0"/>
    </xf>
    <xf numFmtId="20" fontId="28" fillId="0" borderId="0" xfId="1" applyNumberFormat="1" applyFont="1" applyAlignment="1" applyProtection="1">
      <alignment horizontal="center" vertical="center" wrapText="1"/>
      <protection locked="0"/>
    </xf>
    <xf numFmtId="167" fontId="28" fillId="0" borderId="0" xfId="1" applyNumberFormat="1" applyFont="1" applyAlignment="1" applyProtection="1">
      <alignment horizontal="center" vertical="center" wrapText="1"/>
      <protection locked="0"/>
    </xf>
    <xf numFmtId="165" fontId="34" fillId="0" borderId="0" xfId="1" applyNumberFormat="1" applyFont="1" applyFill="1" applyAlignment="1" applyProtection="1">
      <alignment horizontal="center" vertical="center" wrapText="1"/>
      <protection locked="0"/>
    </xf>
    <xf numFmtId="165" fontId="28" fillId="0" borderId="0" xfId="1" applyNumberFormat="1" applyFont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 vertical="center"/>
    </xf>
    <xf numFmtId="165" fontId="28" fillId="0" borderId="0" xfId="1" applyNumberFormat="1" applyFont="1" applyAlignment="1" applyProtection="1">
      <alignment horizontal="center" vertical="center"/>
      <protection locked="0"/>
    </xf>
    <xf numFmtId="165" fontId="28" fillId="0" borderId="0" xfId="1" applyNumberFormat="1" applyFont="1" applyAlignment="1" applyProtection="1">
      <alignment horizontal="left" vertical="center" wrapText="1" indent="1"/>
      <protection locked="0"/>
    </xf>
    <xf numFmtId="164" fontId="28" fillId="0" borderId="0" xfId="1" applyNumberFormat="1" applyFont="1" applyAlignment="1" applyProtection="1">
      <alignment horizontal="center" vertical="center" wrapText="1"/>
      <protection locked="0"/>
    </xf>
    <xf numFmtId="4" fontId="28" fillId="0" borderId="0" xfId="1" applyFont="1" applyAlignment="1">
      <alignment vertical="center"/>
    </xf>
    <xf numFmtId="0" fontId="28" fillId="0" borderId="0" xfId="0" applyFont="1" applyAlignment="1">
      <alignment vertical="center"/>
    </xf>
    <xf numFmtId="49" fontId="28" fillId="0" borderId="0" xfId="1" applyNumberFormat="1" applyFont="1" applyFill="1" applyAlignment="1" applyProtection="1">
      <alignment vertical="center" wrapText="1"/>
      <protection locked="0"/>
    </xf>
    <xf numFmtId="0" fontId="28" fillId="0" borderId="0" xfId="0" quotePrefix="1" applyFont="1" applyAlignment="1">
      <alignment horizontal="center" vertical="center"/>
    </xf>
    <xf numFmtId="165" fontId="28" fillId="0" borderId="0" xfId="1" applyNumberFormat="1" applyFont="1" applyFill="1" applyAlignment="1" applyProtection="1">
      <alignment horizontal="left" vertical="center" wrapText="1" indent="1"/>
      <protection locked="0"/>
    </xf>
    <xf numFmtId="49" fontId="1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2" xfId="0" applyNumberFormat="1" applyFont="1" applyFill="1" applyBorder="1" applyAlignment="1" applyProtection="1">
      <alignment horizontal="left" vertical="center" wrapText="1" indent="1"/>
      <protection locked="0"/>
    </xf>
    <xf numFmtId="49" fontId="2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35" fillId="0" borderId="0" xfId="0" applyFont="1" applyAlignment="1">
      <alignment horizontal="left" vertical="center"/>
    </xf>
    <xf numFmtId="20" fontId="35" fillId="0" borderId="0" xfId="0" applyNumberFormat="1" applyFont="1" applyAlignment="1">
      <alignment horizontal="left" vertical="center"/>
    </xf>
    <xf numFmtId="0" fontId="35" fillId="0" borderId="0" xfId="0" applyFont="1" applyAlignment="1" applyProtection="1">
      <alignment horizontal="left" vertical="center" wrapText="1"/>
      <protection locked="0"/>
    </xf>
    <xf numFmtId="0" fontId="35" fillId="0" borderId="0" xfId="0" applyFont="1" applyAlignment="1">
      <alignment horizontal="left" vertical="center" indent="1"/>
    </xf>
    <xf numFmtId="49" fontId="23" fillId="0" borderId="1" xfId="1" applyNumberFormat="1" applyFont="1" applyBorder="1" applyAlignment="1" applyProtection="1">
      <alignment horizontal="left" vertical="center" wrapText="1" indent="1"/>
      <protection locked="0"/>
    </xf>
    <xf numFmtId="168" fontId="11" fillId="0" borderId="0" xfId="1" applyNumberFormat="1" applyFont="1" applyFill="1" applyAlignment="1">
      <alignment horizontal="left" vertical="center" wrapText="1"/>
    </xf>
    <xf numFmtId="20" fontId="11" fillId="0" borderId="0" xfId="1" applyNumberFormat="1" applyFont="1" applyFill="1" applyAlignment="1">
      <alignment horizontal="center" vertical="center" wrapText="1"/>
    </xf>
    <xf numFmtId="1" fontId="23" fillId="0" borderId="0" xfId="1" applyNumberFormat="1" applyFont="1" applyFill="1" applyAlignment="1">
      <alignment horizontal="left" vertical="center" wrapText="1"/>
    </xf>
    <xf numFmtId="20" fontId="11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164" fontId="13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166" fontId="13" fillId="0" borderId="0" xfId="0" applyNumberFormat="1" applyFont="1" applyFill="1" applyAlignment="1">
      <alignment horizontal="left" vertical="center"/>
    </xf>
    <xf numFmtId="166" fontId="11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166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49" fontId="11" fillId="0" borderId="1" xfId="1" applyNumberFormat="1" applyFont="1" applyBorder="1" applyAlignment="1" applyProtection="1">
      <alignment horizontal="left" vertical="center" wrapText="1" indent="1"/>
      <protection locked="0"/>
    </xf>
    <xf numFmtId="0" fontId="36" fillId="0" borderId="1" xfId="0" applyFont="1" applyFill="1" applyBorder="1" applyAlignment="1">
      <alignment horizontal="left" indent="1"/>
    </xf>
    <xf numFmtId="49" fontId="11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0" fillId="0" borderId="1" xfId="1" applyNumberFormat="1" applyFont="1" applyBorder="1" applyAlignment="1" applyProtection="1">
      <alignment horizontal="left" vertical="center" wrapText="1" indent="1"/>
      <protection locked="0"/>
    </xf>
    <xf numFmtId="49" fontId="10" fillId="0" borderId="1" xfId="1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68" fontId="9" fillId="0" borderId="0" xfId="1" applyNumberFormat="1" applyFont="1" applyFill="1" applyAlignment="1">
      <alignment horizontal="left" vertical="center" wrapText="1"/>
    </xf>
    <xf numFmtId="166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20" fontId="9" fillId="0" borderId="0" xfId="1" applyNumberFormat="1" applyFont="1" applyFill="1" applyAlignment="1">
      <alignment horizontal="center" vertical="center" wrapText="1"/>
    </xf>
    <xf numFmtId="49" fontId="9" fillId="0" borderId="0" xfId="1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1" xfId="1" applyNumberFormat="1" applyFont="1" applyBorder="1" applyAlignment="1" applyProtection="1">
      <alignment horizontal="left" vertical="center" wrapText="1" indent="1"/>
      <protection locked="0"/>
    </xf>
    <xf numFmtId="0" fontId="7" fillId="0" borderId="0" xfId="0" applyFont="1" applyFill="1" applyAlignment="1">
      <alignment horizontal="left" vertical="center"/>
    </xf>
    <xf numFmtId="165" fontId="7" fillId="3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2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7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0" xfId="0" applyFont="1" applyFill="1" applyAlignment="1">
      <alignment horizontal="center" vertical="center"/>
    </xf>
    <xf numFmtId="49" fontId="22" fillId="0" borderId="1" xfId="1" applyNumberFormat="1" applyFont="1" applyBorder="1" applyAlignment="1" applyProtection="1">
      <alignment horizontal="left" vertical="center" wrapText="1" indent="1"/>
      <protection locked="0"/>
    </xf>
    <xf numFmtId="49" fontId="6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37" fillId="0" borderId="1" xfId="0" applyFont="1" applyFill="1" applyBorder="1" applyAlignment="1">
      <alignment horizontal="left" indent="1"/>
    </xf>
    <xf numFmtId="20" fontId="28" fillId="0" borderId="0" xfId="0" applyNumberFormat="1" applyFont="1" applyAlignment="1">
      <alignment vertical="center"/>
    </xf>
    <xf numFmtId="0" fontId="34" fillId="0" borderId="0" xfId="0" applyFont="1" applyFill="1" applyAlignment="1">
      <alignment horizontal="center" vertical="center"/>
    </xf>
    <xf numFmtId="164" fontId="28" fillId="0" borderId="0" xfId="1" applyNumberFormat="1" applyFont="1" applyFill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 vertical="center"/>
    </xf>
    <xf numFmtId="0" fontId="34" fillId="5" borderId="0" xfId="0" applyFont="1" applyFill="1"/>
    <xf numFmtId="0" fontId="28" fillId="0" borderId="0" xfId="0" applyFont="1" applyFill="1" applyAlignment="1">
      <alignment horizontal="center" vertical="center"/>
    </xf>
    <xf numFmtId="3" fontId="34" fillId="0" borderId="0" xfId="0" applyNumberFormat="1" applyFont="1" applyFill="1" applyAlignment="1">
      <alignment horizontal="center" vertical="center"/>
    </xf>
    <xf numFmtId="20" fontId="38" fillId="6" borderId="0" xfId="1" applyNumberFormat="1" applyFont="1" applyFill="1" applyAlignment="1">
      <alignment horizontal="center" vertical="center" wrapText="1"/>
    </xf>
    <xf numFmtId="165" fontId="39" fillId="0" borderId="0" xfId="1" applyNumberFormat="1" applyFont="1" applyAlignment="1" applyProtection="1">
      <alignment horizontal="center" vertical="center"/>
      <protection locked="0"/>
    </xf>
    <xf numFmtId="49" fontId="39" fillId="0" borderId="0" xfId="1" applyNumberFormat="1" applyFont="1" applyAlignment="1" applyProtection="1">
      <alignment vertical="center" wrapText="1"/>
      <protection locked="0"/>
    </xf>
    <xf numFmtId="169" fontId="39" fillId="0" borderId="0" xfId="1" applyNumberFormat="1" applyFont="1" applyAlignment="1" applyProtection="1">
      <alignment horizontal="center" vertical="center" wrapText="1"/>
      <protection locked="0"/>
    </xf>
    <xf numFmtId="20" fontId="39" fillId="0" borderId="0" xfId="1" applyNumberFormat="1" applyFont="1" applyAlignment="1" applyProtection="1">
      <alignment horizontal="center" vertical="center" wrapText="1"/>
      <protection locked="0"/>
    </xf>
    <xf numFmtId="167" fontId="39" fillId="0" borderId="0" xfId="1" applyNumberFormat="1" applyFont="1" applyAlignment="1" applyProtection="1">
      <alignment horizontal="center" vertical="center" wrapText="1"/>
      <protection locked="0"/>
    </xf>
    <xf numFmtId="165" fontId="40" fillId="0" borderId="0" xfId="1" applyNumberFormat="1" applyFont="1" applyFill="1" applyAlignment="1" applyProtection="1">
      <alignment horizontal="center" vertical="center" wrapText="1"/>
      <protection locked="0"/>
    </xf>
    <xf numFmtId="165" fontId="39" fillId="0" borderId="0" xfId="1" applyNumberFormat="1" applyFont="1" applyAlignment="1" applyProtection="1">
      <alignment horizontal="center" vertical="center" wrapText="1"/>
      <protection locked="0"/>
    </xf>
    <xf numFmtId="0" fontId="39" fillId="0" borderId="0" xfId="0" applyFont="1" applyAlignment="1">
      <alignment horizontal="center" vertical="center"/>
    </xf>
    <xf numFmtId="165" fontId="39" fillId="0" borderId="0" xfId="1" applyNumberFormat="1" applyFont="1" applyAlignment="1" applyProtection="1">
      <alignment horizontal="left" vertical="center" wrapText="1" indent="1"/>
      <protection locked="0"/>
    </xf>
    <xf numFmtId="164" fontId="39" fillId="0" borderId="0" xfId="1" applyNumberFormat="1" applyFont="1" applyAlignment="1" applyProtection="1">
      <alignment horizontal="center" vertical="center" wrapText="1"/>
      <protection locked="0"/>
    </xf>
    <xf numFmtId="4" fontId="39" fillId="0" borderId="0" xfId="1" applyFont="1" applyAlignment="1">
      <alignment vertical="center"/>
    </xf>
    <xf numFmtId="0" fontId="39" fillId="0" borderId="0" xfId="0" applyFont="1" applyAlignment="1">
      <alignment vertical="center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49" fontId="41" fillId="0" borderId="1" xfId="1" applyNumberFormat="1" applyFont="1" applyBorder="1" applyAlignment="1" applyProtection="1">
      <alignment horizontal="left" vertical="center" wrapText="1" indent="1"/>
      <protection locked="0"/>
    </xf>
    <xf numFmtId="168" fontId="42" fillId="4" borderId="0" xfId="1" applyNumberFormat="1" applyFont="1" applyFill="1" applyAlignment="1">
      <alignment vertical="center" wrapText="1"/>
    </xf>
    <xf numFmtId="166" fontId="42" fillId="4" borderId="0" xfId="1" applyNumberFormat="1" applyFont="1" applyFill="1" applyAlignment="1">
      <alignment horizontal="left" vertical="center" wrapText="1"/>
    </xf>
    <xf numFmtId="49" fontId="42" fillId="4" borderId="0" xfId="1" applyNumberFormat="1" applyFont="1" applyFill="1" applyAlignment="1">
      <alignment horizontal="left" vertical="center" wrapText="1"/>
    </xf>
    <xf numFmtId="170" fontId="42" fillId="4" borderId="0" xfId="1" applyNumberFormat="1" applyFont="1" applyFill="1" applyAlignment="1">
      <alignment horizontal="left" vertical="center" wrapText="1"/>
    </xf>
    <xf numFmtId="49" fontId="42" fillId="4" borderId="0" xfId="1" applyNumberFormat="1" applyFont="1" applyFill="1" applyAlignment="1">
      <alignment vertical="center" wrapText="1"/>
    </xf>
    <xf numFmtId="49" fontId="43" fillId="0" borderId="0" xfId="1" applyNumberFormat="1" applyFont="1" applyAlignment="1">
      <alignment horizontal="left" vertical="center" wrapText="1"/>
    </xf>
    <xf numFmtId="168" fontId="43" fillId="0" borderId="0" xfId="1" applyNumberFormat="1" applyFont="1" applyAlignment="1">
      <alignment horizontal="left" vertical="center" wrapText="1"/>
    </xf>
    <xf numFmtId="166" fontId="43" fillId="0" borderId="0" xfId="1" applyNumberFormat="1" applyFont="1" applyAlignment="1">
      <alignment horizontal="left" vertical="center" wrapText="1"/>
    </xf>
    <xf numFmtId="20" fontId="43" fillId="0" borderId="0" xfId="1" applyNumberFormat="1" applyFont="1" applyAlignment="1">
      <alignment horizontal="left" vertical="center" wrapText="1"/>
    </xf>
    <xf numFmtId="20" fontId="44" fillId="0" borderId="0" xfId="1" applyNumberFormat="1" applyFont="1" applyAlignment="1">
      <alignment horizontal="left" vertical="center" wrapText="1"/>
    </xf>
    <xf numFmtId="49" fontId="44" fillId="0" borderId="0" xfId="1" applyNumberFormat="1" applyFont="1" applyAlignment="1">
      <alignment horizontal="left" vertical="center" wrapText="1"/>
    </xf>
    <xf numFmtId="168" fontId="44" fillId="0" borderId="0" xfId="1" applyNumberFormat="1" applyFont="1" applyAlignment="1">
      <alignment horizontal="left" vertical="center" wrapText="1"/>
    </xf>
    <xf numFmtId="166" fontId="44" fillId="0" borderId="0" xfId="1" applyNumberFormat="1" applyFont="1" applyAlignment="1">
      <alignment horizontal="left" vertical="center" wrapText="1"/>
    </xf>
    <xf numFmtId="49" fontId="43" fillId="0" borderId="0" xfId="0" applyNumberFormat="1" applyFont="1"/>
    <xf numFmtId="0" fontId="45" fillId="0" borderId="0" xfId="0" applyFont="1" applyAlignment="1">
      <alignment horizontal="left" vertical="center"/>
    </xf>
    <xf numFmtId="168" fontId="45" fillId="0" borderId="0" xfId="0" applyNumberFormat="1" applyFont="1" applyAlignment="1">
      <alignment horizontal="left" vertical="center"/>
    </xf>
    <xf numFmtId="0" fontId="46" fillId="0" borderId="0" xfId="0" applyFont="1"/>
    <xf numFmtId="168" fontId="46" fillId="0" borderId="0" xfId="0" applyNumberFormat="1" applyFont="1" applyAlignment="1">
      <alignment vertical="center"/>
    </xf>
    <xf numFmtId="166" fontId="46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170" fontId="46" fillId="0" borderId="0" xfId="0" applyNumberFormat="1" applyFont="1" applyAlignment="1">
      <alignment horizontal="left" vertical="center"/>
    </xf>
    <xf numFmtId="0" fontId="46" fillId="0" borderId="0" xfId="0" applyFont="1" applyAlignment="1">
      <alignment vertical="center"/>
    </xf>
    <xf numFmtId="49" fontId="3" fillId="0" borderId="1" xfId="1" applyNumberFormat="1" applyFont="1" applyBorder="1" applyAlignment="1" applyProtection="1">
      <alignment horizontal="left" vertical="center" wrapText="1" indent="1"/>
      <protection locked="0"/>
    </xf>
    <xf numFmtId="168" fontId="47" fillId="0" borderId="0" xfId="1" applyNumberFormat="1" applyFont="1" applyFill="1" applyAlignment="1">
      <alignment horizontal="left" vertical="top" wrapText="1" indent="1"/>
    </xf>
    <xf numFmtId="166" fontId="47" fillId="0" borderId="0" xfId="1" applyNumberFormat="1" applyFont="1" applyFill="1" applyAlignment="1">
      <alignment horizontal="left" vertical="top" wrapText="1" indent="1"/>
    </xf>
    <xf numFmtId="49" fontId="47" fillId="0" borderId="0" xfId="1" applyNumberFormat="1" applyFont="1" applyFill="1" applyAlignment="1">
      <alignment horizontal="left" vertical="top" wrapText="1" indent="1"/>
    </xf>
    <xf numFmtId="1" fontId="48" fillId="0" borderId="1" xfId="0" applyNumberFormat="1" applyFont="1" applyBorder="1" applyAlignment="1">
      <alignment horizontal="center" vertical="center" wrapText="1"/>
    </xf>
    <xf numFmtId="168" fontId="48" fillId="0" borderId="1" xfId="1" applyNumberFormat="1" applyFont="1" applyBorder="1" applyAlignment="1">
      <alignment horizontal="left" vertical="center" wrapText="1" indent="1"/>
    </xf>
    <xf numFmtId="166" fontId="48" fillId="0" borderId="1" xfId="0" applyNumberFormat="1" applyFont="1" applyBorder="1" applyAlignment="1">
      <alignment horizontal="center" vertical="center" wrapText="1"/>
    </xf>
    <xf numFmtId="168" fontId="48" fillId="0" borderId="1" xfId="1" applyNumberFormat="1" applyFont="1" applyFill="1" applyBorder="1" applyAlignment="1">
      <alignment horizontal="center" vertical="center" wrapText="1"/>
    </xf>
    <xf numFmtId="20" fontId="48" fillId="0" borderId="1" xfId="1" applyNumberFormat="1" applyFont="1" applyBorder="1" applyAlignment="1">
      <alignment horizontal="left" vertical="center" wrapText="1" indent="1"/>
    </xf>
    <xf numFmtId="1" fontId="49" fillId="0" borderId="1" xfId="0" applyNumberFormat="1" applyFont="1" applyBorder="1" applyAlignment="1">
      <alignment horizontal="center" vertical="center" wrapText="1"/>
    </xf>
    <xf numFmtId="168" fontId="49" fillId="0" borderId="1" xfId="1" applyNumberFormat="1" applyFont="1" applyBorder="1" applyAlignment="1">
      <alignment horizontal="left" vertical="center" wrapText="1" indent="1"/>
    </xf>
    <xf numFmtId="166" fontId="49" fillId="0" borderId="1" xfId="0" applyNumberFormat="1" applyFont="1" applyBorder="1" applyAlignment="1">
      <alignment horizontal="center" vertical="center" wrapText="1"/>
    </xf>
    <xf numFmtId="168" fontId="49" fillId="0" borderId="1" xfId="1" applyNumberFormat="1" applyFont="1" applyFill="1" applyBorder="1" applyAlignment="1">
      <alignment horizontal="center" vertical="center" wrapText="1"/>
    </xf>
    <xf numFmtId="20" fontId="49" fillId="0" borderId="1" xfId="1" applyNumberFormat="1" applyFont="1" applyBorder="1" applyAlignment="1">
      <alignment horizontal="left" vertical="center" wrapText="1" indent="1"/>
    </xf>
    <xf numFmtId="0" fontId="46" fillId="0" borderId="0" xfId="0" applyFont="1" applyAlignment="1">
      <alignment horizontal="left" indent="1"/>
    </xf>
    <xf numFmtId="0" fontId="46" fillId="0" borderId="0" xfId="0" applyFont="1" applyFill="1" applyAlignment="1">
      <alignment horizontal="left" indent="1"/>
    </xf>
    <xf numFmtId="0" fontId="50" fillId="0" borderId="0" xfId="0" applyFont="1" applyAlignment="1">
      <alignment horizontal="left" indent="1"/>
    </xf>
    <xf numFmtId="166" fontId="47" fillId="2" borderId="0" xfId="1" applyNumberFormat="1" applyFont="1" applyFill="1" applyAlignment="1">
      <alignment horizontal="center" vertical="top" wrapText="1"/>
    </xf>
    <xf numFmtId="168" fontId="47" fillId="2" borderId="0" xfId="1" applyNumberFormat="1" applyFont="1" applyFill="1" applyAlignment="1">
      <alignment horizontal="left" vertical="top" wrapText="1" indent="1"/>
    </xf>
    <xf numFmtId="49" fontId="47" fillId="2" borderId="0" xfId="1" applyNumberFormat="1" applyFont="1" applyFill="1" applyAlignment="1">
      <alignment horizontal="center" vertical="top" wrapText="1"/>
    </xf>
    <xf numFmtId="49" fontId="47" fillId="2" borderId="0" xfId="1" applyNumberFormat="1" applyFont="1" applyFill="1" applyAlignment="1">
      <alignment horizontal="left" vertical="top" wrapText="1" indent="1"/>
    </xf>
    <xf numFmtId="168" fontId="48" fillId="0" borderId="1" xfId="1" applyNumberFormat="1" applyFont="1" applyBorder="1" applyAlignment="1">
      <alignment horizontal="center" vertical="center" wrapText="1"/>
    </xf>
    <xf numFmtId="168" fontId="49" fillId="0" borderId="1" xfId="1" applyNumberFormat="1" applyFont="1" applyBorder="1" applyAlignment="1">
      <alignment horizontal="center" vertical="center" wrapText="1"/>
    </xf>
    <xf numFmtId="168" fontId="51" fillId="0" borderId="1" xfId="1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49" fontId="3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Border="1" applyAlignment="1" applyProtection="1">
      <alignment horizontal="center" vertical="center" wrapText="1"/>
      <protection locked="0"/>
    </xf>
    <xf numFmtId="1" fontId="51" fillId="0" borderId="1" xfId="0" applyNumberFormat="1" applyFont="1" applyBorder="1" applyAlignment="1">
      <alignment horizontal="center" vertical="center" wrapText="1"/>
    </xf>
    <xf numFmtId="168" fontId="51" fillId="0" borderId="1" xfId="1" applyNumberFormat="1" applyFont="1" applyBorder="1" applyAlignment="1">
      <alignment horizontal="left" vertical="center" wrapText="1" indent="1"/>
    </xf>
    <xf numFmtId="166" fontId="51" fillId="0" borderId="1" xfId="0" applyNumberFormat="1" applyFont="1" applyBorder="1" applyAlignment="1">
      <alignment horizontal="center" vertical="center" wrapText="1"/>
    </xf>
    <xf numFmtId="20" fontId="51" fillId="0" borderId="1" xfId="1" applyNumberFormat="1" applyFont="1" applyBorder="1" applyAlignment="1">
      <alignment horizontal="left" vertical="center" wrapText="1" indent="1"/>
    </xf>
    <xf numFmtId="49" fontId="2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2" fillId="0" borderId="1" xfId="1" applyNumberFormat="1" applyFont="1" applyBorder="1" applyAlignment="1" applyProtection="1">
      <alignment horizontal="center" vertical="center" wrapText="1"/>
      <protection locked="0"/>
    </xf>
    <xf numFmtId="2" fontId="36" fillId="0" borderId="0" xfId="0" applyNumberFormat="1" applyFont="1"/>
    <xf numFmtId="0" fontId="36" fillId="0" borderId="0" xfId="0" applyFont="1"/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168" fontId="49" fillId="0" borderId="6" xfId="1" applyNumberFormat="1" applyFont="1" applyBorder="1" applyAlignment="1">
      <alignment horizontal="left" vertical="center" wrapText="1" indent="1"/>
    </xf>
    <xf numFmtId="168" fontId="49" fillId="0" borderId="3" xfId="1" applyNumberFormat="1" applyFont="1" applyBorder="1" applyAlignment="1">
      <alignment horizontal="left" vertical="center" wrapText="1" indent="1"/>
    </xf>
    <xf numFmtId="168" fontId="49" fillId="0" borderId="4" xfId="1" applyNumberFormat="1" applyFont="1" applyBorder="1" applyAlignment="1">
      <alignment horizontal="left" vertical="center" wrapText="1" indent="1"/>
    </xf>
    <xf numFmtId="168" fontId="49" fillId="0" borderId="7" xfId="1" applyNumberFormat="1" applyFont="1" applyBorder="1" applyAlignment="1">
      <alignment horizontal="left" vertical="center" wrapText="1" indent="1"/>
    </xf>
    <xf numFmtId="168" fontId="49" fillId="0" borderId="8" xfId="1" applyNumberFormat="1" applyFont="1" applyBorder="1" applyAlignment="1">
      <alignment horizontal="left" vertical="center" wrapText="1" indent="1"/>
    </xf>
    <xf numFmtId="168" fontId="49" fillId="0" borderId="9" xfId="1" applyNumberFormat="1" applyFont="1" applyBorder="1" applyAlignment="1">
      <alignment horizontal="left" vertical="center" wrapText="1" indent="1"/>
    </xf>
    <xf numFmtId="168" fontId="48" fillId="0" borderId="6" xfId="1" applyNumberFormat="1" applyFont="1" applyBorder="1" applyAlignment="1">
      <alignment horizontal="left" vertical="center" wrapText="1" indent="1"/>
    </xf>
    <xf numFmtId="0" fontId="36" fillId="0" borderId="2" xfId="0" applyFont="1" applyFill="1" applyBorder="1" applyAlignment="1">
      <alignment horizontal="left" indent="1"/>
    </xf>
    <xf numFmtId="0" fontId="37" fillId="0" borderId="2" xfId="0" applyFont="1" applyFill="1" applyBorder="1" applyAlignment="1">
      <alignment horizontal="left" indent="1"/>
    </xf>
    <xf numFmtId="168" fontId="48" fillId="0" borderId="9" xfId="1" applyNumberFormat="1" applyFont="1" applyBorder="1" applyAlignment="1">
      <alignment horizontal="left" vertical="center" wrapText="1" indent="1"/>
    </xf>
    <xf numFmtId="168" fontId="49" fillId="0" borderId="10" xfId="1" applyNumberFormat="1" applyFont="1" applyBorder="1" applyAlignment="1">
      <alignment horizontal="left" vertical="center" wrapText="1" indent="1"/>
    </xf>
    <xf numFmtId="168" fontId="49" fillId="0" borderId="11" xfId="1" applyNumberFormat="1" applyFont="1" applyBorder="1" applyAlignment="1">
      <alignment horizontal="left" vertical="center" wrapText="1" indent="1"/>
    </xf>
    <xf numFmtId="168" fontId="49" fillId="0" borderId="5" xfId="1" applyNumberFormat="1" applyFont="1" applyBorder="1" applyAlignment="1">
      <alignment horizontal="left" vertical="center" wrapText="1" indent="1"/>
    </xf>
    <xf numFmtId="49" fontId="2" fillId="0" borderId="1" xfId="1" applyNumberFormat="1" applyFont="1" applyBorder="1" applyAlignment="1" applyProtection="1">
      <alignment horizontal="left" vertical="center" wrapText="1" indent="1"/>
      <protection locked="0"/>
    </xf>
    <xf numFmtId="20" fontId="11" fillId="6" borderId="0" xfId="1" applyNumberFormat="1" applyFont="1" applyFill="1" applyAlignment="1">
      <alignment horizontal="center" vertical="center" wrapText="1"/>
    </xf>
    <xf numFmtId="49" fontId="43" fillId="0" borderId="0" xfId="0" applyNumberFormat="1" applyFont="1" applyAlignment="1">
      <alignment vertical="center"/>
    </xf>
    <xf numFmtId="20" fontId="28" fillId="0" borderId="0" xfId="0" applyNumberFormat="1" applyFont="1" applyAlignment="1">
      <alignment horizontal="center" vertical="center"/>
    </xf>
    <xf numFmtId="20" fontId="53" fillId="0" borderId="0" xfId="1" applyNumberFormat="1" applyFont="1" applyAlignment="1">
      <alignment horizontal="left" vertical="center" wrapText="1"/>
    </xf>
    <xf numFmtId="20" fontId="39" fillId="0" borderId="0" xfId="0" applyNumberFormat="1" applyFont="1" applyAlignment="1">
      <alignment horizontal="center" vertical="center"/>
    </xf>
    <xf numFmtId="49" fontId="43" fillId="0" borderId="0" xfId="0" applyNumberFormat="1" applyFont="1" applyAlignment="1">
      <alignment horizontal="center" vertical="center"/>
    </xf>
    <xf numFmtId="165" fontId="28" fillId="0" borderId="0" xfId="1" quotePrefix="1" applyNumberFormat="1" applyFont="1" applyAlignment="1" applyProtection="1">
      <alignment horizontal="center" vertical="center"/>
      <protection locked="0"/>
    </xf>
    <xf numFmtId="49" fontId="39" fillId="0" borderId="0" xfId="1" applyNumberFormat="1" applyFont="1" applyFill="1" applyAlignment="1" applyProtection="1">
      <alignment vertical="center" wrapText="1"/>
      <protection locked="0"/>
    </xf>
    <xf numFmtId="0" fontId="40" fillId="0" borderId="0" xfId="0" applyFont="1" applyFill="1" applyAlignment="1">
      <alignment horizontal="center" vertical="center"/>
    </xf>
    <xf numFmtId="165" fontId="39" fillId="0" borderId="0" xfId="1" quotePrefix="1" applyNumberFormat="1" applyFont="1" applyAlignment="1" applyProtection="1">
      <alignment horizontal="center" vertical="center"/>
      <protection locked="0"/>
    </xf>
    <xf numFmtId="165" fontId="39" fillId="0" borderId="0" xfId="1" applyNumberFormat="1" applyFont="1" applyFill="1" applyAlignment="1" applyProtection="1">
      <alignment horizontal="left" vertical="center" wrapText="1" indent="1"/>
      <protection locked="0"/>
    </xf>
    <xf numFmtId="164" fontId="39" fillId="0" borderId="0" xfId="1" applyNumberFormat="1" applyFont="1" applyFill="1" applyAlignment="1" applyProtection="1">
      <alignment horizontal="center" vertical="center" wrapText="1"/>
      <protection locked="0"/>
    </xf>
    <xf numFmtId="0" fontId="54" fillId="0" borderId="0" xfId="0" applyFont="1" applyAlignment="1">
      <alignment vertical="center"/>
    </xf>
    <xf numFmtId="165" fontId="39" fillId="0" borderId="0" xfId="1" quotePrefix="1" applyNumberFormat="1" applyFont="1" applyFill="1" applyAlignment="1" applyProtection="1">
      <alignment horizontal="left" vertical="center" wrapText="1" indent="1"/>
      <protection locked="0"/>
    </xf>
    <xf numFmtId="165" fontId="28" fillId="6" borderId="0" xfId="1" applyNumberFormat="1" applyFont="1" applyFill="1" applyAlignment="1" applyProtection="1">
      <alignment horizontal="left" vertical="center" wrapText="1" indent="1"/>
      <protection locked="0"/>
    </xf>
    <xf numFmtId="0" fontId="28" fillId="6" borderId="0" xfId="0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49" fontId="28" fillId="6" borderId="0" xfId="1" applyNumberFormat="1" applyFont="1" applyFill="1" applyAlignment="1" applyProtection="1">
      <alignment vertical="center" wrapText="1"/>
      <protection locked="0"/>
    </xf>
    <xf numFmtId="165" fontId="55" fillId="0" borderId="0" xfId="1" applyNumberFormat="1" applyFont="1" applyFill="1" applyAlignment="1" applyProtection="1">
      <alignment horizontal="left" vertical="center" wrapText="1" indent="1"/>
      <protection locked="0"/>
    </xf>
    <xf numFmtId="165" fontId="39" fillId="6" borderId="0" xfId="1" applyNumberFormat="1" applyFont="1" applyFill="1" applyAlignment="1" applyProtection="1">
      <alignment horizontal="left" vertical="center" wrapText="1" indent="1"/>
      <protection locked="0"/>
    </xf>
    <xf numFmtId="0" fontId="2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49" fontId="4" fillId="0" borderId="3" xfId="1" applyNumberFormat="1" applyFont="1" applyBorder="1" applyAlignment="1" applyProtection="1">
      <alignment horizontal="center" vertical="center" wrapText="1"/>
      <protection locked="0"/>
    </xf>
    <xf numFmtId="49" fontId="4" fillId="0" borderId="5" xfId="1" applyNumberFormat="1" applyFont="1" applyBorder="1" applyAlignment="1" applyProtection="1">
      <alignment horizontal="center" vertical="center" wrapText="1"/>
      <protection locked="0"/>
    </xf>
    <xf numFmtId="49" fontId="4" fillId="0" borderId="4" xfId="1" applyNumberFormat="1" applyFont="1" applyBorder="1" applyAlignment="1" applyProtection="1">
      <alignment horizontal="center" vertical="center" wrapText="1"/>
      <protection locked="0"/>
    </xf>
    <xf numFmtId="165" fontId="7" fillId="3" borderId="3" xfId="0" applyNumberFormat="1" applyFont="1" applyFill="1" applyBorder="1" applyAlignment="1" applyProtection="1">
      <alignment horizontal="left" vertical="center" wrapText="1" indent="1"/>
      <protection locked="0"/>
    </xf>
    <xf numFmtId="165" fontId="7" fillId="3" borderId="5" xfId="0" applyNumberFormat="1" applyFont="1" applyFill="1" applyBorder="1" applyAlignment="1" applyProtection="1">
      <alignment horizontal="left" vertical="center" wrapText="1" indent="1"/>
      <protection locked="0"/>
    </xf>
    <xf numFmtId="165" fontId="7" fillId="3" borderId="4" xfId="0" applyNumberFormat="1" applyFont="1" applyFill="1" applyBorder="1" applyAlignment="1" applyProtection="1">
      <alignment horizontal="left" vertical="center" wrapText="1" indent="1"/>
      <protection locked="0"/>
    </xf>
    <xf numFmtId="49" fontId="23" fillId="0" borderId="3" xfId="1" applyNumberFormat="1" applyFont="1" applyBorder="1" applyAlignment="1" applyProtection="1">
      <alignment horizontal="left" vertical="center" wrapText="1" indent="1"/>
      <protection locked="0"/>
    </xf>
    <xf numFmtId="49" fontId="23" fillId="0" borderId="5" xfId="1" applyNumberFormat="1" applyFont="1" applyBorder="1" applyAlignment="1" applyProtection="1">
      <alignment horizontal="left" vertical="center" wrapText="1" indent="1"/>
      <protection locked="0"/>
    </xf>
    <xf numFmtId="49" fontId="23" fillId="0" borderId="4" xfId="1" applyNumberFormat="1" applyFont="1" applyBorder="1" applyAlignment="1" applyProtection="1">
      <alignment horizontal="left" vertical="center" wrapText="1" indent="1"/>
      <protection locked="0"/>
    </xf>
    <xf numFmtId="49" fontId="7" fillId="0" borderId="3" xfId="1" applyNumberFormat="1" applyFont="1" applyBorder="1" applyAlignment="1" applyProtection="1">
      <alignment horizontal="left" vertical="center" wrapText="1" indent="1"/>
      <protection locked="0"/>
    </xf>
    <xf numFmtId="49" fontId="7" fillId="0" borderId="4" xfId="1" applyNumberFormat="1" applyFont="1" applyBorder="1" applyAlignment="1" applyProtection="1">
      <alignment horizontal="left" vertical="center" wrapText="1" indent="1"/>
      <protection locked="0"/>
    </xf>
    <xf numFmtId="49" fontId="4" fillId="0" borderId="3" xfId="1" applyNumberFormat="1" applyFont="1" applyBorder="1" applyAlignment="1" applyProtection="1">
      <alignment horizontal="left" vertical="center" wrapText="1" indent="1"/>
      <protection locked="0"/>
    </xf>
    <xf numFmtId="49" fontId="7" fillId="0" borderId="5" xfId="1" applyNumberFormat="1" applyFont="1" applyBorder="1" applyAlignment="1" applyProtection="1">
      <alignment horizontal="left" vertical="center" wrapText="1" indent="1"/>
      <protection locked="0"/>
    </xf>
    <xf numFmtId="49" fontId="3" fillId="0" borderId="3" xfId="1" applyNumberFormat="1" applyFont="1" applyBorder="1" applyAlignment="1" applyProtection="1">
      <alignment horizontal="center" vertical="center" wrapText="1"/>
      <protection locked="0"/>
    </xf>
    <xf numFmtId="49" fontId="3" fillId="0" borderId="4" xfId="1" applyNumberFormat="1" applyFont="1" applyBorder="1" applyAlignment="1" applyProtection="1">
      <alignment horizontal="center" vertical="center" wrapText="1"/>
      <protection locked="0"/>
    </xf>
    <xf numFmtId="49" fontId="22" fillId="0" borderId="3" xfId="1" applyNumberFormat="1" applyFont="1" applyBorder="1" applyAlignment="1" applyProtection="1">
      <alignment horizontal="center" vertical="center" wrapText="1"/>
      <protection locked="0"/>
    </xf>
    <xf numFmtId="49" fontId="3" fillId="0" borderId="5" xfId="1" applyNumberFormat="1" applyFont="1" applyBorder="1" applyAlignment="1" applyProtection="1">
      <alignment horizontal="center" vertical="center" wrapText="1"/>
      <protection locked="0"/>
    </xf>
    <xf numFmtId="49" fontId="10" fillId="0" borderId="4" xfId="1" applyNumberFormat="1" applyFont="1" applyBorder="1" applyAlignment="1" applyProtection="1">
      <alignment horizontal="center" vertical="center" wrapText="1"/>
      <protection locked="0"/>
    </xf>
    <xf numFmtId="49" fontId="14" fillId="0" borderId="5" xfId="1" applyNumberFormat="1" applyFont="1" applyBorder="1" applyAlignment="1" applyProtection="1">
      <alignment horizontal="center" vertical="center" wrapText="1"/>
      <protection locked="0"/>
    </xf>
    <xf numFmtId="49" fontId="14" fillId="0" borderId="4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1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18</xdr:col>
      <xdr:colOff>219075</xdr:colOff>
      <xdr:row>37</xdr:row>
      <xdr:rowOff>171450</xdr:rowOff>
    </xdr:to>
    <xdr:pic>
      <xdr:nvPicPr>
        <xdr:cNvPr id="3" name="Picture 2" descr="https://www.phoenixreisen.com/media/grafiken/kreuzfahrt/reise/kartegross/00FA4D33-C0DC-FE08-A03856DA6F177984.jpg">
          <a:extLst>
            <a:ext uri="{FF2B5EF4-FFF2-40B4-BE49-F238E27FC236}">
              <a16:creationId xmlns:a16="http://schemas.microsoft.com/office/drawing/2014/main" id="{AB33FDA4-107C-4212-B272-45A68EEF8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647700"/>
          <a:ext cx="5600700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H110" totalsRowShown="0" headerRowDxfId="197" dataDxfId="196" headerRowCellStyle="Standard 34">
  <autoFilter ref="A4:H110" xr:uid="{8654778B-63E5-4C09-B8DD-BA86B1CA7512}"/>
  <tableColumns count="8">
    <tableColumn id="1" xr3:uid="{53ABBCE6-AEEF-406D-842C-99A7BAB0760D}" name="D" dataDxfId="195"/>
    <tableColumn id="2" xr3:uid="{47E48539-9836-4021-BE63-D8D79F491A2C}" name="Date" dataDxfId="194" dataCellStyle="Standard 34"/>
    <tableColumn id="3" xr3:uid="{6FAD49A7-6671-4512-9718-268062D62FAD}" name="Day" dataDxfId="193">
      <calculatedColumnFormula>Table2[[#This Row],[Date]]</calculatedColumnFormula>
    </tableColumn>
    <tableColumn id="4" xr3:uid="{BEA830F9-BEB5-4C46-B5E1-AA3457DF4B8C}" name="A/B/C" dataDxfId="192"/>
    <tableColumn id="5" xr3:uid="{39E5F955-3F43-4EA0-8E3C-8F3246E5A099}" name="STA" dataDxfId="191" dataCellStyle="Standard 34"/>
    <tableColumn id="6" xr3:uid="{D4CA80FD-91EB-46A5-8CEE-18768CB0322B}" name="STD" dataDxfId="190" dataCellStyle="Standard 34"/>
    <tableColumn id="7" xr3:uid="{3201030D-135A-48F5-9A88-6662C5E9B39F}" name="Port" dataDxfId="189"/>
    <tableColumn id="8" xr3:uid="{4700BF51-F1B7-46D0-A4B9-844A24A31443}" name="Port Code" dataDxfId="18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K107" totalsRowShown="0" headerRowDxfId="187" dataDxfId="186" headerRowCellStyle="Standard 34">
  <autoFilter ref="A1:K107" xr:uid="{212820C5-CA31-4472-AABD-99977026D818}"/>
  <tableColumns count="11">
    <tableColumn id="1" xr3:uid="{32C4B44E-34DD-4A39-ACDB-7CCD6A34FE33}" name="D" dataDxfId="185">
      <calculatedColumnFormula>Schedule!A5</calculatedColumnFormula>
    </tableColumn>
    <tableColumn id="2" xr3:uid="{2CC00783-DFDA-4D0E-89B4-16CD936034BB}" name="Date" dataDxfId="184" dataCellStyle="Standard 34"/>
    <tableColumn id="3" xr3:uid="{4F083A8A-7F0B-4FB2-AE64-B46BE81BDC9E}" name="Day" dataDxfId="183"/>
    <tableColumn id="4" xr3:uid="{A86486BD-179A-4C4F-B7A6-BA32036DF129}" name="A/B/C" dataDxfId="182" dataCellStyle="Standard 34"/>
    <tableColumn id="5" xr3:uid="{7C5A1A06-AF4F-4470-B94A-3EF9C15A5A85}" name="STA" dataDxfId="181" dataCellStyle="Standard 34"/>
    <tableColumn id="6" xr3:uid="{B108A4CD-BBD5-4A46-B2B3-050BE794A499}" name="STD" dataDxfId="180" dataCellStyle="Standard 34"/>
    <tableColumn id="7" xr3:uid="{AAC02AA5-1718-44B9-B2A2-B9484FA5D420}" name="Port" dataDxfId="179" dataCellStyle="Standard 34"/>
    <tableColumn id="8" xr3:uid="{228DFD27-EB09-49EE-A4BD-D413D06C2232}" name="Port Code" dataDxfId="178" dataCellStyle="Standard 34"/>
    <tableColumn id="9" xr3:uid="{D60692B4-6F37-4334-82C5-013D015C22A5}" name="BRB" dataDxfId="177"/>
    <tableColumn id="10" xr3:uid="{908ECAD2-4694-41E8-8DB9-599B4FACAE53}" name="TP_x000a_(BS, Shuttle, LB, Promo)" dataDxfId="176"/>
    <tableColumn id="11" xr3:uid="{886616AD-8853-4329-9977-998CB0198020}" name="Remarks" dataDxfId="175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W322" totalsRowCount="1" headerRowDxfId="48" dataDxfId="47" totalsRowDxfId="46">
  <autoFilter ref="A1:W321" xr:uid="{419F3114-6E48-40A7-B669-DC7131FD5B2C}"/>
  <sortState ref="A153:W163">
    <sortCondition ref="L1:L321"/>
  </sortState>
  <tableColumns count="23">
    <tableColumn id="23" xr3:uid="{F30B8199-FE18-4CED-ACDE-E970957D2219}" name="Cruise" dataDxfId="45" totalsRowDxfId="22" dataCellStyle="Standard 34"/>
    <tableColumn id="1" xr3:uid="{D57B427B-7FBD-4AB9-B5E7-4772060BB2B1}" name="Date" dataDxfId="44" totalsRowDxfId="21" dataCellStyle="Standard 34"/>
    <tableColumn id="2" xr3:uid="{E7AB7FCC-8E75-43F4-AD66-A3ACBA3AF00D}" name="Day" dataDxfId="43" totalsRowDxfId="20" dataCellStyle="Standard 34">
      <calculatedColumnFormula>Table1[[#This Row],[Date]]</calculatedColumnFormula>
    </tableColumn>
    <tableColumn id="3" xr3:uid="{5D4D3E63-3128-4F41-AA21-D0ABE4B79AA8}" name="A/B" dataDxfId="42" totalsRowDxfId="19"/>
    <tableColumn id="4" xr3:uid="{2E09532F-2465-46A0-A610-07D9B6FEA44A}" name="STA" dataDxfId="41" totalsRowDxfId="18"/>
    <tableColumn id="5" xr3:uid="{0CB6ECA1-3D18-44DB-A9CB-ED92479365A4}" name="STD" dataDxfId="40" totalsRowDxfId="17"/>
    <tableColumn id="6" xr3:uid="{DA22D272-58E0-4CD5-81BF-D3AFB927BA38}" name="Port" dataDxfId="39" totalsRowDxfId="16"/>
    <tableColumn id="7" xr3:uid="{A927A52A-970A-46A7-AC64-6C7EC09E9D7C}" name="Port Code" dataDxfId="38" totalsRowDxfId="15"/>
    <tableColumn id="8" xr3:uid="{BA1E8146-F616-4436-A69F-A16A61EF3ACC}" name="Exc. Code" dataDxfId="37" totalsRowDxfId="14" dataCellStyle="Standard 34"/>
    <tableColumn id="9" xr3:uid="{9FCE8055-2220-408E-8715-96874AD92A75}" name="Titel" totalsRowFunction="count" dataDxfId="36" totalsRowDxfId="13"/>
    <tableColumn id="10" xr3:uid="{D227D729-B257-4B5C-A85E-0D388E65454E}" name="Price" dataDxfId="35" totalsRowDxfId="12"/>
    <tableColumn id="11" xr3:uid="{C8040921-3C94-4CC1-A5B4-0A649935CDFD}" name="Depart" dataDxfId="34" totalsRowDxfId="11"/>
    <tableColumn id="12" xr3:uid="{CAA38D07-DCDF-4475-81D8-3FC36A0B3A82}" name="Return" dataDxfId="33" totalsRowDxfId="10" dataCellStyle="Standard 34">
      <calculatedColumnFormula>Table1[[#This Row],[Depart]]+Table1[[#This Row],[Dur''n]]</calculatedColumnFormula>
    </tableColumn>
    <tableColumn id="13" xr3:uid="{98B7888F-4015-402D-A03B-A889D82488D4}" name="Dur'n" dataDxfId="32" totalsRowDxfId="9"/>
    <tableColumn id="14" xr3:uid="{9DC1E59B-FFE2-4897-B6E7-1DC648B01026}" name="PAX" totalsRowFunction="sum" dataDxfId="31" totalsRowDxfId="8"/>
    <tableColumn id="15" xr3:uid="{D89BF66D-E2A2-4835-983D-E583B92DAB6A}" name="WL" dataDxfId="30" totalsRowDxfId="7"/>
    <tableColumn id="16" xr3:uid="{46C89B44-697B-440A-B4D3-10D98928C018}" name="Guides" dataDxfId="29" totalsRowDxfId="6"/>
    <tableColumn id="17" xr3:uid="{0EDE41F4-34F0-4987-ABAF-167EBBB72231}" name="Groups" dataDxfId="28" totalsRowDxfId="5"/>
    <tableColumn id="18" xr3:uid="{4C5C75D4-7E92-4269-952C-CF614DB0B122}" name="Max" dataDxfId="27" totalsRowDxfId="4"/>
    <tableColumn id="19" xr3:uid="{2C14352F-9F1E-4CB9-917C-12D975DBA7DA}" name="Meals" dataDxfId="26" totalsRowDxfId="3"/>
    <tableColumn id="20" xr3:uid="{40F280C1-FDD0-42AD-9CAB-3EDB833C8B24}" name="Internal Remarks" dataDxfId="25" totalsRowDxfId="2" dataCellStyle="Standard 34"/>
    <tableColumn id="21" xr3:uid="{FD1D3768-0E5D-4341-A814-6B602A43A566}" name="Gebi" dataDxfId="24" totalsRowDxfId="1" dataCellStyle="Standard 34"/>
    <tableColumn id="22" xr3:uid="{E406B867-24C3-4621-BAA1-BDE5920249CB}" name="Guest Info" dataDxfId="23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S110"/>
  <sheetViews>
    <sheetView topLeftCell="A41" zoomScale="115" zoomScaleNormal="115" workbookViewId="0">
      <selection activeCell="J53" sqref="J53"/>
    </sheetView>
  </sheetViews>
  <sheetFormatPr defaultColWidth="9.140625" defaultRowHeight="15" x14ac:dyDescent="0.25"/>
  <cols>
    <col min="1" max="1" width="3.42578125" style="2" customWidth="1"/>
    <col min="2" max="2" width="10.42578125" style="2" bestFit="1" customWidth="1"/>
    <col min="3" max="3" width="5.5703125" style="2" customWidth="1"/>
    <col min="4" max="4" width="5.7109375" style="12" customWidth="1"/>
    <col min="5" max="6" width="6.85546875" style="12" customWidth="1"/>
    <col min="7" max="7" width="33.85546875" style="2" bestFit="1" customWidth="1"/>
    <col min="8" max="8" width="10.7109375" style="2" customWidth="1"/>
    <col min="9" max="9" width="2.5703125" style="1" customWidth="1"/>
    <col min="10" max="10" width="9.140625" style="210"/>
    <col min="11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 x14ac:dyDescent="0.2">
      <c r="A1" s="246" t="s">
        <v>181</v>
      </c>
      <c r="B1" s="246"/>
      <c r="C1" s="246"/>
      <c r="D1" s="246"/>
      <c r="E1" s="246"/>
      <c r="F1" s="246"/>
      <c r="G1" s="246"/>
      <c r="H1" s="246"/>
      <c r="J1" s="209"/>
    </row>
    <row r="2" spans="1:19" ht="15.75" customHeight="1" x14ac:dyDescent="0.2">
      <c r="A2" s="247" t="s">
        <v>182</v>
      </c>
      <c r="B2" s="247"/>
      <c r="C2" s="247"/>
      <c r="D2" s="247"/>
      <c r="E2" s="247"/>
      <c r="F2" s="247"/>
      <c r="G2" s="247"/>
      <c r="H2" s="247"/>
    </row>
    <row r="3" spans="1:19" x14ac:dyDescent="0.2">
      <c r="A3" s="6"/>
      <c r="B3" s="6"/>
      <c r="C3" s="6"/>
      <c r="D3" s="11"/>
      <c r="E3" s="11"/>
      <c r="F3" s="11"/>
      <c r="G3" s="6"/>
      <c r="H3" s="6"/>
    </row>
    <row r="4" spans="1:19" ht="18" customHeight="1" x14ac:dyDescent="0.2">
      <c r="A4" s="53" t="s">
        <v>34</v>
      </c>
      <c r="B4" s="53" t="s">
        <v>2</v>
      </c>
      <c r="C4" s="54" t="s">
        <v>3</v>
      </c>
      <c r="D4" s="55" t="s">
        <v>22</v>
      </c>
      <c r="E4" s="55" t="s">
        <v>5</v>
      </c>
      <c r="F4" s="55" t="s">
        <v>6</v>
      </c>
      <c r="G4" s="56" t="s">
        <v>23</v>
      </c>
      <c r="H4" s="56" t="s">
        <v>7</v>
      </c>
      <c r="J4" s="209"/>
      <c r="L4"/>
    </row>
    <row r="5" spans="1:19" ht="20.100000000000001" customHeight="1" x14ac:dyDescent="0.2">
      <c r="A5" s="90">
        <v>1</v>
      </c>
      <c r="B5" s="30">
        <v>45670</v>
      </c>
      <c r="C5" s="22">
        <f>Table2[[#This Row],[Date]]</f>
        <v>45670</v>
      </c>
      <c r="D5" s="23" t="s">
        <v>11</v>
      </c>
      <c r="E5" s="29">
        <v>0.375</v>
      </c>
      <c r="F5" s="29">
        <v>0.75</v>
      </c>
      <c r="G5" s="26" t="s">
        <v>183</v>
      </c>
      <c r="H5" s="26" t="s">
        <v>59</v>
      </c>
    </row>
    <row r="6" spans="1:19" ht="20.100000000000001" customHeight="1" x14ac:dyDescent="0.2">
      <c r="A6" s="20">
        <v>2</v>
      </c>
      <c r="B6" s="21">
        <v>45671</v>
      </c>
      <c r="C6" s="24">
        <f>Table2[[#This Row],[Date]]</f>
        <v>45671</v>
      </c>
      <c r="D6" s="59" t="s">
        <v>24</v>
      </c>
      <c r="E6" s="114" t="s">
        <v>1</v>
      </c>
      <c r="F6" s="114" t="s">
        <v>1</v>
      </c>
      <c r="G6" s="27" t="s">
        <v>55</v>
      </c>
      <c r="H6" s="115" t="s">
        <v>1</v>
      </c>
    </row>
    <row r="7" spans="1:19" ht="20.100000000000001" customHeight="1" x14ac:dyDescent="0.2">
      <c r="A7" s="20">
        <v>3</v>
      </c>
      <c r="B7" s="21">
        <v>45672</v>
      </c>
      <c r="C7" s="24">
        <f>Table2[[#This Row],[Date]]</f>
        <v>45672</v>
      </c>
      <c r="D7" s="59" t="s">
        <v>24</v>
      </c>
      <c r="E7" s="114" t="s">
        <v>1</v>
      </c>
      <c r="F7" s="114" t="s">
        <v>1</v>
      </c>
      <c r="G7" s="27" t="s">
        <v>55</v>
      </c>
      <c r="H7" s="115" t="s">
        <v>1</v>
      </c>
      <c r="P7" s="10"/>
    </row>
    <row r="8" spans="1:19" ht="20.100000000000001" customHeight="1" x14ac:dyDescent="0.2">
      <c r="A8" s="20">
        <v>4</v>
      </c>
      <c r="B8" s="21">
        <v>45673</v>
      </c>
      <c r="C8" s="24">
        <f>Table2[[#This Row],[Date]]</f>
        <v>45673</v>
      </c>
      <c r="D8" s="59" t="s">
        <v>24</v>
      </c>
      <c r="E8" s="114" t="s">
        <v>1</v>
      </c>
      <c r="F8" s="114" t="s">
        <v>1</v>
      </c>
      <c r="G8" s="27" t="s">
        <v>55</v>
      </c>
      <c r="H8" s="115" t="s">
        <v>1</v>
      </c>
      <c r="R8" s="13"/>
      <c r="S8" s="13"/>
    </row>
    <row r="9" spans="1:19" ht="20.100000000000001" customHeight="1" x14ac:dyDescent="0.2">
      <c r="A9" s="20">
        <v>5</v>
      </c>
      <c r="B9" s="21">
        <v>45674</v>
      </c>
      <c r="C9" s="24">
        <f>Table2[[#This Row],[Date]]</f>
        <v>45674</v>
      </c>
      <c r="D9" s="60" t="s">
        <v>11</v>
      </c>
      <c r="E9" s="91">
        <v>0.33333333333333331</v>
      </c>
      <c r="F9" s="91">
        <v>0.54166666666666663</v>
      </c>
      <c r="G9" s="28" t="s">
        <v>56</v>
      </c>
      <c r="H9" s="116" t="s">
        <v>60</v>
      </c>
    </row>
    <row r="10" spans="1:19" ht="20.100000000000001" customHeight="1" x14ac:dyDescent="0.2">
      <c r="A10" s="90">
        <v>6</v>
      </c>
      <c r="B10" s="21">
        <v>45675</v>
      </c>
      <c r="C10" s="24">
        <f>Table2[[#This Row],[Date]]</f>
        <v>45675</v>
      </c>
      <c r="D10" s="61" t="s">
        <v>11</v>
      </c>
      <c r="E10" s="89">
        <v>0.375</v>
      </c>
      <c r="F10" s="89">
        <v>0.75</v>
      </c>
      <c r="G10" s="34" t="s">
        <v>58</v>
      </c>
      <c r="H10" s="116" t="s">
        <v>62</v>
      </c>
    </row>
    <row r="11" spans="1:19" ht="20.100000000000001" customHeight="1" x14ac:dyDescent="0.2">
      <c r="A11" s="20">
        <v>7</v>
      </c>
      <c r="B11" s="21">
        <v>45676</v>
      </c>
      <c r="C11" s="24">
        <f>Table2[[#This Row],[Date]]</f>
        <v>45676</v>
      </c>
      <c r="D11" s="62" t="s">
        <v>24</v>
      </c>
      <c r="E11" s="114" t="s">
        <v>1</v>
      </c>
      <c r="F11" s="114" t="s">
        <v>1</v>
      </c>
      <c r="G11" s="27" t="s">
        <v>55</v>
      </c>
      <c r="H11" s="115" t="s">
        <v>1</v>
      </c>
    </row>
    <row r="12" spans="1:19" ht="20.100000000000001" customHeight="1" x14ac:dyDescent="0.2">
      <c r="A12" s="20">
        <v>8</v>
      </c>
      <c r="B12" s="21">
        <v>45677</v>
      </c>
      <c r="C12" s="24">
        <f>Table2[[#This Row],[Date]]</f>
        <v>45677</v>
      </c>
      <c r="D12" s="93" t="s">
        <v>11</v>
      </c>
      <c r="E12" s="226">
        <v>0.35416666666666669</v>
      </c>
      <c r="F12" s="226">
        <v>0.72916666666666663</v>
      </c>
      <c r="G12" s="94" t="s">
        <v>57</v>
      </c>
      <c r="H12" s="117" t="s">
        <v>61</v>
      </c>
    </row>
    <row r="13" spans="1:19" s="15" customFormat="1" ht="20.100000000000001" customHeight="1" x14ac:dyDescent="0.2">
      <c r="A13" s="20">
        <v>9</v>
      </c>
      <c r="B13" s="21">
        <v>45678</v>
      </c>
      <c r="C13" s="24">
        <f>Table2[[#This Row],[Date]]</f>
        <v>45678</v>
      </c>
      <c r="D13" s="109" t="s">
        <v>24</v>
      </c>
      <c r="E13" s="114" t="s">
        <v>1</v>
      </c>
      <c r="F13" s="114" t="s">
        <v>1</v>
      </c>
      <c r="G13" s="94" t="s">
        <v>55</v>
      </c>
      <c r="H13" s="115" t="s">
        <v>1</v>
      </c>
      <c r="I13" s="25"/>
      <c r="J13" s="211"/>
    </row>
    <row r="14" spans="1:19" ht="20.100000000000001" customHeight="1" x14ac:dyDescent="0.2">
      <c r="A14" s="20">
        <v>10</v>
      </c>
      <c r="B14" s="21">
        <v>45679</v>
      </c>
      <c r="C14" s="24">
        <f>Table2[[#This Row],[Date]]</f>
        <v>45679</v>
      </c>
      <c r="D14" s="108" t="s">
        <v>24</v>
      </c>
      <c r="E14" s="114" t="s">
        <v>1</v>
      </c>
      <c r="F14" s="114" t="s">
        <v>1</v>
      </c>
      <c r="G14" s="92" t="s">
        <v>55</v>
      </c>
      <c r="H14" s="115" t="s">
        <v>1</v>
      </c>
    </row>
    <row r="15" spans="1:19" ht="20.100000000000001" customHeight="1" x14ac:dyDescent="0.2">
      <c r="A15" s="90">
        <v>11</v>
      </c>
      <c r="B15" s="21">
        <v>45680</v>
      </c>
      <c r="C15" s="24">
        <f>Table2[[#This Row],[Date]]</f>
        <v>45680</v>
      </c>
      <c r="D15" s="108" t="s">
        <v>24</v>
      </c>
      <c r="E15" s="114" t="s">
        <v>1</v>
      </c>
      <c r="F15" s="114" t="s">
        <v>1</v>
      </c>
      <c r="G15" s="92" t="s">
        <v>55</v>
      </c>
      <c r="H15" s="115" t="s">
        <v>1</v>
      </c>
    </row>
    <row r="16" spans="1:19" ht="20.100000000000001" customHeight="1" x14ac:dyDescent="0.2">
      <c r="A16" s="20">
        <v>12</v>
      </c>
      <c r="B16" s="21">
        <v>45681</v>
      </c>
      <c r="C16" s="24">
        <f>Table2[[#This Row],[Date]]</f>
        <v>45681</v>
      </c>
      <c r="D16" s="95" t="s">
        <v>24</v>
      </c>
      <c r="E16" s="114" t="s">
        <v>1</v>
      </c>
      <c r="F16" s="114" t="s">
        <v>1</v>
      </c>
      <c r="G16" s="92" t="s">
        <v>55</v>
      </c>
      <c r="H16" s="115" t="s">
        <v>1</v>
      </c>
    </row>
    <row r="17" spans="1:10" ht="20.100000000000001" customHeight="1" x14ac:dyDescent="0.2">
      <c r="A17" s="20">
        <v>13</v>
      </c>
      <c r="B17" s="21">
        <v>45682</v>
      </c>
      <c r="C17" s="24">
        <f>Table2[[#This Row],[Date]]</f>
        <v>45682</v>
      </c>
      <c r="D17" s="95" t="s">
        <v>24</v>
      </c>
      <c r="E17" s="114" t="s">
        <v>1</v>
      </c>
      <c r="F17" s="114" t="s">
        <v>1</v>
      </c>
      <c r="G17" s="92" t="s">
        <v>55</v>
      </c>
      <c r="H17" s="115" t="s">
        <v>1</v>
      </c>
    </row>
    <row r="18" spans="1:10" ht="20.100000000000001" customHeight="1" x14ac:dyDescent="0.2">
      <c r="A18" s="20">
        <v>14</v>
      </c>
      <c r="B18" s="21">
        <v>45683</v>
      </c>
      <c r="C18" s="24">
        <f>Table2[[#This Row],[Date]]</f>
        <v>45683</v>
      </c>
      <c r="D18" s="95" t="s">
        <v>24</v>
      </c>
      <c r="E18" s="114" t="s">
        <v>1</v>
      </c>
      <c r="F18" s="114" t="s">
        <v>1</v>
      </c>
      <c r="G18" s="92" t="s">
        <v>55</v>
      </c>
      <c r="H18" s="115" t="s">
        <v>1</v>
      </c>
    </row>
    <row r="19" spans="1:10" ht="20.100000000000001" customHeight="1" x14ac:dyDescent="0.2">
      <c r="A19" s="20">
        <v>15</v>
      </c>
      <c r="B19" s="21">
        <v>45684</v>
      </c>
      <c r="C19" s="24">
        <f>Table2[[#This Row],[Date]]</f>
        <v>45684</v>
      </c>
      <c r="D19" s="95" t="s">
        <v>11</v>
      </c>
      <c r="E19" s="89">
        <v>0.54166666666666663</v>
      </c>
      <c r="F19" s="89">
        <v>0.83333333333333337</v>
      </c>
      <c r="G19" s="92" t="s">
        <v>81</v>
      </c>
      <c r="H19" s="118" t="s">
        <v>135</v>
      </c>
    </row>
    <row r="20" spans="1:10" ht="20.100000000000001" customHeight="1" x14ac:dyDescent="0.2">
      <c r="A20" s="90">
        <v>16</v>
      </c>
      <c r="B20" s="21">
        <v>45685</v>
      </c>
      <c r="C20" s="24">
        <f>Table2[[#This Row],[Date]]</f>
        <v>45685</v>
      </c>
      <c r="D20" s="95" t="s">
        <v>11</v>
      </c>
      <c r="E20" s="89">
        <v>0.33333333333333331</v>
      </c>
      <c r="F20" s="89">
        <v>0.75</v>
      </c>
      <c r="G20" s="118" t="s">
        <v>82</v>
      </c>
      <c r="H20" s="118" t="s">
        <v>136</v>
      </c>
      <c r="J20" s="210" t="s">
        <v>600</v>
      </c>
    </row>
    <row r="21" spans="1:10" ht="20.100000000000001" customHeight="1" x14ac:dyDescent="0.2">
      <c r="A21" s="20">
        <v>17</v>
      </c>
      <c r="B21" s="21">
        <v>45686</v>
      </c>
      <c r="C21" s="24">
        <f>Table2[[#This Row],[Date]]</f>
        <v>45686</v>
      </c>
      <c r="D21" s="95" t="s">
        <v>11</v>
      </c>
      <c r="E21" s="89">
        <v>0.33333333333333331</v>
      </c>
      <c r="F21" s="89">
        <v>0.70833333333333337</v>
      </c>
      <c r="G21" s="118" t="s">
        <v>83</v>
      </c>
      <c r="H21" s="118" t="s">
        <v>137</v>
      </c>
    </row>
    <row r="22" spans="1:10" ht="20.100000000000001" customHeight="1" x14ac:dyDescent="0.2">
      <c r="A22" s="20">
        <v>18</v>
      </c>
      <c r="B22" s="21">
        <v>45687</v>
      </c>
      <c r="C22" s="24">
        <f>Table2[[#This Row],[Date]]</f>
        <v>45687</v>
      </c>
      <c r="D22" s="95" t="s">
        <v>24</v>
      </c>
      <c r="E22" s="114" t="s">
        <v>1</v>
      </c>
      <c r="F22" s="114" t="s">
        <v>1</v>
      </c>
      <c r="G22" s="92" t="s">
        <v>55</v>
      </c>
      <c r="H22" s="115" t="s">
        <v>1</v>
      </c>
    </row>
    <row r="23" spans="1:10" ht="20.100000000000001" customHeight="1" x14ac:dyDescent="0.2">
      <c r="A23" s="20">
        <v>19</v>
      </c>
      <c r="B23" s="21">
        <v>45688</v>
      </c>
      <c r="C23" s="24">
        <f>Table2[[#This Row],[Date]]</f>
        <v>45688</v>
      </c>
      <c r="D23" s="95" t="s">
        <v>80</v>
      </c>
      <c r="E23" s="138">
        <v>0.45833333333333331</v>
      </c>
      <c r="F23" s="89">
        <v>0.70833333333333337</v>
      </c>
      <c r="G23" s="118" t="s">
        <v>84</v>
      </c>
      <c r="H23" s="118" t="s">
        <v>138</v>
      </c>
      <c r="J23" s="210" t="s">
        <v>599</v>
      </c>
    </row>
    <row r="24" spans="1:10" s="25" customFormat="1" ht="20.100000000000001" customHeight="1" x14ac:dyDescent="0.2">
      <c r="A24" s="20">
        <v>20</v>
      </c>
      <c r="B24" s="57">
        <v>45689</v>
      </c>
      <c r="C24" s="58">
        <f>Table2[[#This Row],[Date]]</f>
        <v>45689</v>
      </c>
      <c r="D24" s="95" t="s">
        <v>24</v>
      </c>
      <c r="E24" s="114" t="s">
        <v>1</v>
      </c>
      <c r="F24" s="114" t="s">
        <v>1</v>
      </c>
      <c r="G24" s="97" t="s">
        <v>55</v>
      </c>
      <c r="H24" s="115" t="s">
        <v>1</v>
      </c>
      <c r="J24" s="210"/>
    </row>
    <row r="25" spans="1:10" ht="20.100000000000001" customHeight="1" x14ac:dyDescent="0.2">
      <c r="A25" s="90">
        <v>21</v>
      </c>
      <c r="B25" s="57">
        <v>45690</v>
      </c>
      <c r="C25" s="98">
        <f>Table2[[#This Row],[Date]]</f>
        <v>45690</v>
      </c>
      <c r="D25" s="95" t="s">
        <v>24</v>
      </c>
      <c r="E25" s="114" t="s">
        <v>1</v>
      </c>
      <c r="F25" s="114" t="s">
        <v>1</v>
      </c>
      <c r="G25" s="97" t="s">
        <v>55</v>
      </c>
      <c r="H25" s="115" t="s">
        <v>1</v>
      </c>
    </row>
    <row r="26" spans="1:10" ht="20.100000000000001" customHeight="1" x14ac:dyDescent="0.2">
      <c r="A26" s="20">
        <v>22</v>
      </c>
      <c r="B26" s="57">
        <v>45691</v>
      </c>
      <c r="C26" s="98">
        <f>Table2[[#This Row],[Date]]</f>
        <v>45691</v>
      </c>
      <c r="D26" s="95" t="s">
        <v>11</v>
      </c>
      <c r="E26" s="89">
        <v>0.5</v>
      </c>
      <c r="F26" s="89">
        <v>0.91666666666666663</v>
      </c>
      <c r="G26" s="118" t="s">
        <v>85</v>
      </c>
      <c r="H26" s="118" t="s">
        <v>139</v>
      </c>
    </row>
    <row r="27" spans="1:10" s="15" customFormat="1" ht="20.100000000000001" customHeight="1" x14ac:dyDescent="0.2">
      <c r="A27" s="20">
        <v>23</v>
      </c>
      <c r="B27" s="88">
        <v>45692</v>
      </c>
      <c r="C27" s="99">
        <f>Table2[[#This Row],[Date]]</f>
        <v>45692</v>
      </c>
      <c r="D27" s="113" t="s">
        <v>24</v>
      </c>
      <c r="E27" s="89"/>
      <c r="F27" s="89"/>
      <c r="G27" s="96" t="s">
        <v>55</v>
      </c>
      <c r="H27" s="110" t="s">
        <v>1</v>
      </c>
      <c r="J27" s="211"/>
    </row>
    <row r="28" spans="1:10" ht="20.100000000000001" customHeight="1" x14ac:dyDescent="0.2">
      <c r="A28" s="20">
        <v>24</v>
      </c>
      <c r="B28" s="111">
        <v>45693</v>
      </c>
      <c r="C28" s="112">
        <f>Table2[[#This Row],[Date]]</f>
        <v>45693</v>
      </c>
      <c r="D28" s="113" t="s">
        <v>11</v>
      </c>
      <c r="E28" s="114">
        <v>0.33333333333333331</v>
      </c>
      <c r="F28" s="114">
        <v>0.95833333333333337</v>
      </c>
      <c r="G28" s="118" t="s">
        <v>86</v>
      </c>
      <c r="H28" s="118" t="s">
        <v>140</v>
      </c>
    </row>
    <row r="29" spans="1:10" ht="20.100000000000001" customHeight="1" x14ac:dyDescent="0.2">
      <c r="A29" s="20">
        <v>25</v>
      </c>
      <c r="B29" s="111">
        <v>45694</v>
      </c>
      <c r="C29" s="112">
        <f>Table2[[#This Row],[Date]]</f>
        <v>45694</v>
      </c>
      <c r="D29" s="113" t="s">
        <v>24</v>
      </c>
      <c r="E29" s="114" t="s">
        <v>1</v>
      </c>
      <c r="F29" s="114" t="s">
        <v>1</v>
      </c>
      <c r="G29" s="110" t="s">
        <v>55</v>
      </c>
      <c r="H29" s="115" t="s">
        <v>1</v>
      </c>
    </row>
    <row r="30" spans="1:10" ht="20.100000000000001" customHeight="1" x14ac:dyDescent="0.2">
      <c r="A30" s="90">
        <v>26</v>
      </c>
      <c r="B30" s="111">
        <v>45695</v>
      </c>
      <c r="C30" s="112">
        <f>Table2[[#This Row],[Date]]</f>
        <v>45695</v>
      </c>
      <c r="D30" s="113" t="s">
        <v>11</v>
      </c>
      <c r="E30" s="114">
        <v>0.33333333333333331</v>
      </c>
      <c r="F30" s="114">
        <v>0.75</v>
      </c>
      <c r="G30" s="118" t="s">
        <v>87</v>
      </c>
      <c r="H30" s="118" t="s">
        <v>141</v>
      </c>
    </row>
    <row r="31" spans="1:10" ht="20.100000000000001" customHeight="1" x14ac:dyDescent="0.2">
      <c r="A31" s="20">
        <v>27</v>
      </c>
      <c r="B31" s="111">
        <v>45696</v>
      </c>
      <c r="C31" s="112">
        <f>Table2[[#This Row],[Date]]</f>
        <v>45696</v>
      </c>
      <c r="D31" s="113" t="s">
        <v>24</v>
      </c>
      <c r="E31" s="114" t="s">
        <v>1</v>
      </c>
      <c r="F31" s="114" t="s">
        <v>1</v>
      </c>
      <c r="G31" s="110" t="s">
        <v>55</v>
      </c>
      <c r="H31" s="115" t="s">
        <v>1</v>
      </c>
    </row>
    <row r="32" spans="1:10" ht="20.100000000000001" customHeight="1" x14ac:dyDescent="0.2">
      <c r="A32" s="20">
        <v>28</v>
      </c>
      <c r="B32" s="111">
        <v>45697</v>
      </c>
      <c r="C32" s="112">
        <f>Table2[[#This Row],[Date]]</f>
        <v>45697</v>
      </c>
      <c r="D32" s="113" t="s">
        <v>80</v>
      </c>
      <c r="E32" s="114">
        <v>0.58333333333333337</v>
      </c>
      <c r="F32" s="114">
        <v>0.91666666666666663</v>
      </c>
      <c r="G32" s="118" t="s">
        <v>88</v>
      </c>
      <c r="H32" s="118" t="s">
        <v>142</v>
      </c>
    </row>
    <row r="33" spans="1:8" ht="20.100000000000001" customHeight="1" x14ac:dyDescent="0.2">
      <c r="A33" s="20">
        <v>29</v>
      </c>
      <c r="B33" s="111">
        <v>45698</v>
      </c>
      <c r="C33" s="112">
        <f>Table2[[#This Row],[Date]]</f>
        <v>45698</v>
      </c>
      <c r="D33" s="113" t="s">
        <v>11</v>
      </c>
      <c r="E33" s="114">
        <v>0.33333333333333331</v>
      </c>
      <c r="F33" s="114" t="s">
        <v>1</v>
      </c>
      <c r="G33" s="118" t="s">
        <v>89</v>
      </c>
      <c r="H33" s="118" t="s">
        <v>143</v>
      </c>
    </row>
    <row r="34" spans="1:8" ht="20.100000000000001" customHeight="1" x14ac:dyDescent="0.2">
      <c r="A34" s="110">
        <v>1</v>
      </c>
      <c r="B34" s="30">
        <v>45699</v>
      </c>
      <c r="C34" s="101">
        <f>Table2[[#This Row],[Date]]</f>
        <v>45699</v>
      </c>
      <c r="D34" s="102" t="s">
        <v>11</v>
      </c>
      <c r="E34" s="29" t="s">
        <v>1</v>
      </c>
      <c r="F34" s="29" t="s">
        <v>1</v>
      </c>
      <c r="G34" s="100" t="s">
        <v>90</v>
      </c>
      <c r="H34" s="100" t="s">
        <v>143</v>
      </c>
    </row>
    <row r="35" spans="1:8" ht="20.100000000000001" customHeight="1" x14ac:dyDescent="0.2">
      <c r="A35" s="110">
        <v>2</v>
      </c>
      <c r="B35" s="111">
        <v>45700</v>
      </c>
      <c r="C35" s="112">
        <f>Table2[[#This Row],[Date]]</f>
        <v>45700</v>
      </c>
      <c r="D35" s="113" t="s">
        <v>11</v>
      </c>
      <c r="E35" s="114" t="s">
        <v>1</v>
      </c>
      <c r="F35" s="114">
        <v>0.83333333333333337</v>
      </c>
      <c r="G35" s="110" t="s">
        <v>89</v>
      </c>
      <c r="H35" s="118" t="s">
        <v>143</v>
      </c>
    </row>
    <row r="36" spans="1:8" ht="20.100000000000001" customHeight="1" x14ac:dyDescent="0.2">
      <c r="A36" s="110">
        <v>3</v>
      </c>
      <c r="B36" s="111">
        <v>45701</v>
      </c>
      <c r="C36" s="112">
        <f>Table2[[#This Row],[Date]]</f>
        <v>45701</v>
      </c>
      <c r="D36" s="113" t="s">
        <v>80</v>
      </c>
      <c r="E36" s="114">
        <v>0.33333333333333331</v>
      </c>
      <c r="F36" s="114">
        <v>0.70833333333333337</v>
      </c>
      <c r="G36" s="118" t="s">
        <v>91</v>
      </c>
      <c r="H36" s="118" t="s">
        <v>144</v>
      </c>
    </row>
    <row r="37" spans="1:8" ht="20.100000000000001" customHeight="1" x14ac:dyDescent="0.2">
      <c r="A37" s="110">
        <v>4</v>
      </c>
      <c r="B37" s="111">
        <v>45702</v>
      </c>
      <c r="C37" s="112">
        <f>Table2[[#This Row],[Date]]</f>
        <v>45702</v>
      </c>
      <c r="D37" s="125" t="s">
        <v>4</v>
      </c>
      <c r="E37" s="114">
        <v>0.5</v>
      </c>
      <c r="F37" s="114">
        <v>0.95833333333333337</v>
      </c>
      <c r="G37" s="118" t="s">
        <v>92</v>
      </c>
      <c r="H37" s="118" t="s">
        <v>145</v>
      </c>
    </row>
    <row r="38" spans="1:8" ht="20.100000000000001" customHeight="1" x14ac:dyDescent="0.2">
      <c r="A38" s="110">
        <v>5</v>
      </c>
      <c r="B38" s="111">
        <v>45703</v>
      </c>
      <c r="C38" s="112">
        <f>Table2[[#This Row],[Date]]</f>
        <v>45703</v>
      </c>
      <c r="D38" s="113" t="s">
        <v>24</v>
      </c>
      <c r="E38" s="114" t="s">
        <v>1</v>
      </c>
      <c r="F38" s="114" t="s">
        <v>1</v>
      </c>
      <c r="G38" s="110" t="s">
        <v>55</v>
      </c>
      <c r="H38" s="115" t="s">
        <v>1</v>
      </c>
    </row>
    <row r="39" spans="1:8" ht="20.100000000000001" customHeight="1" x14ac:dyDescent="0.2">
      <c r="A39" s="110">
        <v>6</v>
      </c>
      <c r="B39" s="111">
        <v>45704</v>
      </c>
      <c r="C39" s="112">
        <f>Table2[[#This Row],[Date]]</f>
        <v>45704</v>
      </c>
      <c r="D39" s="113" t="s">
        <v>11</v>
      </c>
      <c r="E39" s="114">
        <v>0.33333333333333331</v>
      </c>
      <c r="F39" s="114">
        <v>0.625</v>
      </c>
      <c r="G39" s="118" t="s">
        <v>93</v>
      </c>
      <c r="H39" s="118" t="s">
        <v>146</v>
      </c>
    </row>
    <row r="40" spans="1:8" ht="20.100000000000001" customHeight="1" x14ac:dyDescent="0.2">
      <c r="A40" s="110">
        <v>7</v>
      </c>
      <c r="B40" s="111">
        <v>45705</v>
      </c>
      <c r="C40" s="112">
        <f>Table2[[#This Row],[Date]]</f>
        <v>45705</v>
      </c>
      <c r="D40" s="113" t="s">
        <v>80</v>
      </c>
      <c r="E40" s="114">
        <v>0.375</v>
      </c>
      <c r="F40" s="114">
        <v>0.83333333333333337</v>
      </c>
      <c r="G40" s="118" t="s">
        <v>94</v>
      </c>
      <c r="H40" s="118" t="s">
        <v>147</v>
      </c>
    </row>
    <row r="41" spans="1:8" ht="20.100000000000001" customHeight="1" x14ac:dyDescent="0.2">
      <c r="A41" s="110">
        <v>8</v>
      </c>
      <c r="B41" s="111">
        <v>45706</v>
      </c>
      <c r="C41" s="112">
        <f>Table2[[#This Row],[Date]]</f>
        <v>45706</v>
      </c>
      <c r="D41" s="113" t="s">
        <v>11</v>
      </c>
      <c r="E41" s="114">
        <v>0.29166666666666669</v>
      </c>
      <c r="F41" s="114">
        <v>0.75</v>
      </c>
      <c r="G41" s="118" t="s">
        <v>95</v>
      </c>
      <c r="H41" s="118" t="s">
        <v>148</v>
      </c>
    </row>
    <row r="42" spans="1:8" ht="20.100000000000001" customHeight="1" x14ac:dyDescent="0.2">
      <c r="A42" s="110">
        <v>9</v>
      </c>
      <c r="B42" s="111">
        <v>45707</v>
      </c>
      <c r="C42" s="112">
        <f>Table2[[#This Row],[Date]]</f>
        <v>45707</v>
      </c>
      <c r="D42" s="113" t="s">
        <v>11</v>
      </c>
      <c r="E42" s="114">
        <v>0.33333333333333331</v>
      </c>
      <c r="F42" s="114" t="s">
        <v>1</v>
      </c>
      <c r="G42" s="118" t="s">
        <v>96</v>
      </c>
      <c r="H42" s="118" t="s">
        <v>149</v>
      </c>
    </row>
    <row r="43" spans="1:8" ht="20.100000000000001" customHeight="1" x14ac:dyDescent="0.2">
      <c r="A43" s="110">
        <v>10</v>
      </c>
      <c r="B43" s="111">
        <v>45708</v>
      </c>
      <c r="C43" s="112">
        <f>Table2[[#This Row],[Date]]</f>
        <v>45708</v>
      </c>
      <c r="D43" s="113" t="s">
        <v>11</v>
      </c>
      <c r="E43" s="114" t="s">
        <v>1</v>
      </c>
      <c r="F43" s="114">
        <v>0.75</v>
      </c>
      <c r="G43" s="110" t="s">
        <v>96</v>
      </c>
      <c r="H43" s="118" t="s">
        <v>149</v>
      </c>
    </row>
    <row r="44" spans="1:8" ht="20.100000000000001" customHeight="1" x14ac:dyDescent="0.2">
      <c r="A44" s="110">
        <v>11</v>
      </c>
      <c r="B44" s="111">
        <v>45709</v>
      </c>
      <c r="C44" s="112">
        <f>Table2[[#This Row],[Date]]</f>
        <v>45709</v>
      </c>
      <c r="D44" s="113" t="s">
        <v>24</v>
      </c>
      <c r="E44" s="114" t="s">
        <v>1</v>
      </c>
      <c r="F44" s="114" t="s">
        <v>1</v>
      </c>
      <c r="G44" s="110" t="s">
        <v>55</v>
      </c>
      <c r="H44" s="115" t="s">
        <v>1</v>
      </c>
    </row>
    <row r="45" spans="1:8" ht="20.100000000000001" customHeight="1" x14ac:dyDescent="0.2">
      <c r="A45" s="110">
        <v>12</v>
      </c>
      <c r="B45" s="111">
        <v>45710</v>
      </c>
      <c r="C45" s="112">
        <f>Table2[[#This Row],[Date]]</f>
        <v>45710</v>
      </c>
      <c r="D45" s="113" t="s">
        <v>24</v>
      </c>
      <c r="E45" s="114" t="s">
        <v>1</v>
      </c>
      <c r="F45" s="114" t="s">
        <v>1</v>
      </c>
      <c r="G45" s="110" t="s">
        <v>55</v>
      </c>
      <c r="H45" s="115" t="s">
        <v>1</v>
      </c>
    </row>
    <row r="46" spans="1:8" ht="20.100000000000001" customHeight="1" x14ac:dyDescent="0.2">
      <c r="A46" s="110">
        <v>13</v>
      </c>
      <c r="B46" s="111">
        <v>45711</v>
      </c>
      <c r="C46" s="112">
        <f>Table2[[#This Row],[Date]]</f>
        <v>45711</v>
      </c>
      <c r="D46" s="113" t="s">
        <v>11</v>
      </c>
      <c r="E46" s="114">
        <v>0.29166666666666669</v>
      </c>
      <c r="F46" s="114">
        <v>0.79166666666666663</v>
      </c>
      <c r="G46" s="118" t="s">
        <v>97</v>
      </c>
      <c r="H46" s="118" t="s">
        <v>150</v>
      </c>
    </row>
    <row r="47" spans="1:8" ht="20.100000000000001" customHeight="1" x14ac:dyDescent="0.2">
      <c r="A47" s="110">
        <v>14</v>
      </c>
      <c r="B47" s="111">
        <v>45712</v>
      </c>
      <c r="C47" s="112">
        <f>Table2[[#This Row],[Date]]</f>
        <v>45712</v>
      </c>
      <c r="D47" s="113" t="s">
        <v>24</v>
      </c>
      <c r="E47" s="114" t="s">
        <v>1</v>
      </c>
      <c r="F47" s="114" t="s">
        <v>1</v>
      </c>
      <c r="G47" s="110" t="s">
        <v>55</v>
      </c>
      <c r="H47" s="115" t="s">
        <v>1</v>
      </c>
    </row>
    <row r="48" spans="1:8" ht="20.100000000000001" customHeight="1" x14ac:dyDescent="0.2">
      <c r="A48" s="110">
        <v>15</v>
      </c>
      <c r="B48" s="111">
        <v>45713</v>
      </c>
      <c r="C48" s="112">
        <f>Table2[[#This Row],[Date]]</f>
        <v>45713</v>
      </c>
      <c r="D48" s="113" t="s">
        <v>24</v>
      </c>
      <c r="E48" s="114" t="s">
        <v>1</v>
      </c>
      <c r="F48" s="114" t="s">
        <v>1</v>
      </c>
      <c r="G48" s="110" t="s">
        <v>55</v>
      </c>
      <c r="H48" s="115" t="s">
        <v>1</v>
      </c>
    </row>
    <row r="49" spans="1:10" ht="20.100000000000001" customHeight="1" x14ac:dyDescent="0.2">
      <c r="A49" s="110">
        <v>16</v>
      </c>
      <c r="B49" s="111">
        <v>45714</v>
      </c>
      <c r="C49" s="112">
        <f>Table2[[#This Row],[Date]]</f>
        <v>45714</v>
      </c>
      <c r="D49" s="113" t="s">
        <v>11</v>
      </c>
      <c r="E49" s="114">
        <v>0.33333333333333331</v>
      </c>
      <c r="F49" s="114">
        <v>0.83333333333333337</v>
      </c>
      <c r="G49" s="118" t="s">
        <v>98</v>
      </c>
      <c r="H49" s="118" t="s">
        <v>151</v>
      </c>
    </row>
    <row r="50" spans="1:10" ht="20.100000000000001" customHeight="1" x14ac:dyDescent="0.2">
      <c r="A50" s="110">
        <v>17</v>
      </c>
      <c r="B50" s="111">
        <v>45714</v>
      </c>
      <c r="C50" s="112">
        <f>Table2[[#This Row],[Date]]</f>
        <v>45714</v>
      </c>
      <c r="D50" s="113" t="s">
        <v>80</v>
      </c>
      <c r="E50" s="114">
        <v>0.91666666666666663</v>
      </c>
      <c r="F50" s="114">
        <v>0.95833333333333337</v>
      </c>
      <c r="G50" s="118" t="s">
        <v>99</v>
      </c>
      <c r="H50" s="118" t="s">
        <v>152</v>
      </c>
    </row>
    <row r="51" spans="1:10" ht="20.100000000000001" customHeight="1" x14ac:dyDescent="0.2">
      <c r="A51" s="110">
        <v>18</v>
      </c>
      <c r="B51" s="111">
        <v>45715</v>
      </c>
      <c r="C51" s="112">
        <f>Table2[[#This Row],[Date]]</f>
        <v>45715</v>
      </c>
      <c r="D51" s="113" t="s">
        <v>24</v>
      </c>
      <c r="E51" s="114" t="s">
        <v>1</v>
      </c>
      <c r="F51" s="114" t="s">
        <v>1</v>
      </c>
      <c r="G51" s="110" t="s">
        <v>100</v>
      </c>
      <c r="H51" s="115" t="s">
        <v>1</v>
      </c>
    </row>
    <row r="52" spans="1:10" ht="20.100000000000001" customHeight="1" x14ac:dyDescent="0.2">
      <c r="A52" s="110">
        <v>19</v>
      </c>
      <c r="B52" s="111">
        <v>45716</v>
      </c>
      <c r="C52" s="112">
        <f>Table2[[#This Row],[Date]]</f>
        <v>45716</v>
      </c>
      <c r="D52" s="113" t="s">
        <v>11</v>
      </c>
      <c r="E52" s="114">
        <v>0.54166666666666663</v>
      </c>
      <c r="F52" s="114">
        <v>0.75</v>
      </c>
      <c r="G52" s="118" t="s">
        <v>101</v>
      </c>
      <c r="H52" s="118" t="s">
        <v>153</v>
      </c>
      <c r="J52" s="210" t="s">
        <v>710</v>
      </c>
    </row>
    <row r="53" spans="1:10" ht="20.100000000000001" customHeight="1" x14ac:dyDescent="0.2">
      <c r="A53" s="110">
        <v>20</v>
      </c>
      <c r="B53" s="111">
        <v>45717</v>
      </c>
      <c r="C53" s="112">
        <f>Table2[[#This Row],[Date]]</f>
        <v>45717</v>
      </c>
      <c r="D53" s="113" t="s">
        <v>24</v>
      </c>
      <c r="E53" s="114" t="s">
        <v>1</v>
      </c>
      <c r="F53" s="114" t="s">
        <v>1</v>
      </c>
      <c r="G53" s="110" t="s">
        <v>102</v>
      </c>
      <c r="H53" s="115" t="s">
        <v>1</v>
      </c>
    </row>
    <row r="54" spans="1:10" ht="20.100000000000001" customHeight="1" x14ac:dyDescent="0.2">
      <c r="A54" s="110">
        <v>21</v>
      </c>
      <c r="B54" s="111">
        <v>45718</v>
      </c>
      <c r="C54" s="112">
        <f>Table2[[#This Row],[Date]]</f>
        <v>45718</v>
      </c>
      <c r="D54" s="113" t="s">
        <v>24</v>
      </c>
      <c r="E54" s="114" t="s">
        <v>1</v>
      </c>
      <c r="F54" s="114" t="s">
        <v>1</v>
      </c>
      <c r="G54" s="110" t="s">
        <v>102</v>
      </c>
      <c r="H54" s="115" t="s">
        <v>1</v>
      </c>
    </row>
    <row r="55" spans="1:10" ht="20.100000000000001" customHeight="1" x14ac:dyDescent="0.2">
      <c r="A55" s="110">
        <v>22</v>
      </c>
      <c r="B55" s="111">
        <v>45719</v>
      </c>
      <c r="C55" s="112">
        <f>Table2[[#This Row],[Date]]</f>
        <v>45719</v>
      </c>
      <c r="D55" s="113" t="s">
        <v>80</v>
      </c>
      <c r="E55" s="114">
        <v>0.375</v>
      </c>
      <c r="F55" s="114">
        <v>0.625</v>
      </c>
      <c r="G55" s="118" t="s">
        <v>103</v>
      </c>
      <c r="H55" s="118" t="s">
        <v>154</v>
      </c>
    </row>
    <row r="56" spans="1:10" ht="20.100000000000001" customHeight="1" x14ac:dyDescent="0.2">
      <c r="A56" s="110">
        <v>23</v>
      </c>
      <c r="B56" s="111">
        <v>45720</v>
      </c>
      <c r="C56" s="112">
        <f>Table2[[#This Row],[Date]]</f>
        <v>45720</v>
      </c>
      <c r="D56" s="125" t="s">
        <v>4</v>
      </c>
      <c r="E56" s="114">
        <v>0.375</v>
      </c>
      <c r="F56" s="114">
        <v>0.83333333333333337</v>
      </c>
      <c r="G56" s="118" t="s">
        <v>104</v>
      </c>
      <c r="H56" s="118" t="s">
        <v>155</v>
      </c>
      <c r="J56" s="210" t="s">
        <v>659</v>
      </c>
    </row>
    <row r="57" spans="1:10" ht="20.100000000000001" customHeight="1" x14ac:dyDescent="0.2">
      <c r="A57" s="110">
        <v>24</v>
      </c>
      <c r="B57" s="111">
        <v>45721</v>
      </c>
      <c r="C57" s="112">
        <f>Table2[[#This Row],[Date]]</f>
        <v>45721</v>
      </c>
      <c r="D57" s="125" t="s">
        <v>4</v>
      </c>
      <c r="E57" s="114">
        <v>0.29166666666666669</v>
      </c>
      <c r="F57" s="114">
        <v>0.70833333333333337</v>
      </c>
      <c r="G57" s="118" t="s">
        <v>105</v>
      </c>
      <c r="H57" s="118" t="s">
        <v>156</v>
      </c>
      <c r="J57" s="210" t="s">
        <v>706</v>
      </c>
    </row>
    <row r="58" spans="1:10" ht="20.100000000000001" customHeight="1" x14ac:dyDescent="0.2">
      <c r="A58" s="110">
        <v>25</v>
      </c>
      <c r="B58" s="111">
        <v>45722</v>
      </c>
      <c r="C58" s="112">
        <f>Table2[[#This Row],[Date]]</f>
        <v>45722</v>
      </c>
      <c r="D58" s="113" t="s">
        <v>24</v>
      </c>
      <c r="E58" s="114" t="s">
        <v>1</v>
      </c>
      <c r="F58" s="114" t="s">
        <v>1</v>
      </c>
      <c r="G58" s="110" t="s">
        <v>55</v>
      </c>
      <c r="H58" s="110" t="s">
        <v>1</v>
      </c>
    </row>
    <row r="59" spans="1:10" ht="20.100000000000001" customHeight="1" x14ac:dyDescent="0.2">
      <c r="A59" s="110">
        <v>1</v>
      </c>
      <c r="B59" s="30">
        <v>45723</v>
      </c>
      <c r="C59" s="101">
        <f>Table2[[#This Row],[Date]]</f>
        <v>45723</v>
      </c>
      <c r="D59" s="102" t="s">
        <v>11</v>
      </c>
      <c r="E59" s="29">
        <v>0.375</v>
      </c>
      <c r="F59" s="29" t="s">
        <v>1</v>
      </c>
      <c r="G59" s="100" t="s">
        <v>106</v>
      </c>
      <c r="H59" s="100" t="s">
        <v>157</v>
      </c>
    </row>
    <row r="60" spans="1:10" ht="20.100000000000001" customHeight="1" x14ac:dyDescent="0.2">
      <c r="A60" s="110">
        <v>2</v>
      </c>
      <c r="B60" s="111">
        <v>45724</v>
      </c>
      <c r="C60" s="112">
        <f>Table2[[#This Row],[Date]]</f>
        <v>45724</v>
      </c>
      <c r="D60" s="113" t="s">
        <v>11</v>
      </c>
      <c r="E60" s="114" t="s">
        <v>1</v>
      </c>
      <c r="F60" s="114">
        <v>0.75</v>
      </c>
      <c r="G60" s="110" t="s">
        <v>107</v>
      </c>
      <c r="H60" s="118" t="s">
        <v>157</v>
      </c>
    </row>
    <row r="61" spans="1:10" ht="20.100000000000001" customHeight="1" x14ac:dyDescent="0.2">
      <c r="A61" s="110">
        <v>3</v>
      </c>
      <c r="B61" s="111">
        <v>45725</v>
      </c>
      <c r="C61" s="112">
        <f>Table2[[#This Row],[Date]]</f>
        <v>45725</v>
      </c>
      <c r="D61" s="113" t="s">
        <v>11</v>
      </c>
      <c r="E61" s="114">
        <v>0.5</v>
      </c>
      <c r="F61" s="114">
        <v>0.91666666666666663</v>
      </c>
      <c r="G61" s="118" t="s">
        <v>108</v>
      </c>
      <c r="H61" s="118" t="s">
        <v>158</v>
      </c>
    </row>
    <row r="62" spans="1:10" ht="20.100000000000001" customHeight="1" x14ac:dyDescent="0.2">
      <c r="A62" s="110">
        <v>4</v>
      </c>
      <c r="B62" s="111">
        <v>45726</v>
      </c>
      <c r="C62" s="112">
        <f>Table2[[#This Row],[Date]]</f>
        <v>45726</v>
      </c>
      <c r="D62" s="113" t="s">
        <v>24</v>
      </c>
      <c r="E62" s="114" t="s">
        <v>1</v>
      </c>
      <c r="F62" s="114" t="s">
        <v>1</v>
      </c>
      <c r="G62" s="110" t="s">
        <v>55</v>
      </c>
      <c r="H62" s="115" t="s">
        <v>1</v>
      </c>
    </row>
    <row r="63" spans="1:10" ht="20.100000000000001" customHeight="1" x14ac:dyDescent="0.2">
      <c r="A63" s="110">
        <v>5</v>
      </c>
      <c r="B63" s="111">
        <v>45727</v>
      </c>
      <c r="C63" s="112">
        <f>Table2[[#This Row],[Date]]</f>
        <v>45727</v>
      </c>
      <c r="D63" s="113" t="s">
        <v>24</v>
      </c>
      <c r="E63" s="114" t="s">
        <v>1</v>
      </c>
      <c r="F63" s="114" t="s">
        <v>1</v>
      </c>
      <c r="G63" s="110" t="s">
        <v>55</v>
      </c>
      <c r="H63" s="115" t="s">
        <v>1</v>
      </c>
    </row>
    <row r="64" spans="1:10" ht="20.100000000000001" customHeight="1" x14ac:dyDescent="0.2">
      <c r="A64" s="110">
        <v>6</v>
      </c>
      <c r="B64" s="111">
        <v>45728</v>
      </c>
      <c r="C64" s="112">
        <f>Table2[[#This Row],[Date]]</f>
        <v>45728</v>
      </c>
      <c r="D64" s="113" t="s">
        <v>11</v>
      </c>
      <c r="E64" s="114">
        <v>0.29166666666666669</v>
      </c>
      <c r="F64" s="114">
        <v>0.95833333333333337</v>
      </c>
      <c r="G64" s="118" t="s">
        <v>109</v>
      </c>
      <c r="H64" s="118" t="s">
        <v>159</v>
      </c>
    </row>
    <row r="65" spans="1:8" ht="20.100000000000001" customHeight="1" x14ac:dyDescent="0.2">
      <c r="A65" s="110">
        <v>7</v>
      </c>
      <c r="B65" s="111">
        <v>45729</v>
      </c>
      <c r="C65" s="112">
        <f>Table2[[#This Row],[Date]]</f>
        <v>45729</v>
      </c>
      <c r="D65" s="113" t="s">
        <v>24</v>
      </c>
      <c r="E65" s="114" t="s">
        <v>1</v>
      </c>
      <c r="F65" s="114" t="s">
        <v>1</v>
      </c>
      <c r="G65" s="110" t="s">
        <v>55</v>
      </c>
      <c r="H65" s="115" t="s">
        <v>1</v>
      </c>
    </row>
    <row r="66" spans="1:8" ht="20.100000000000001" customHeight="1" x14ac:dyDescent="0.2">
      <c r="A66" s="110">
        <v>8</v>
      </c>
      <c r="B66" s="111">
        <v>45730</v>
      </c>
      <c r="C66" s="112">
        <f>Table2[[#This Row],[Date]]</f>
        <v>45730</v>
      </c>
      <c r="D66" s="113" t="s">
        <v>11</v>
      </c>
      <c r="E66" s="114">
        <v>0.33333333333333331</v>
      </c>
      <c r="F66" s="114" t="s">
        <v>1</v>
      </c>
      <c r="G66" s="118" t="s">
        <v>110</v>
      </c>
      <c r="H66" s="118" t="s">
        <v>160</v>
      </c>
    </row>
    <row r="67" spans="1:8" ht="20.100000000000001" customHeight="1" x14ac:dyDescent="0.2">
      <c r="A67" s="110">
        <v>9</v>
      </c>
      <c r="B67" s="111">
        <v>45731</v>
      </c>
      <c r="C67" s="112">
        <f>Table2[[#This Row],[Date]]</f>
        <v>45731</v>
      </c>
      <c r="D67" s="113" t="s">
        <v>11</v>
      </c>
      <c r="E67" s="114" t="s">
        <v>1</v>
      </c>
      <c r="F67" s="114">
        <v>0.54166666666666663</v>
      </c>
      <c r="G67" s="110" t="s">
        <v>110</v>
      </c>
      <c r="H67" s="118" t="s">
        <v>160</v>
      </c>
    </row>
    <row r="68" spans="1:8" ht="20.100000000000001" customHeight="1" x14ac:dyDescent="0.2">
      <c r="A68" s="110">
        <v>10</v>
      </c>
      <c r="B68" s="111">
        <v>45732</v>
      </c>
      <c r="C68" s="112">
        <f>Table2[[#This Row],[Date]]</f>
        <v>45732</v>
      </c>
      <c r="D68" s="113" t="s">
        <v>11</v>
      </c>
      <c r="E68" s="114">
        <v>0.375</v>
      </c>
      <c r="F68" s="114">
        <v>0.75</v>
      </c>
      <c r="G68" s="118" t="s">
        <v>111</v>
      </c>
      <c r="H68" s="118" t="s">
        <v>161</v>
      </c>
    </row>
    <row r="69" spans="1:8" ht="20.100000000000001" customHeight="1" x14ac:dyDescent="0.2">
      <c r="A69" s="110">
        <v>11</v>
      </c>
      <c r="B69" s="111">
        <v>45733</v>
      </c>
      <c r="C69" s="112">
        <f>Table2[[#This Row],[Date]]</f>
        <v>45733</v>
      </c>
      <c r="D69" s="113" t="s">
        <v>24</v>
      </c>
      <c r="E69" s="114" t="s">
        <v>1</v>
      </c>
      <c r="F69" s="114" t="s">
        <v>1</v>
      </c>
      <c r="G69" s="110" t="s">
        <v>55</v>
      </c>
      <c r="H69" s="115" t="s">
        <v>1</v>
      </c>
    </row>
    <row r="70" spans="1:8" ht="20.100000000000001" customHeight="1" x14ac:dyDescent="0.2">
      <c r="A70" s="110">
        <v>12</v>
      </c>
      <c r="B70" s="111">
        <v>45734</v>
      </c>
      <c r="C70" s="112">
        <f>Table2[[#This Row],[Date]]</f>
        <v>45734</v>
      </c>
      <c r="D70" s="113" t="s">
        <v>11</v>
      </c>
      <c r="E70" s="114">
        <v>0.33333333333333331</v>
      </c>
      <c r="F70" s="114">
        <v>0.75</v>
      </c>
      <c r="G70" s="118" t="s">
        <v>112</v>
      </c>
      <c r="H70" s="118" t="s">
        <v>162</v>
      </c>
    </row>
    <row r="71" spans="1:8" ht="20.100000000000001" customHeight="1" x14ac:dyDescent="0.2">
      <c r="A71" s="110">
        <v>13</v>
      </c>
      <c r="B71" s="111">
        <v>45735</v>
      </c>
      <c r="C71" s="112">
        <f>Table2[[#This Row],[Date]]</f>
        <v>45735</v>
      </c>
      <c r="D71" s="113" t="s">
        <v>11</v>
      </c>
      <c r="E71" s="114">
        <v>0.41666666666666669</v>
      </c>
      <c r="F71" s="114">
        <v>0.75</v>
      </c>
      <c r="G71" s="118" t="s">
        <v>113</v>
      </c>
      <c r="H71" s="118" t="s">
        <v>163</v>
      </c>
    </row>
    <row r="72" spans="1:8" ht="20.100000000000001" customHeight="1" x14ac:dyDescent="0.2">
      <c r="A72" s="110">
        <v>14</v>
      </c>
      <c r="B72" s="111">
        <v>45736</v>
      </c>
      <c r="C72" s="112">
        <f>Table2[[#This Row],[Date]]</f>
        <v>45736</v>
      </c>
      <c r="D72" s="113" t="s">
        <v>24</v>
      </c>
      <c r="E72" s="114" t="s">
        <v>1</v>
      </c>
      <c r="F72" s="114" t="s">
        <v>1</v>
      </c>
      <c r="G72" s="110" t="s">
        <v>55</v>
      </c>
      <c r="H72" s="115" t="s">
        <v>1</v>
      </c>
    </row>
    <row r="73" spans="1:8" ht="20.100000000000001" customHeight="1" x14ac:dyDescent="0.2">
      <c r="A73" s="110">
        <v>15</v>
      </c>
      <c r="B73" s="111">
        <v>45737</v>
      </c>
      <c r="C73" s="112">
        <f>Table2[[#This Row],[Date]]</f>
        <v>45737</v>
      </c>
      <c r="D73" s="113" t="s">
        <v>11</v>
      </c>
      <c r="E73" s="114">
        <v>0.5</v>
      </c>
      <c r="F73" s="114">
        <v>0.83333333333333337</v>
      </c>
      <c r="G73" s="118" t="s">
        <v>114</v>
      </c>
      <c r="H73" s="120" t="s">
        <v>196</v>
      </c>
    </row>
    <row r="74" spans="1:8" ht="20.100000000000001" customHeight="1" x14ac:dyDescent="0.2">
      <c r="A74" s="110">
        <v>16</v>
      </c>
      <c r="B74" s="111">
        <v>45737</v>
      </c>
      <c r="C74" s="112">
        <f>Table2[[#This Row],[Date]]</f>
        <v>45737</v>
      </c>
      <c r="D74" s="113" t="s">
        <v>80</v>
      </c>
      <c r="E74" s="114">
        <v>0.91666666666666663</v>
      </c>
      <c r="F74" s="114">
        <v>0.25</v>
      </c>
      <c r="G74" s="118" t="s">
        <v>115</v>
      </c>
      <c r="H74" s="120" t="s">
        <v>1</v>
      </c>
    </row>
    <row r="75" spans="1:8" ht="20.100000000000001" customHeight="1" x14ac:dyDescent="0.2">
      <c r="A75" s="110">
        <v>17</v>
      </c>
      <c r="B75" s="111">
        <v>45738</v>
      </c>
      <c r="C75" s="112">
        <f>Table2[[#This Row],[Date]]</f>
        <v>45738</v>
      </c>
      <c r="D75" s="113" t="s">
        <v>24</v>
      </c>
      <c r="E75" s="114" t="s">
        <v>1</v>
      </c>
      <c r="F75" s="114" t="s">
        <v>1</v>
      </c>
      <c r="G75" s="110" t="s">
        <v>116</v>
      </c>
      <c r="H75" s="115" t="s">
        <v>1</v>
      </c>
    </row>
    <row r="76" spans="1:8" ht="20.100000000000001" customHeight="1" x14ac:dyDescent="0.2">
      <c r="A76" s="110">
        <v>18</v>
      </c>
      <c r="B76" s="111">
        <v>45739</v>
      </c>
      <c r="C76" s="112">
        <f>Table2[[#This Row],[Date]]</f>
        <v>45739</v>
      </c>
      <c r="D76" s="113" t="s">
        <v>80</v>
      </c>
      <c r="E76" s="114">
        <v>0.29166666666666669</v>
      </c>
      <c r="F76" s="114">
        <v>0.625</v>
      </c>
      <c r="G76" s="118" t="s">
        <v>117</v>
      </c>
      <c r="H76" s="118" t="s">
        <v>164</v>
      </c>
    </row>
    <row r="77" spans="1:8" ht="20.100000000000001" customHeight="1" x14ac:dyDescent="0.2">
      <c r="A77" s="110">
        <v>19</v>
      </c>
      <c r="B77" s="111">
        <v>45740</v>
      </c>
      <c r="C77" s="112">
        <f>Table2[[#This Row],[Date]]</f>
        <v>45740</v>
      </c>
      <c r="D77" s="113" t="s">
        <v>11</v>
      </c>
      <c r="E77" s="114">
        <v>0.33333333333333331</v>
      </c>
      <c r="F77" s="114">
        <v>0.95833333333333337</v>
      </c>
      <c r="G77" s="118" t="s">
        <v>118</v>
      </c>
      <c r="H77" s="118" t="s">
        <v>165</v>
      </c>
    </row>
    <row r="78" spans="1:8" ht="20.100000000000001" customHeight="1" x14ac:dyDescent="0.2">
      <c r="A78" s="110">
        <v>20</v>
      </c>
      <c r="B78" s="111">
        <v>45741</v>
      </c>
      <c r="C78" s="112">
        <f>Table2[[#This Row],[Date]]</f>
        <v>45741</v>
      </c>
      <c r="D78" s="113" t="s">
        <v>24</v>
      </c>
      <c r="E78" s="114" t="s">
        <v>1</v>
      </c>
      <c r="F78" s="114" t="s">
        <v>1</v>
      </c>
      <c r="G78" s="110" t="s">
        <v>55</v>
      </c>
      <c r="H78" s="115" t="s">
        <v>1</v>
      </c>
    </row>
    <row r="79" spans="1:8" ht="20.100000000000001" customHeight="1" x14ac:dyDescent="0.2">
      <c r="A79" s="110">
        <v>21</v>
      </c>
      <c r="B79" s="111">
        <v>45742</v>
      </c>
      <c r="C79" s="112">
        <f>Table2[[#This Row],[Date]]</f>
        <v>45742</v>
      </c>
      <c r="D79" s="113" t="s">
        <v>11</v>
      </c>
      <c r="E79" s="114">
        <v>0.33333333333333331</v>
      </c>
      <c r="F79" s="114">
        <v>0.95833333333333337</v>
      </c>
      <c r="G79" s="118" t="s">
        <v>119</v>
      </c>
      <c r="H79" s="118" t="s">
        <v>166</v>
      </c>
    </row>
    <row r="80" spans="1:8" ht="20.100000000000001" customHeight="1" x14ac:dyDescent="0.2">
      <c r="A80" s="110">
        <v>22</v>
      </c>
      <c r="B80" s="111">
        <v>45743</v>
      </c>
      <c r="C80" s="112">
        <f>Table2[[#This Row],[Date]]</f>
        <v>45743</v>
      </c>
      <c r="D80" s="113" t="s">
        <v>11</v>
      </c>
      <c r="E80" s="114">
        <v>0.33333333333333331</v>
      </c>
      <c r="F80" s="114">
        <v>0.95833333333333337</v>
      </c>
      <c r="G80" s="118" t="s">
        <v>120</v>
      </c>
      <c r="H80" s="118" t="s">
        <v>167</v>
      </c>
    </row>
    <row r="81" spans="1:8" ht="20.100000000000001" customHeight="1" x14ac:dyDescent="0.2">
      <c r="A81" s="110">
        <v>23</v>
      </c>
      <c r="B81" s="111">
        <v>45744</v>
      </c>
      <c r="C81" s="112">
        <f>Table2[[#This Row],[Date]]</f>
        <v>45744</v>
      </c>
      <c r="D81" s="113" t="s">
        <v>24</v>
      </c>
      <c r="E81" s="114" t="s">
        <v>1</v>
      </c>
      <c r="F81" s="114" t="s">
        <v>1</v>
      </c>
      <c r="G81" s="110" t="s">
        <v>55</v>
      </c>
      <c r="H81" s="115" t="s">
        <v>1</v>
      </c>
    </row>
    <row r="82" spans="1:8" ht="20.100000000000001" customHeight="1" x14ac:dyDescent="0.2">
      <c r="A82" s="110">
        <v>1</v>
      </c>
      <c r="B82" s="30">
        <v>45745</v>
      </c>
      <c r="C82" s="101">
        <f>Table2[[#This Row],[Date]]</f>
        <v>45745</v>
      </c>
      <c r="D82" s="102" t="s">
        <v>11</v>
      </c>
      <c r="E82" s="29">
        <v>0.33333333333333331</v>
      </c>
      <c r="F82" s="29" t="s">
        <v>1</v>
      </c>
      <c r="G82" s="100" t="s">
        <v>121</v>
      </c>
      <c r="H82" s="100" t="s">
        <v>168</v>
      </c>
    </row>
    <row r="83" spans="1:8" ht="20.100000000000001" customHeight="1" x14ac:dyDescent="0.2">
      <c r="A83" s="110">
        <v>2</v>
      </c>
      <c r="B83" s="111">
        <v>45746</v>
      </c>
      <c r="C83" s="112">
        <f>Table2[[#This Row],[Date]]</f>
        <v>45746</v>
      </c>
      <c r="D83" s="113" t="s">
        <v>11</v>
      </c>
      <c r="E83" s="114" t="s">
        <v>1</v>
      </c>
      <c r="F83" s="114">
        <v>0.58333333333333337</v>
      </c>
      <c r="G83" s="110" t="s">
        <v>122</v>
      </c>
      <c r="H83" s="118" t="s">
        <v>168</v>
      </c>
    </row>
    <row r="84" spans="1:8" ht="20.100000000000001" customHeight="1" x14ac:dyDescent="0.2">
      <c r="A84" s="110">
        <v>3</v>
      </c>
      <c r="B84" s="111">
        <v>45747</v>
      </c>
      <c r="C84" s="112">
        <f>Table2[[#This Row],[Date]]</f>
        <v>45747</v>
      </c>
      <c r="D84" s="113" t="s">
        <v>80</v>
      </c>
      <c r="E84" s="114">
        <v>0.29166666666666669</v>
      </c>
      <c r="F84" s="114">
        <v>0.70833333333333337</v>
      </c>
      <c r="G84" s="118" t="s">
        <v>123</v>
      </c>
      <c r="H84" s="118" t="s">
        <v>169</v>
      </c>
    </row>
    <row r="85" spans="1:8" ht="20.100000000000001" customHeight="1" x14ac:dyDescent="0.2">
      <c r="A85" s="110">
        <v>4</v>
      </c>
      <c r="B85" s="111">
        <v>45748</v>
      </c>
      <c r="C85" s="112">
        <f>Table2[[#This Row],[Date]]</f>
        <v>45748</v>
      </c>
      <c r="D85" s="113" t="s">
        <v>24</v>
      </c>
      <c r="E85" s="114" t="s">
        <v>1</v>
      </c>
      <c r="F85" s="114" t="s">
        <v>1</v>
      </c>
      <c r="G85" s="110" t="s">
        <v>55</v>
      </c>
      <c r="H85" s="115" t="s">
        <v>1</v>
      </c>
    </row>
    <row r="86" spans="1:8" ht="20.100000000000001" customHeight="1" x14ac:dyDescent="0.2">
      <c r="A86" s="110">
        <v>5</v>
      </c>
      <c r="B86" s="111">
        <v>45749</v>
      </c>
      <c r="C86" s="112">
        <f>Table2[[#This Row],[Date]]</f>
        <v>45749</v>
      </c>
      <c r="D86" s="113" t="s">
        <v>11</v>
      </c>
      <c r="E86" s="114">
        <v>0.5</v>
      </c>
      <c r="F86" s="114">
        <v>0.75</v>
      </c>
      <c r="G86" s="118" t="s">
        <v>124</v>
      </c>
      <c r="H86" s="118" t="s">
        <v>170</v>
      </c>
    </row>
    <row r="87" spans="1:8" ht="20.100000000000001" customHeight="1" x14ac:dyDescent="0.2">
      <c r="A87" s="110">
        <v>6</v>
      </c>
      <c r="B87" s="111">
        <v>45750</v>
      </c>
      <c r="C87" s="112">
        <f>Table2[[#This Row],[Date]]</f>
        <v>45750</v>
      </c>
      <c r="D87" s="113" t="s">
        <v>11</v>
      </c>
      <c r="E87" s="114">
        <v>0.375</v>
      </c>
      <c r="F87" s="114">
        <v>0.79166666666666663</v>
      </c>
      <c r="G87" s="118" t="s">
        <v>125</v>
      </c>
      <c r="H87" s="118" t="s">
        <v>171</v>
      </c>
    </row>
    <row r="88" spans="1:8" ht="20.100000000000001" customHeight="1" x14ac:dyDescent="0.2">
      <c r="A88" s="110">
        <v>7</v>
      </c>
      <c r="B88" s="111">
        <v>45751</v>
      </c>
      <c r="C88" s="112">
        <f>Table2[[#This Row],[Date]]</f>
        <v>45751</v>
      </c>
      <c r="D88" s="113" t="s">
        <v>11</v>
      </c>
      <c r="E88" s="114">
        <v>0.33333333333333331</v>
      </c>
      <c r="F88" s="114">
        <v>0.70833333333333337</v>
      </c>
      <c r="G88" s="118" t="s">
        <v>126</v>
      </c>
      <c r="H88" s="118" t="s">
        <v>172</v>
      </c>
    </row>
    <row r="89" spans="1:8" ht="20.100000000000001" customHeight="1" x14ac:dyDescent="0.2">
      <c r="A89" s="110">
        <v>8</v>
      </c>
      <c r="B89" s="111">
        <v>45752</v>
      </c>
      <c r="C89" s="112">
        <f>Table2[[#This Row],[Date]]</f>
        <v>45752</v>
      </c>
      <c r="D89" s="113" t="s">
        <v>11</v>
      </c>
      <c r="E89" s="114">
        <v>0.58333333333333337</v>
      </c>
      <c r="F89" s="114" t="s">
        <v>1</v>
      </c>
      <c r="G89" s="118" t="s">
        <v>127</v>
      </c>
      <c r="H89" s="118" t="s">
        <v>173</v>
      </c>
    </row>
    <row r="90" spans="1:8" ht="20.100000000000001" customHeight="1" x14ac:dyDescent="0.2">
      <c r="A90" s="110">
        <v>9</v>
      </c>
      <c r="B90" s="111">
        <v>45753</v>
      </c>
      <c r="C90" s="112">
        <f>Table2[[#This Row],[Date]]</f>
        <v>45753</v>
      </c>
      <c r="D90" s="113" t="s">
        <v>11</v>
      </c>
      <c r="E90" s="114" t="s">
        <v>1</v>
      </c>
      <c r="F90" s="114">
        <v>0.625</v>
      </c>
      <c r="G90" s="110" t="s">
        <v>127</v>
      </c>
      <c r="H90" s="118" t="s">
        <v>173</v>
      </c>
    </row>
    <row r="91" spans="1:8" ht="20.100000000000001" customHeight="1" x14ac:dyDescent="0.2">
      <c r="A91" s="110">
        <v>10</v>
      </c>
      <c r="B91" s="111">
        <v>45754</v>
      </c>
      <c r="C91" s="112">
        <f>Table2[[#This Row],[Date]]</f>
        <v>45754</v>
      </c>
      <c r="D91" s="113" t="s">
        <v>24</v>
      </c>
      <c r="E91" s="114" t="s">
        <v>1</v>
      </c>
      <c r="F91" s="114" t="s">
        <v>1</v>
      </c>
      <c r="G91" s="110" t="s">
        <v>55</v>
      </c>
      <c r="H91" s="115" t="s">
        <v>1</v>
      </c>
    </row>
    <row r="92" spans="1:8" ht="20.100000000000001" customHeight="1" x14ac:dyDescent="0.2">
      <c r="A92" s="110">
        <v>11</v>
      </c>
      <c r="B92" s="111">
        <v>45755</v>
      </c>
      <c r="C92" s="112">
        <f>Table2[[#This Row],[Date]]</f>
        <v>45755</v>
      </c>
      <c r="D92" s="113" t="s">
        <v>11</v>
      </c>
      <c r="E92" s="114">
        <v>0.33333333333333331</v>
      </c>
      <c r="F92" s="114">
        <v>0.75</v>
      </c>
      <c r="G92" s="118" t="s">
        <v>128</v>
      </c>
      <c r="H92" s="118" t="s">
        <v>174</v>
      </c>
    </row>
    <row r="93" spans="1:8" ht="20.100000000000001" customHeight="1" x14ac:dyDescent="0.2">
      <c r="A93" s="110">
        <v>12</v>
      </c>
      <c r="B93" s="111">
        <v>45756</v>
      </c>
      <c r="C93" s="112">
        <f>Table2[[#This Row],[Date]]</f>
        <v>45756</v>
      </c>
      <c r="D93" s="113" t="s">
        <v>11</v>
      </c>
      <c r="E93" s="114">
        <v>0.33333333333333331</v>
      </c>
      <c r="F93" s="114">
        <v>0.95833333333333337</v>
      </c>
      <c r="G93" s="118" t="s">
        <v>129</v>
      </c>
      <c r="H93" s="118" t="s">
        <v>175</v>
      </c>
    </row>
    <row r="94" spans="1:8" ht="20.100000000000001" customHeight="1" x14ac:dyDescent="0.2">
      <c r="A94" s="110">
        <v>13</v>
      </c>
      <c r="B94" s="111">
        <v>45757</v>
      </c>
      <c r="C94" s="112">
        <f>Table2[[#This Row],[Date]]</f>
        <v>45757</v>
      </c>
      <c r="D94" s="113" t="s">
        <v>24</v>
      </c>
      <c r="E94" s="114" t="s">
        <v>1</v>
      </c>
      <c r="F94" s="114" t="s">
        <v>1</v>
      </c>
      <c r="G94" s="110" t="s">
        <v>55</v>
      </c>
      <c r="H94" s="115" t="s">
        <v>1</v>
      </c>
    </row>
    <row r="95" spans="1:8" ht="20.100000000000001" customHeight="1" x14ac:dyDescent="0.2">
      <c r="A95" s="110">
        <v>14</v>
      </c>
      <c r="B95" s="111">
        <v>45758</v>
      </c>
      <c r="C95" s="112">
        <f>Table2[[#This Row],[Date]]</f>
        <v>45758</v>
      </c>
      <c r="D95" s="113" t="s">
        <v>11</v>
      </c>
      <c r="E95" s="114">
        <v>0.375</v>
      </c>
      <c r="F95" s="114" t="s">
        <v>1</v>
      </c>
      <c r="G95" s="118" t="s">
        <v>130</v>
      </c>
      <c r="H95" s="118" t="s">
        <v>176</v>
      </c>
    </row>
    <row r="96" spans="1:8" ht="20.100000000000001" customHeight="1" x14ac:dyDescent="0.2">
      <c r="A96" s="110">
        <v>15</v>
      </c>
      <c r="B96" s="111">
        <v>45759</v>
      </c>
      <c r="C96" s="112">
        <f>Table2[[#This Row],[Date]]</f>
        <v>45759</v>
      </c>
      <c r="D96" s="113" t="s">
        <v>11</v>
      </c>
      <c r="E96" s="114" t="s">
        <v>1</v>
      </c>
      <c r="F96" s="114">
        <v>0.70833333333333337</v>
      </c>
      <c r="G96" s="110" t="s">
        <v>130</v>
      </c>
      <c r="H96" s="118" t="s">
        <v>176</v>
      </c>
    </row>
    <row r="97" spans="1:8" ht="20.100000000000001" customHeight="1" x14ac:dyDescent="0.2">
      <c r="A97" s="110">
        <v>16</v>
      </c>
      <c r="B97" s="111">
        <v>45760</v>
      </c>
      <c r="C97" s="112">
        <f>Table2[[#This Row],[Date]]</f>
        <v>45760</v>
      </c>
      <c r="D97" s="113" t="s">
        <v>24</v>
      </c>
      <c r="E97" s="114" t="s">
        <v>1</v>
      </c>
      <c r="F97" s="114" t="s">
        <v>1</v>
      </c>
      <c r="G97" s="110" t="s">
        <v>55</v>
      </c>
      <c r="H97" s="115" t="s">
        <v>1</v>
      </c>
    </row>
    <row r="98" spans="1:8" ht="20.100000000000001" customHeight="1" x14ac:dyDescent="0.2">
      <c r="A98" s="110">
        <v>17</v>
      </c>
      <c r="B98" s="111">
        <v>45761</v>
      </c>
      <c r="C98" s="112">
        <f>Table2[[#This Row],[Date]]</f>
        <v>45761</v>
      </c>
      <c r="D98" s="113" t="s">
        <v>24</v>
      </c>
      <c r="E98" s="114" t="s">
        <v>1</v>
      </c>
      <c r="F98" s="114" t="s">
        <v>1</v>
      </c>
      <c r="G98" s="110" t="s">
        <v>55</v>
      </c>
      <c r="H98" s="115" t="s">
        <v>1</v>
      </c>
    </row>
    <row r="99" spans="1:8" ht="20.100000000000001" customHeight="1" x14ac:dyDescent="0.2">
      <c r="A99" s="110">
        <v>18</v>
      </c>
      <c r="B99" s="111">
        <v>45762</v>
      </c>
      <c r="C99" s="112">
        <f>Table2[[#This Row],[Date]]</f>
        <v>45762</v>
      </c>
      <c r="D99" s="113" t="s">
        <v>24</v>
      </c>
      <c r="E99" s="114" t="s">
        <v>1</v>
      </c>
      <c r="F99" s="114" t="s">
        <v>1</v>
      </c>
      <c r="G99" s="110" t="s">
        <v>55</v>
      </c>
      <c r="H99" s="115" t="s">
        <v>1</v>
      </c>
    </row>
    <row r="100" spans="1:8" ht="20.100000000000001" customHeight="1" x14ac:dyDescent="0.2">
      <c r="A100" s="110">
        <v>19</v>
      </c>
      <c r="B100" s="111">
        <v>45763</v>
      </c>
      <c r="C100" s="112">
        <f>Table2[[#This Row],[Date]]</f>
        <v>45763</v>
      </c>
      <c r="D100" s="113" t="s">
        <v>24</v>
      </c>
      <c r="E100" s="114" t="s">
        <v>1</v>
      </c>
      <c r="F100" s="114" t="s">
        <v>1</v>
      </c>
      <c r="G100" s="110" t="s">
        <v>55</v>
      </c>
      <c r="H100" s="115" t="s">
        <v>1</v>
      </c>
    </row>
    <row r="101" spans="1:8" ht="20.100000000000001" customHeight="1" x14ac:dyDescent="0.2">
      <c r="A101" s="110">
        <v>20</v>
      </c>
      <c r="B101" s="111">
        <v>45764</v>
      </c>
      <c r="C101" s="112">
        <f>Table2[[#This Row],[Date]]</f>
        <v>45764</v>
      </c>
      <c r="D101" s="113" t="s">
        <v>24</v>
      </c>
      <c r="E101" s="114" t="s">
        <v>1</v>
      </c>
      <c r="F101" s="114" t="s">
        <v>1</v>
      </c>
      <c r="G101" s="110" t="s">
        <v>55</v>
      </c>
      <c r="H101" s="115" t="s">
        <v>1</v>
      </c>
    </row>
    <row r="102" spans="1:8" ht="20.100000000000001" customHeight="1" x14ac:dyDescent="0.2">
      <c r="A102" s="110">
        <v>21</v>
      </c>
      <c r="B102" s="111">
        <v>45765</v>
      </c>
      <c r="C102" s="112">
        <f>Table2[[#This Row],[Date]]</f>
        <v>45765</v>
      </c>
      <c r="D102" s="113" t="s">
        <v>11</v>
      </c>
      <c r="E102" s="114">
        <v>0.58333333333333337</v>
      </c>
      <c r="F102" s="114">
        <v>0.83333333333333337</v>
      </c>
      <c r="G102" s="118" t="s">
        <v>131</v>
      </c>
      <c r="H102" s="118" t="s">
        <v>177</v>
      </c>
    </row>
    <row r="103" spans="1:8" ht="20.100000000000001" customHeight="1" x14ac:dyDescent="0.2">
      <c r="A103" s="110">
        <v>22</v>
      </c>
      <c r="B103" s="111">
        <v>45766</v>
      </c>
      <c r="C103" s="112">
        <f>Table2[[#This Row],[Date]]</f>
        <v>45766</v>
      </c>
      <c r="D103" s="113" t="s">
        <v>11</v>
      </c>
      <c r="E103" s="114">
        <v>0.33333333333333331</v>
      </c>
      <c r="F103" s="114">
        <v>0.75</v>
      </c>
      <c r="G103" s="118" t="s">
        <v>132</v>
      </c>
      <c r="H103" s="118" t="s">
        <v>178</v>
      </c>
    </row>
    <row r="104" spans="1:8" ht="20.100000000000001" customHeight="1" x14ac:dyDescent="0.2">
      <c r="A104" s="110">
        <v>23</v>
      </c>
      <c r="B104" s="111">
        <v>45767</v>
      </c>
      <c r="C104" s="112">
        <f>Table2[[#This Row],[Date]]</f>
        <v>45767</v>
      </c>
      <c r="D104" s="113" t="s">
        <v>24</v>
      </c>
      <c r="E104" s="114" t="s">
        <v>1</v>
      </c>
      <c r="F104" s="114" t="s">
        <v>1</v>
      </c>
      <c r="G104" s="110" t="s">
        <v>55</v>
      </c>
      <c r="H104" s="115" t="s">
        <v>1</v>
      </c>
    </row>
    <row r="105" spans="1:8" ht="20.100000000000001" customHeight="1" x14ac:dyDescent="0.2">
      <c r="A105" s="110">
        <v>24</v>
      </c>
      <c r="B105" s="111">
        <v>45768</v>
      </c>
      <c r="C105" s="112">
        <f>Table2[[#This Row],[Date]]</f>
        <v>45768</v>
      </c>
      <c r="D105" s="113" t="s">
        <v>24</v>
      </c>
      <c r="E105" s="114" t="s">
        <v>1</v>
      </c>
      <c r="F105" s="114" t="s">
        <v>1</v>
      </c>
      <c r="G105" s="110" t="s">
        <v>55</v>
      </c>
      <c r="H105" s="115" t="s">
        <v>1</v>
      </c>
    </row>
    <row r="106" spans="1:8" ht="20.100000000000001" customHeight="1" x14ac:dyDescent="0.2">
      <c r="A106" s="110">
        <v>25</v>
      </c>
      <c r="B106" s="111">
        <v>45769</v>
      </c>
      <c r="C106" s="112">
        <f>Table2[[#This Row],[Date]]</f>
        <v>45769</v>
      </c>
      <c r="D106" s="113" t="s">
        <v>11</v>
      </c>
      <c r="E106" s="114">
        <v>0.33333333333333331</v>
      </c>
      <c r="F106" s="114">
        <v>0.625</v>
      </c>
      <c r="G106" s="118" t="s">
        <v>133</v>
      </c>
      <c r="H106" s="118" t="s">
        <v>179</v>
      </c>
    </row>
    <row r="107" spans="1:8" ht="20.100000000000001" customHeight="1" x14ac:dyDescent="0.2">
      <c r="A107" s="110">
        <v>26</v>
      </c>
      <c r="B107" s="111">
        <v>45770</v>
      </c>
      <c r="C107" s="112">
        <f>Table2[[#This Row],[Date]]</f>
        <v>45770</v>
      </c>
      <c r="D107" s="113" t="s">
        <v>24</v>
      </c>
      <c r="E107" s="114" t="s">
        <v>1</v>
      </c>
      <c r="F107" s="114" t="s">
        <v>1</v>
      </c>
      <c r="G107" s="110" t="s">
        <v>55</v>
      </c>
      <c r="H107" s="115" t="s">
        <v>1</v>
      </c>
    </row>
    <row r="108" spans="1:8" ht="20.100000000000001" customHeight="1" x14ac:dyDescent="0.2">
      <c r="A108" s="110">
        <v>27</v>
      </c>
      <c r="B108" s="111">
        <v>45771</v>
      </c>
      <c r="C108" s="112">
        <f>Table2[[#This Row],[Date]]</f>
        <v>45771</v>
      </c>
      <c r="D108" s="113" t="s">
        <v>11</v>
      </c>
      <c r="E108" s="114">
        <v>0.375</v>
      </c>
      <c r="F108" s="114">
        <v>0.79166666666666663</v>
      </c>
      <c r="G108" s="118" t="s">
        <v>134</v>
      </c>
      <c r="H108" s="118" t="s">
        <v>180</v>
      </c>
    </row>
    <row r="109" spans="1:8" ht="20.100000000000001" customHeight="1" x14ac:dyDescent="0.2">
      <c r="A109" s="110">
        <v>28</v>
      </c>
      <c r="B109" s="111">
        <v>45772</v>
      </c>
      <c r="C109" s="112">
        <f>Table2[[#This Row],[Date]]</f>
        <v>45772</v>
      </c>
      <c r="D109" s="113" t="s">
        <v>24</v>
      </c>
      <c r="E109" s="114" t="s">
        <v>1</v>
      </c>
      <c r="F109" s="114" t="s">
        <v>1</v>
      </c>
      <c r="G109" s="110" t="s">
        <v>55</v>
      </c>
      <c r="H109" s="115" t="s">
        <v>1</v>
      </c>
    </row>
    <row r="110" spans="1:8" ht="20.100000000000001" customHeight="1" x14ac:dyDescent="0.2">
      <c r="A110" s="110" t="s">
        <v>1</v>
      </c>
      <c r="B110" s="30">
        <v>45773</v>
      </c>
      <c r="C110" s="101">
        <f>Table2[[#This Row],[Date]]</f>
        <v>45773</v>
      </c>
      <c r="D110" s="102" t="s">
        <v>11</v>
      </c>
      <c r="E110" s="29">
        <v>0.375</v>
      </c>
      <c r="F110" s="29">
        <v>0.75</v>
      </c>
      <c r="G110" s="100" t="s">
        <v>183</v>
      </c>
      <c r="H110" s="100" t="s">
        <v>59</v>
      </c>
    </row>
  </sheetData>
  <mergeCells count="2">
    <mergeCell ref="A1:H1"/>
    <mergeCell ref="A2:H2"/>
  </mergeCells>
  <pageMargins left="0.35" right="0.27" top="0.75" bottom="0.75" header="0.3" footer="0.3"/>
  <pageSetup paperSize="9" scale="76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60"/>
  <sheetViews>
    <sheetView zoomScale="85" zoomScaleNormal="85" workbookViewId="0">
      <pane ySplit="1" topLeftCell="A14" activePane="bottomLeft" state="frozen"/>
      <selection pane="bottomLeft" activeCell="J18" sqref="J18"/>
    </sheetView>
  </sheetViews>
  <sheetFormatPr defaultColWidth="8.85546875" defaultRowHeight="12.75" x14ac:dyDescent="0.2"/>
  <cols>
    <col min="1" max="1" width="4.42578125" style="199" customWidth="1"/>
    <col min="2" max="2" width="12.140625" style="169" customWidth="1"/>
    <col min="3" max="3" width="6.85546875" style="199" customWidth="1"/>
    <col min="4" max="4" width="5.85546875" style="199" customWidth="1"/>
    <col min="5" max="6" width="8.42578125" style="169" customWidth="1"/>
    <col min="7" max="7" width="17.28515625" style="169" customWidth="1"/>
    <col min="8" max="8" width="11.28515625" style="169" customWidth="1"/>
    <col min="9" max="9" width="35.28515625" customWidth="1"/>
    <col min="10" max="11" width="19.85546875" customWidth="1"/>
    <col min="12" max="12" width="21.42578125" customWidth="1"/>
    <col min="13" max="13" width="18.85546875" customWidth="1"/>
    <col min="14" max="14" width="17.85546875" customWidth="1"/>
    <col min="15" max="15" width="12.42578125" customWidth="1"/>
    <col min="16" max="16" width="25.5703125" customWidth="1"/>
    <col min="17" max="17" width="8.85546875" style="32"/>
  </cols>
  <sheetData>
    <row r="1" spans="1:16" ht="30" x14ac:dyDescent="0.2">
      <c r="A1" s="192" t="s">
        <v>34</v>
      </c>
      <c r="B1" s="193" t="str">
        <f>Schedule!B4</f>
        <v>Date</v>
      </c>
      <c r="C1" s="192" t="str">
        <f>Schedule!C4</f>
        <v>Day</v>
      </c>
      <c r="D1" s="194" t="s">
        <v>4</v>
      </c>
      <c r="E1" s="195" t="str">
        <f>Schedule!E4</f>
        <v>STA</v>
      </c>
      <c r="F1" s="195" t="str">
        <f>Schedule!F4</f>
        <v>STD</v>
      </c>
      <c r="G1" s="195" t="str">
        <f>Schedule!G4</f>
        <v>Port</v>
      </c>
      <c r="H1" s="195" t="str">
        <f>Schedule!H4</f>
        <v>Port Code</v>
      </c>
      <c r="I1" s="3" t="s">
        <v>28</v>
      </c>
      <c r="J1" s="3" t="s">
        <v>29</v>
      </c>
      <c r="K1" s="3" t="s">
        <v>30</v>
      </c>
      <c r="L1" s="3" t="s">
        <v>211</v>
      </c>
      <c r="M1" s="3" t="s">
        <v>31</v>
      </c>
      <c r="N1" s="3" t="s">
        <v>32</v>
      </c>
      <c r="O1" s="3" t="s">
        <v>33</v>
      </c>
      <c r="P1" s="3" t="s">
        <v>27</v>
      </c>
    </row>
    <row r="2" spans="1:16" ht="72" customHeight="1" x14ac:dyDescent="0.2">
      <c r="A2" s="179">
        <f>Schedule!A5</f>
        <v>1</v>
      </c>
      <c r="B2" s="180">
        <f>Schedule!B5</f>
        <v>45670</v>
      </c>
      <c r="C2" s="181">
        <f>Schedule!C5</f>
        <v>45670</v>
      </c>
      <c r="D2" s="196" t="str">
        <f>Schedule!D5</f>
        <v>B</v>
      </c>
      <c r="E2" s="183">
        <f>Schedule!E5</f>
        <v>0.375</v>
      </c>
      <c r="F2" s="183">
        <f>Schedule!F5</f>
        <v>0.75</v>
      </c>
      <c r="G2" s="180" t="str">
        <f>Schedule!G5</f>
        <v>BREMERHAVEN</v>
      </c>
      <c r="H2" s="180" t="str">
        <f>Schedule!H5</f>
        <v>DEBRV</v>
      </c>
      <c r="I2" s="87" t="s">
        <v>184</v>
      </c>
      <c r="J2" s="119" t="s">
        <v>212</v>
      </c>
      <c r="K2" s="200" t="s">
        <v>1</v>
      </c>
      <c r="L2" s="48"/>
      <c r="M2" s="175" t="s">
        <v>583</v>
      </c>
      <c r="N2" s="225" t="s">
        <v>601</v>
      </c>
      <c r="O2" s="201" t="s">
        <v>1</v>
      </c>
      <c r="P2" s="175" t="s">
        <v>584</v>
      </c>
    </row>
    <row r="3" spans="1:16" ht="77.25" customHeight="1" x14ac:dyDescent="0.2">
      <c r="A3" s="184">
        <f>Schedule!A9</f>
        <v>5</v>
      </c>
      <c r="B3" s="185">
        <f>Schedule!B9</f>
        <v>45674</v>
      </c>
      <c r="C3" s="186">
        <f>Schedule!C9</f>
        <v>45674</v>
      </c>
      <c r="D3" s="197" t="str">
        <f>Schedule!D9</f>
        <v>B</v>
      </c>
      <c r="E3" s="188">
        <f>Schedule!E9</f>
        <v>0.33333333333333331</v>
      </c>
      <c r="F3" s="188">
        <f>Schedule!F9</f>
        <v>0.54166666666666663</v>
      </c>
      <c r="G3" s="185" t="str">
        <f>Schedule!G9</f>
        <v>Vigo</v>
      </c>
      <c r="H3" s="185" t="str">
        <f>Schedule!H9</f>
        <v>ESVGO</v>
      </c>
      <c r="I3" s="87" t="s">
        <v>186</v>
      </c>
      <c r="J3" s="119" t="s">
        <v>213</v>
      </c>
      <c r="K3" s="78" t="s">
        <v>1</v>
      </c>
      <c r="L3" s="151" t="s">
        <v>555</v>
      </c>
      <c r="M3" s="151" t="s">
        <v>1</v>
      </c>
      <c r="N3" s="225" t="s">
        <v>602</v>
      </c>
      <c r="O3" s="201" t="s">
        <v>585</v>
      </c>
      <c r="P3" s="33"/>
    </row>
    <row r="4" spans="1:16" ht="72" customHeight="1" x14ac:dyDescent="0.2">
      <c r="A4" s="184">
        <f>Schedule!A10</f>
        <v>6</v>
      </c>
      <c r="B4" s="185">
        <f>Schedule!B10</f>
        <v>45675</v>
      </c>
      <c r="C4" s="186">
        <f>Schedule!C10</f>
        <v>45675</v>
      </c>
      <c r="D4" s="197" t="str">
        <f>Schedule!D10</f>
        <v>B</v>
      </c>
      <c r="E4" s="188">
        <f>Schedule!E10</f>
        <v>0.375</v>
      </c>
      <c r="F4" s="188">
        <f>Schedule!F10</f>
        <v>0.75</v>
      </c>
      <c r="G4" s="185" t="str">
        <f>Schedule!G10</f>
        <v>Lisbon</v>
      </c>
      <c r="H4" s="185" t="str">
        <f>Schedule!H10</f>
        <v>PTLIS</v>
      </c>
      <c r="I4" s="87" t="s">
        <v>185</v>
      </c>
      <c r="J4" s="151" t="s">
        <v>556</v>
      </c>
      <c r="K4" s="78" t="s">
        <v>225</v>
      </c>
      <c r="L4" s="151" t="s">
        <v>557</v>
      </c>
      <c r="M4" s="175" t="s">
        <v>1</v>
      </c>
      <c r="N4" s="151" t="s">
        <v>577</v>
      </c>
      <c r="O4" s="261" t="s">
        <v>586</v>
      </c>
      <c r="P4" s="126" t="s">
        <v>564</v>
      </c>
    </row>
    <row r="5" spans="1:16" ht="83.25" customHeight="1" x14ac:dyDescent="0.2">
      <c r="A5" s="184">
        <f>Schedule!A12</f>
        <v>8</v>
      </c>
      <c r="B5" s="185">
        <f>Schedule!B12</f>
        <v>45677</v>
      </c>
      <c r="C5" s="186">
        <f>Schedule!C12</f>
        <v>45677</v>
      </c>
      <c r="D5" s="197" t="str">
        <f>Schedule!D12</f>
        <v>B</v>
      </c>
      <c r="E5" s="188">
        <f>Schedule!E12</f>
        <v>0.35416666666666669</v>
      </c>
      <c r="F5" s="188">
        <f>Schedule!F12</f>
        <v>0.72916666666666663</v>
      </c>
      <c r="G5" s="185" t="str">
        <f>Schedule!G12</f>
        <v>Funchal, Madeira</v>
      </c>
      <c r="H5" s="185" t="str">
        <f>Schedule!H12</f>
        <v>PTFNC</v>
      </c>
      <c r="I5" s="87" t="s">
        <v>187</v>
      </c>
      <c r="J5" s="151" t="s">
        <v>558</v>
      </c>
      <c r="K5" s="127" t="s">
        <v>228</v>
      </c>
      <c r="L5" s="151" t="s">
        <v>559</v>
      </c>
      <c r="M5" s="175" t="s">
        <v>1</v>
      </c>
      <c r="N5" s="225" t="s">
        <v>603</v>
      </c>
      <c r="O5" s="262"/>
      <c r="P5" s="33"/>
    </row>
    <row r="6" spans="1:16" ht="72" customHeight="1" x14ac:dyDescent="0.2">
      <c r="A6" s="184">
        <f>Schedule!A19</f>
        <v>15</v>
      </c>
      <c r="B6" s="185">
        <f>Schedule!B19</f>
        <v>45684</v>
      </c>
      <c r="C6" s="186">
        <f>Schedule!C19</f>
        <v>45684</v>
      </c>
      <c r="D6" s="197" t="str">
        <f>Schedule!D19</f>
        <v>B</v>
      </c>
      <c r="E6" s="188">
        <f>Schedule!E19</f>
        <v>0.54166666666666663</v>
      </c>
      <c r="F6" s="188">
        <f>Schedule!F19</f>
        <v>0.83333333333333337</v>
      </c>
      <c r="G6" s="185" t="str">
        <f>Schedule!G19</f>
        <v>Bridgetown</v>
      </c>
      <c r="H6" s="185" t="str">
        <f>Schedule!H19</f>
        <v>BBBGI</v>
      </c>
      <c r="I6" s="87" t="s">
        <v>188</v>
      </c>
      <c r="J6" s="151" t="s">
        <v>560</v>
      </c>
      <c r="K6" s="200" t="s">
        <v>229</v>
      </c>
      <c r="L6" s="151" t="s">
        <v>575</v>
      </c>
      <c r="M6" s="175" t="s">
        <v>594</v>
      </c>
      <c r="N6" s="151" t="s">
        <v>576</v>
      </c>
      <c r="O6" s="107"/>
      <c r="P6" s="33"/>
    </row>
    <row r="7" spans="1:16" ht="81.75" customHeight="1" x14ac:dyDescent="0.2">
      <c r="A7" s="184">
        <f>Schedule!A20</f>
        <v>16</v>
      </c>
      <c r="B7" s="185">
        <f>Schedule!B20</f>
        <v>45685</v>
      </c>
      <c r="C7" s="186">
        <f>Schedule!C20</f>
        <v>45685</v>
      </c>
      <c r="D7" s="197" t="str">
        <f>Schedule!D20</f>
        <v>B</v>
      </c>
      <c r="E7" s="188">
        <f>Schedule!E20</f>
        <v>0.33333333333333331</v>
      </c>
      <c r="F7" s="188">
        <f>Schedule!F20</f>
        <v>0.75</v>
      </c>
      <c r="G7" s="185" t="str">
        <f>Schedule!G20</f>
        <v>St. George's</v>
      </c>
      <c r="H7" s="185" t="str">
        <f>Schedule!H20</f>
        <v>GDSTG</v>
      </c>
      <c r="I7" s="87" t="s">
        <v>189</v>
      </c>
      <c r="J7" s="151" t="s">
        <v>561</v>
      </c>
      <c r="K7" s="200" t="s">
        <v>593</v>
      </c>
      <c r="L7" s="151" t="s">
        <v>572</v>
      </c>
      <c r="M7" s="175" t="s">
        <v>1</v>
      </c>
      <c r="N7" s="151" t="s">
        <v>573</v>
      </c>
      <c r="O7" s="107"/>
      <c r="P7" s="33"/>
    </row>
    <row r="8" spans="1:16" ht="72" customHeight="1" x14ac:dyDescent="0.2">
      <c r="A8" s="184">
        <f>Schedule!A21</f>
        <v>17</v>
      </c>
      <c r="B8" s="185">
        <f>Schedule!B21</f>
        <v>45686</v>
      </c>
      <c r="C8" s="186">
        <f>Schedule!C21</f>
        <v>45686</v>
      </c>
      <c r="D8" s="197" t="str">
        <f>Schedule!D21</f>
        <v>B</v>
      </c>
      <c r="E8" s="188">
        <f>Schedule!E21</f>
        <v>0.33333333333333331</v>
      </c>
      <c r="F8" s="188">
        <f>Schedule!F21</f>
        <v>0.70833333333333337</v>
      </c>
      <c r="G8" s="185" t="str">
        <f>Schedule!G21</f>
        <v>Scarborough</v>
      </c>
      <c r="H8" s="185" t="str">
        <f>Schedule!H21</f>
        <v>TTSCA</v>
      </c>
      <c r="I8" s="87" t="s">
        <v>190</v>
      </c>
      <c r="J8" s="151" t="s">
        <v>562</v>
      </c>
      <c r="K8" s="78" t="s">
        <v>226</v>
      </c>
      <c r="L8" s="151" t="s">
        <v>571</v>
      </c>
      <c r="M8" s="175" t="s">
        <v>1</v>
      </c>
      <c r="N8" s="151" t="s">
        <v>573</v>
      </c>
      <c r="O8" s="107"/>
      <c r="P8" s="33"/>
    </row>
    <row r="9" spans="1:16" ht="72" customHeight="1" x14ac:dyDescent="0.2">
      <c r="A9" s="184">
        <f>Schedule!A23</f>
        <v>19</v>
      </c>
      <c r="B9" s="185">
        <f>Schedule!B23</f>
        <v>45688</v>
      </c>
      <c r="C9" s="186">
        <f>Schedule!C23</f>
        <v>45688</v>
      </c>
      <c r="D9" s="197" t="str">
        <f>Schedule!D23</f>
        <v>A</v>
      </c>
      <c r="E9" s="188">
        <f>Schedule!E23</f>
        <v>0.45833333333333331</v>
      </c>
      <c r="F9" s="188">
        <f>Schedule!F23</f>
        <v>0.70833333333333337</v>
      </c>
      <c r="G9" s="185" t="str">
        <f>Schedule!G23</f>
        <v>Iles du Salut</v>
      </c>
      <c r="H9" s="185" t="str">
        <f>Schedule!H23</f>
        <v>GF***</v>
      </c>
      <c r="I9" s="87" t="s">
        <v>1</v>
      </c>
      <c r="J9" s="119" t="s">
        <v>214</v>
      </c>
      <c r="K9" s="78"/>
      <c r="L9" s="151" t="s">
        <v>563</v>
      </c>
      <c r="M9" s="175" t="s">
        <v>1</v>
      </c>
      <c r="N9" s="47"/>
      <c r="O9" s="107"/>
      <c r="P9" s="33"/>
    </row>
    <row r="10" spans="1:16" ht="72" customHeight="1" x14ac:dyDescent="0.2">
      <c r="A10" s="184">
        <f>Schedule!A26</f>
        <v>22</v>
      </c>
      <c r="B10" s="185">
        <f>Schedule!B26</f>
        <v>45691</v>
      </c>
      <c r="C10" s="186">
        <f>Schedule!C26</f>
        <v>45691</v>
      </c>
      <c r="D10" s="197" t="str">
        <f>Schedule!D26</f>
        <v>B</v>
      </c>
      <c r="E10" s="188">
        <f>Schedule!E26</f>
        <v>0.5</v>
      </c>
      <c r="F10" s="188">
        <f>Schedule!F26</f>
        <v>0.91666666666666663</v>
      </c>
      <c r="G10" s="185" t="str">
        <f>Schedule!G26</f>
        <v>Fortaleza</v>
      </c>
      <c r="H10" s="185" t="str">
        <f>Schedule!H26</f>
        <v>BRFOR</v>
      </c>
      <c r="I10" s="254" t="s">
        <v>191</v>
      </c>
      <c r="J10" s="119" t="s">
        <v>215</v>
      </c>
      <c r="K10" s="78" t="s">
        <v>225</v>
      </c>
      <c r="L10" s="151" t="s">
        <v>565</v>
      </c>
      <c r="M10" s="126" t="s">
        <v>595</v>
      </c>
      <c r="N10" s="47"/>
      <c r="O10" s="107"/>
      <c r="P10" s="126" t="s">
        <v>604</v>
      </c>
    </row>
    <row r="11" spans="1:16" ht="72" customHeight="1" x14ac:dyDescent="0.2">
      <c r="A11" s="184">
        <f>Schedule!A28</f>
        <v>24</v>
      </c>
      <c r="B11" s="185">
        <f>Schedule!B28</f>
        <v>45693</v>
      </c>
      <c r="C11" s="186">
        <f>Schedule!C28</f>
        <v>45693</v>
      </c>
      <c r="D11" s="197" t="str">
        <f>Schedule!D28</f>
        <v>B</v>
      </c>
      <c r="E11" s="188">
        <f>Schedule!E28</f>
        <v>0.33333333333333331</v>
      </c>
      <c r="F11" s="188">
        <f>Schedule!F28</f>
        <v>0.95833333333333337</v>
      </c>
      <c r="G11" s="185" t="str">
        <f>Schedule!G28</f>
        <v>Recife</v>
      </c>
      <c r="H11" s="185" t="str">
        <f>Schedule!H28</f>
        <v>BRREC</v>
      </c>
      <c r="I11" s="255"/>
      <c r="J11" s="151" t="s">
        <v>566</v>
      </c>
      <c r="K11" s="78" t="s">
        <v>225</v>
      </c>
      <c r="L11" s="151" t="s">
        <v>568</v>
      </c>
      <c r="M11" s="151" t="s">
        <v>570</v>
      </c>
      <c r="N11" s="151" t="s">
        <v>574</v>
      </c>
      <c r="O11" s="107"/>
      <c r="P11" s="152" t="s">
        <v>567</v>
      </c>
    </row>
    <row r="12" spans="1:16" ht="72" customHeight="1" x14ac:dyDescent="0.2">
      <c r="A12" s="184">
        <f>Schedule!A30</f>
        <v>26</v>
      </c>
      <c r="B12" s="185">
        <f>Schedule!B30</f>
        <v>45695</v>
      </c>
      <c r="C12" s="186">
        <f>Schedule!C30</f>
        <v>45695</v>
      </c>
      <c r="D12" s="197" t="str">
        <f>Schedule!D30</f>
        <v>B</v>
      </c>
      <c r="E12" s="188">
        <f>Schedule!E30</f>
        <v>0.33333333333333331</v>
      </c>
      <c r="F12" s="188">
        <f>Schedule!F30</f>
        <v>0.75</v>
      </c>
      <c r="G12" s="185" t="str">
        <f>Schedule!G30</f>
        <v>Salvador Bahia</v>
      </c>
      <c r="H12" s="185" t="str">
        <f>Schedule!H30</f>
        <v>BRSSA</v>
      </c>
      <c r="I12" s="255"/>
      <c r="J12" s="119" t="s">
        <v>217</v>
      </c>
      <c r="K12" s="78" t="s">
        <v>225</v>
      </c>
      <c r="L12" s="151" t="s">
        <v>569</v>
      </c>
      <c r="M12" s="175" t="s">
        <v>1</v>
      </c>
      <c r="N12" s="151" t="s">
        <v>574</v>
      </c>
      <c r="O12" s="107"/>
      <c r="P12" s="33"/>
    </row>
    <row r="13" spans="1:16" ht="72" customHeight="1" x14ac:dyDescent="0.2">
      <c r="A13" s="184">
        <f>Schedule!A32</f>
        <v>28</v>
      </c>
      <c r="B13" s="185">
        <f>Schedule!B32</f>
        <v>45697</v>
      </c>
      <c r="C13" s="186">
        <f>Schedule!C32</f>
        <v>45697</v>
      </c>
      <c r="D13" s="197" t="str">
        <f>Schedule!D32</f>
        <v>A</v>
      </c>
      <c r="E13" s="188">
        <f>Schedule!E32</f>
        <v>0.58333333333333337</v>
      </c>
      <c r="F13" s="188">
        <f>Schedule!F32</f>
        <v>0.91666666666666663</v>
      </c>
      <c r="G13" s="185" t="str">
        <f>Schedule!G32</f>
        <v>Buzios</v>
      </c>
      <c r="H13" s="185" t="str">
        <f>Schedule!H32</f>
        <v>BRBZC</v>
      </c>
      <c r="I13" s="255"/>
      <c r="J13" s="119" t="s">
        <v>214</v>
      </c>
      <c r="K13" s="78" t="s">
        <v>227</v>
      </c>
      <c r="L13" s="151" t="s">
        <v>579</v>
      </c>
      <c r="M13" s="175" t="s">
        <v>1</v>
      </c>
      <c r="N13" s="151" t="s">
        <v>578</v>
      </c>
      <c r="O13" s="107"/>
      <c r="P13" s="33"/>
    </row>
    <row r="14" spans="1:16" ht="72" customHeight="1" x14ac:dyDescent="0.2">
      <c r="A14" s="184">
        <f>Schedule!A33</f>
        <v>29</v>
      </c>
      <c r="B14" s="185">
        <f>Schedule!B33</f>
        <v>45698</v>
      </c>
      <c r="C14" s="186">
        <f>Schedule!C33</f>
        <v>45698</v>
      </c>
      <c r="D14" s="197" t="str">
        <f>Schedule!D33</f>
        <v>B</v>
      </c>
      <c r="E14" s="188">
        <f>Schedule!E33</f>
        <v>0.33333333333333331</v>
      </c>
      <c r="F14" s="188" t="str">
        <f>Schedule!F33</f>
        <v>-</v>
      </c>
      <c r="G14" s="185" t="str">
        <f>Schedule!G33</f>
        <v>Rio de Janeiro</v>
      </c>
      <c r="H14" s="185" t="str">
        <f>Schedule!H33</f>
        <v>BRRIO</v>
      </c>
      <c r="I14" s="255"/>
      <c r="J14" s="259" t="s">
        <v>580</v>
      </c>
      <c r="K14" s="78" t="s">
        <v>225</v>
      </c>
      <c r="L14" s="248" t="s">
        <v>581</v>
      </c>
      <c r="M14" s="263" t="s">
        <v>605</v>
      </c>
      <c r="N14" s="47"/>
      <c r="O14" s="107"/>
      <c r="P14" s="248" t="s">
        <v>582</v>
      </c>
    </row>
    <row r="15" spans="1:16" ht="72" customHeight="1" x14ac:dyDescent="0.2">
      <c r="A15" s="179">
        <f>Schedule!A34</f>
        <v>1</v>
      </c>
      <c r="B15" s="180">
        <f>Schedule!B34</f>
        <v>45699</v>
      </c>
      <c r="C15" s="181">
        <f>Schedule!C34</f>
        <v>45699</v>
      </c>
      <c r="D15" s="196" t="str">
        <f>Schedule!D34</f>
        <v>B</v>
      </c>
      <c r="E15" s="183" t="str">
        <f>Schedule!E34</f>
        <v>-</v>
      </c>
      <c r="F15" s="183" t="str">
        <f>Schedule!F34</f>
        <v>-</v>
      </c>
      <c r="G15" s="180" t="str">
        <f>Schedule!G34</f>
        <v>RIO DE JANEIRO</v>
      </c>
      <c r="H15" s="180" t="str">
        <f>Schedule!H34</f>
        <v>BRRIO</v>
      </c>
      <c r="I15" s="255"/>
      <c r="J15" s="260"/>
      <c r="K15" s="78" t="s">
        <v>225</v>
      </c>
      <c r="L15" s="266"/>
      <c r="M15" s="264"/>
      <c r="N15" s="47"/>
      <c r="O15" s="107"/>
      <c r="P15" s="249"/>
    </row>
    <row r="16" spans="1:16" ht="72" customHeight="1" x14ac:dyDescent="0.2">
      <c r="A16" s="184">
        <f>Schedule!A35</f>
        <v>2</v>
      </c>
      <c r="B16" s="185">
        <f>Schedule!B35</f>
        <v>45700</v>
      </c>
      <c r="C16" s="186">
        <f>Schedule!C35</f>
        <v>45700</v>
      </c>
      <c r="D16" s="197" t="str">
        <f>Schedule!D35</f>
        <v>B</v>
      </c>
      <c r="E16" s="188" t="str">
        <f>Schedule!E35</f>
        <v>-</v>
      </c>
      <c r="F16" s="188">
        <f>Schedule!F35</f>
        <v>0.83333333333333337</v>
      </c>
      <c r="G16" s="185" t="str">
        <f>Schedule!G35</f>
        <v>Rio de Janeiro</v>
      </c>
      <c r="H16" s="185" t="str">
        <f>Schedule!H35</f>
        <v>BRRIO</v>
      </c>
      <c r="I16" s="255"/>
      <c r="J16" s="258"/>
      <c r="K16" s="78" t="s">
        <v>225</v>
      </c>
      <c r="L16" s="267"/>
      <c r="M16" s="262"/>
      <c r="N16" s="47"/>
      <c r="O16" s="107"/>
      <c r="P16" s="250"/>
    </row>
    <row r="17" spans="1:17" ht="72" customHeight="1" x14ac:dyDescent="0.2">
      <c r="A17" s="184">
        <f>Schedule!A36</f>
        <v>3</v>
      </c>
      <c r="B17" s="185">
        <f>Schedule!B36</f>
        <v>45701</v>
      </c>
      <c r="C17" s="186">
        <f>Schedule!C36</f>
        <v>45701</v>
      </c>
      <c r="D17" s="197" t="str">
        <f>Schedule!D36</f>
        <v>A</v>
      </c>
      <c r="E17" s="188">
        <f>Schedule!E36</f>
        <v>0.33333333333333331</v>
      </c>
      <c r="F17" s="188">
        <f>Schedule!F36</f>
        <v>0.70833333333333337</v>
      </c>
      <c r="G17" s="185" t="str">
        <f>Schedule!G36</f>
        <v>Ilhabela</v>
      </c>
      <c r="H17" s="185" t="str">
        <f>Schedule!H36</f>
        <v>BRIBE</v>
      </c>
      <c r="I17" s="255"/>
      <c r="J17" s="119" t="s">
        <v>214</v>
      </c>
      <c r="K17" s="78" t="s">
        <v>225</v>
      </c>
      <c r="L17" s="48"/>
      <c r="M17" s="175" t="s">
        <v>1</v>
      </c>
      <c r="N17" s="47"/>
      <c r="O17" s="107"/>
      <c r="P17" s="33"/>
    </row>
    <row r="18" spans="1:17" ht="72" customHeight="1" x14ac:dyDescent="0.2">
      <c r="A18" s="184">
        <f>Schedule!A37</f>
        <v>4</v>
      </c>
      <c r="B18" s="185">
        <f>Schedule!B37</f>
        <v>45702</v>
      </c>
      <c r="C18" s="186">
        <f>Schedule!C37</f>
        <v>45702</v>
      </c>
      <c r="D18" s="198" t="str">
        <f>Schedule!D37</f>
        <v>A/B</v>
      </c>
      <c r="E18" s="188">
        <f>Schedule!E37</f>
        <v>0.5</v>
      </c>
      <c r="F18" s="188">
        <f>Schedule!F37</f>
        <v>0.95833333333333337</v>
      </c>
      <c r="G18" s="185" t="str">
        <f>Schedule!G37</f>
        <v>Porto Belo</v>
      </c>
      <c r="H18" s="185" t="str">
        <f>Schedule!H37</f>
        <v>BRPBO</v>
      </c>
      <c r="I18" s="256"/>
      <c r="J18" s="126" t="s">
        <v>214</v>
      </c>
      <c r="K18" s="78" t="s">
        <v>225</v>
      </c>
      <c r="L18" s="48"/>
      <c r="M18" s="175" t="s">
        <v>1</v>
      </c>
      <c r="N18" s="47"/>
      <c r="O18" s="107"/>
      <c r="P18" s="33"/>
    </row>
    <row r="19" spans="1:17" ht="72" customHeight="1" x14ac:dyDescent="0.2">
      <c r="A19" s="184">
        <f>Schedule!A39</f>
        <v>6</v>
      </c>
      <c r="B19" s="185">
        <f>Schedule!B39</f>
        <v>45704</v>
      </c>
      <c r="C19" s="186">
        <f>Schedule!C39</f>
        <v>45704</v>
      </c>
      <c r="D19" s="197" t="str">
        <f>Schedule!D39</f>
        <v>B</v>
      </c>
      <c r="E19" s="188">
        <f>Schedule!E39</f>
        <v>0.33333333333333331</v>
      </c>
      <c r="F19" s="188">
        <f>Schedule!F39</f>
        <v>0.625</v>
      </c>
      <c r="G19" s="185" t="str">
        <f>Schedule!G39</f>
        <v>Rio Grande</v>
      </c>
      <c r="H19" s="185" t="str">
        <f>Schedule!H39</f>
        <v>BRRIG</v>
      </c>
      <c r="I19" s="87" t="s">
        <v>1</v>
      </c>
      <c r="J19" s="119" t="s">
        <v>216</v>
      </c>
      <c r="K19" s="78" t="s">
        <v>225</v>
      </c>
      <c r="L19" s="48"/>
      <c r="M19" s="175" t="s">
        <v>1</v>
      </c>
      <c r="N19" s="47"/>
      <c r="O19" s="107"/>
      <c r="P19" s="33"/>
    </row>
    <row r="20" spans="1:17" ht="72" customHeight="1" x14ac:dyDescent="0.2">
      <c r="A20" s="184">
        <f>Schedule!A40</f>
        <v>7</v>
      </c>
      <c r="B20" s="185">
        <f>Schedule!B40</f>
        <v>45705</v>
      </c>
      <c r="C20" s="186">
        <f>Schedule!C40</f>
        <v>45705</v>
      </c>
      <c r="D20" s="197" t="str">
        <f>Schedule!D40</f>
        <v>A</v>
      </c>
      <c r="E20" s="188">
        <f>Schedule!E40</f>
        <v>0.375</v>
      </c>
      <c r="F20" s="188">
        <f>Schedule!F40</f>
        <v>0.83333333333333337</v>
      </c>
      <c r="G20" s="185" t="str">
        <f>Schedule!G40</f>
        <v>Punta del Este</v>
      </c>
      <c r="H20" s="185" t="str">
        <f>Schedule!H40</f>
        <v>UYPDP</v>
      </c>
      <c r="I20" s="254" t="s">
        <v>192</v>
      </c>
      <c r="J20" s="119" t="s">
        <v>214</v>
      </c>
      <c r="K20" s="78" t="s">
        <v>225</v>
      </c>
      <c r="L20" s="48"/>
      <c r="M20" s="175" t="s">
        <v>1</v>
      </c>
      <c r="N20" s="47"/>
      <c r="O20" s="107"/>
      <c r="P20" s="33"/>
    </row>
    <row r="21" spans="1:17" ht="72" customHeight="1" x14ac:dyDescent="0.2">
      <c r="A21" s="184">
        <f>Schedule!A41</f>
        <v>8</v>
      </c>
      <c r="B21" s="185">
        <f>Schedule!B41</f>
        <v>45706</v>
      </c>
      <c r="C21" s="186">
        <f>Schedule!C41</f>
        <v>45706</v>
      </c>
      <c r="D21" s="197" t="str">
        <f>Schedule!D41</f>
        <v>B</v>
      </c>
      <c r="E21" s="188">
        <f>Schedule!E41</f>
        <v>0.29166666666666669</v>
      </c>
      <c r="F21" s="188">
        <f>Schedule!F41</f>
        <v>0.75</v>
      </c>
      <c r="G21" s="185" t="str">
        <f>Schedule!G41</f>
        <v>Montevideo</v>
      </c>
      <c r="H21" s="185" t="str">
        <f>Schedule!H41</f>
        <v>UYMVD</v>
      </c>
      <c r="I21" s="256"/>
      <c r="J21" s="119" t="s">
        <v>218</v>
      </c>
      <c r="K21" s="200" t="s">
        <v>588</v>
      </c>
      <c r="L21" s="48"/>
      <c r="M21" s="175" t="s">
        <v>1</v>
      </c>
      <c r="N21" s="47"/>
      <c r="O21" s="107"/>
      <c r="P21" s="33"/>
    </row>
    <row r="22" spans="1:17" ht="72" customHeight="1" x14ac:dyDescent="0.2">
      <c r="A22" s="184">
        <f>Schedule!A42</f>
        <v>9</v>
      </c>
      <c r="B22" s="185">
        <f>Schedule!B42</f>
        <v>45707</v>
      </c>
      <c r="C22" s="186">
        <f>Schedule!C42</f>
        <v>45707</v>
      </c>
      <c r="D22" s="197" t="str">
        <f>Schedule!D42</f>
        <v>B</v>
      </c>
      <c r="E22" s="188">
        <f>Schedule!E42</f>
        <v>0.33333333333333331</v>
      </c>
      <c r="F22" s="188" t="str">
        <f>Schedule!F42</f>
        <v>-</v>
      </c>
      <c r="G22" s="185" t="str">
        <f>Schedule!G42</f>
        <v>Buenos Aires</v>
      </c>
      <c r="H22" s="185" t="str">
        <f>Schedule!H42</f>
        <v>ARBUE</v>
      </c>
      <c r="I22" s="254" t="s">
        <v>194</v>
      </c>
      <c r="J22" s="257" t="s">
        <v>219</v>
      </c>
      <c r="K22" s="200" t="s">
        <v>589</v>
      </c>
      <c r="L22" s="48"/>
      <c r="M22" s="261" t="s">
        <v>596</v>
      </c>
      <c r="N22" s="47"/>
      <c r="O22" s="107"/>
      <c r="P22" s="33"/>
    </row>
    <row r="23" spans="1:17" ht="72" customHeight="1" x14ac:dyDescent="0.2">
      <c r="A23" s="184">
        <f>Schedule!A43</f>
        <v>10</v>
      </c>
      <c r="B23" s="185">
        <f>Schedule!B43</f>
        <v>45708</v>
      </c>
      <c r="C23" s="186">
        <f>Schedule!C43</f>
        <v>45708</v>
      </c>
      <c r="D23" s="197" t="str">
        <f>Schedule!D43</f>
        <v>B</v>
      </c>
      <c r="E23" s="188" t="str">
        <f>Schedule!E43</f>
        <v>-</v>
      </c>
      <c r="F23" s="188">
        <f>Schedule!F43</f>
        <v>0.75</v>
      </c>
      <c r="G23" s="185" t="str">
        <f>Schedule!G43</f>
        <v>Buenos Aires</v>
      </c>
      <c r="H23" s="185" t="str">
        <f>Schedule!H43</f>
        <v>ARBUE</v>
      </c>
      <c r="I23" s="255"/>
      <c r="J23" s="258"/>
      <c r="K23" s="200" t="s">
        <v>590</v>
      </c>
      <c r="L23" s="48"/>
      <c r="M23" s="262"/>
      <c r="N23" s="47"/>
      <c r="O23" s="107"/>
      <c r="P23" s="33"/>
    </row>
    <row r="24" spans="1:17" ht="72" customHeight="1" x14ac:dyDescent="0.2">
      <c r="A24" s="184">
        <f>Schedule!A46</f>
        <v>13</v>
      </c>
      <c r="B24" s="185">
        <f>Schedule!B46</f>
        <v>45711</v>
      </c>
      <c r="C24" s="186">
        <f>Schedule!C46</f>
        <v>45711</v>
      </c>
      <c r="D24" s="197" t="str">
        <f>Schedule!D46</f>
        <v>B</v>
      </c>
      <c r="E24" s="188">
        <f>Schedule!E46</f>
        <v>0.29166666666666669</v>
      </c>
      <c r="F24" s="188">
        <f>Schedule!F46</f>
        <v>0.79166666666666663</v>
      </c>
      <c r="G24" s="185" t="str">
        <f>Schedule!G46</f>
        <v>Puerto Madryn</v>
      </c>
      <c r="H24" s="185" t="str">
        <f>Schedule!H46</f>
        <v>ARPMY</v>
      </c>
      <c r="I24" s="255"/>
      <c r="J24" s="119" t="s">
        <v>220</v>
      </c>
      <c r="K24" s="200" t="s">
        <v>591</v>
      </c>
      <c r="L24" s="48"/>
      <c r="M24" s="175" t="s">
        <v>1</v>
      </c>
      <c r="N24" s="47"/>
      <c r="O24" s="107"/>
      <c r="P24" s="33"/>
    </row>
    <row r="25" spans="1:17" ht="72" customHeight="1" x14ac:dyDescent="0.2">
      <c r="A25" s="184">
        <f>Schedule!A49</f>
        <v>16</v>
      </c>
      <c r="B25" s="185">
        <f>Schedule!B49</f>
        <v>45714</v>
      </c>
      <c r="C25" s="186">
        <f>Schedule!C49</f>
        <v>45714</v>
      </c>
      <c r="D25" s="197" t="str">
        <f>Schedule!D49</f>
        <v>B</v>
      </c>
      <c r="E25" s="188">
        <f>Schedule!E49</f>
        <v>0.33333333333333331</v>
      </c>
      <c r="F25" s="188">
        <f>Schedule!F49</f>
        <v>0.83333333333333337</v>
      </c>
      <c r="G25" s="185" t="str">
        <f>Schedule!G49</f>
        <v>Ushuaia</v>
      </c>
      <c r="H25" s="185" t="str">
        <f>Schedule!H49</f>
        <v>ARUSH</v>
      </c>
      <c r="I25" s="256"/>
      <c r="J25" s="119" t="s">
        <v>221</v>
      </c>
      <c r="K25" s="200" t="s">
        <v>592</v>
      </c>
      <c r="L25" s="48"/>
      <c r="M25" s="175" t="s">
        <v>1</v>
      </c>
      <c r="N25" s="47"/>
      <c r="O25" s="107"/>
      <c r="P25" s="33"/>
    </row>
    <row r="26" spans="1:17" ht="72" customHeight="1" x14ac:dyDescent="0.2">
      <c r="A26" s="184">
        <f>Schedule!A52</f>
        <v>19</v>
      </c>
      <c r="B26" s="185">
        <f>Schedule!B52</f>
        <v>45716</v>
      </c>
      <c r="C26" s="186">
        <f>Schedule!C52</f>
        <v>45716</v>
      </c>
      <c r="D26" s="197" t="str">
        <f>Schedule!D52</f>
        <v>B</v>
      </c>
      <c r="E26" s="188">
        <f>Schedule!E52</f>
        <v>0.54166666666666663</v>
      </c>
      <c r="F26" s="188">
        <f>Schedule!F52</f>
        <v>0.75</v>
      </c>
      <c r="G26" s="185" t="str">
        <f>Schedule!G52</f>
        <v>Punta Arenas</v>
      </c>
      <c r="H26" s="185" t="str">
        <f>Schedule!H52</f>
        <v>CLPUQ</v>
      </c>
      <c r="I26" s="257" t="s">
        <v>193</v>
      </c>
      <c r="J26" s="119" t="s">
        <v>222</v>
      </c>
      <c r="K26" s="78"/>
      <c r="L26" s="48"/>
      <c r="M26" s="175" t="s">
        <v>1</v>
      </c>
      <c r="N26" s="47"/>
      <c r="O26" s="107"/>
      <c r="P26" s="33"/>
    </row>
    <row r="27" spans="1:17" s="209" customFormat="1" ht="72" customHeight="1" x14ac:dyDescent="0.2">
      <c r="A27" s="202">
        <f>Schedule!A55</f>
        <v>22</v>
      </c>
      <c r="B27" s="203">
        <f>Schedule!B55</f>
        <v>45719</v>
      </c>
      <c r="C27" s="204">
        <f>Schedule!C55</f>
        <v>45719</v>
      </c>
      <c r="D27" s="198" t="str">
        <f>Schedule!D55</f>
        <v>A</v>
      </c>
      <c r="E27" s="205">
        <f>Schedule!E55</f>
        <v>0.375</v>
      </c>
      <c r="F27" s="205">
        <f>Schedule!F55</f>
        <v>0.625</v>
      </c>
      <c r="G27" s="203" t="str">
        <f>Schedule!G55</f>
        <v>Chacabuco</v>
      </c>
      <c r="H27" s="203" t="str">
        <f>Schedule!H55</f>
        <v>CLPCH</v>
      </c>
      <c r="I27" s="260"/>
      <c r="J27" s="126" t="s">
        <v>214</v>
      </c>
      <c r="K27" s="206" t="s">
        <v>225</v>
      </c>
      <c r="L27" s="126"/>
      <c r="M27" s="126"/>
      <c r="N27" s="126"/>
      <c r="O27" s="207"/>
      <c r="P27" s="126" t="s">
        <v>587</v>
      </c>
      <c r="Q27" s="208"/>
    </row>
    <row r="28" spans="1:17" ht="72" customHeight="1" x14ac:dyDescent="0.2">
      <c r="A28" s="184">
        <f>Schedule!A56</f>
        <v>23</v>
      </c>
      <c r="B28" s="185">
        <f>Schedule!B56</f>
        <v>45720</v>
      </c>
      <c r="C28" s="186">
        <f>Schedule!C56</f>
        <v>45720</v>
      </c>
      <c r="D28" s="197" t="str">
        <f>Schedule!D56</f>
        <v>A/B</v>
      </c>
      <c r="E28" s="188">
        <f>Schedule!E56</f>
        <v>0.375</v>
      </c>
      <c r="F28" s="188">
        <f>Schedule!F56</f>
        <v>0.83333333333333337</v>
      </c>
      <c r="G28" s="185" t="str">
        <f>Schedule!G56</f>
        <v>Castro, Chiloe Island</v>
      </c>
      <c r="H28" s="185" t="str">
        <f>Schedule!H56</f>
        <v>CLWCA</v>
      </c>
      <c r="I28" s="260"/>
      <c r="J28" s="119" t="s">
        <v>223</v>
      </c>
      <c r="K28" s="78"/>
      <c r="L28" s="48"/>
      <c r="M28" s="175" t="s">
        <v>1</v>
      </c>
      <c r="N28" s="47"/>
      <c r="O28" s="107"/>
      <c r="P28" s="33"/>
    </row>
    <row r="29" spans="1:17" ht="72" customHeight="1" x14ac:dyDescent="0.2">
      <c r="A29" s="184">
        <f>Schedule!A57</f>
        <v>24</v>
      </c>
      <c r="B29" s="185">
        <f>Schedule!B57</f>
        <v>45721</v>
      </c>
      <c r="C29" s="186">
        <f>Schedule!C57</f>
        <v>45721</v>
      </c>
      <c r="D29" s="198" t="str">
        <f>Schedule!D57</f>
        <v>A/B</v>
      </c>
      <c r="E29" s="188">
        <f>Schedule!E57</f>
        <v>0.29166666666666669</v>
      </c>
      <c r="F29" s="188">
        <f>Schedule!F57</f>
        <v>0.70833333333333337</v>
      </c>
      <c r="G29" s="185" t="str">
        <f>Schedule!G57</f>
        <v>Puerto Montt</v>
      </c>
      <c r="H29" s="185" t="str">
        <f>Schedule!H57</f>
        <v>CLPMC</v>
      </c>
      <c r="I29" s="260"/>
      <c r="J29" s="119" t="s">
        <v>216</v>
      </c>
      <c r="K29" s="78" t="s">
        <v>225</v>
      </c>
      <c r="L29" s="48"/>
      <c r="M29" s="175" t="s">
        <v>1</v>
      </c>
      <c r="N29" s="47"/>
      <c r="O29" s="107"/>
      <c r="P29" s="33"/>
    </row>
    <row r="30" spans="1:17" ht="72" customHeight="1" x14ac:dyDescent="0.2">
      <c r="A30" s="179">
        <f>Schedule!A59</f>
        <v>1</v>
      </c>
      <c r="B30" s="180">
        <f>Schedule!B59</f>
        <v>45723</v>
      </c>
      <c r="C30" s="181">
        <f>Schedule!C59</f>
        <v>45723</v>
      </c>
      <c r="D30" s="196" t="str">
        <f>Schedule!D59</f>
        <v>B</v>
      </c>
      <c r="E30" s="183">
        <f>Schedule!E59</f>
        <v>0.375</v>
      </c>
      <c r="F30" s="183" t="str">
        <f>Schedule!F59</f>
        <v>-</v>
      </c>
      <c r="G30" s="180" t="str">
        <f>Schedule!G59</f>
        <v>SAN ANTONIO</v>
      </c>
      <c r="H30" s="180" t="str">
        <f>Schedule!H59</f>
        <v>CLSAI</v>
      </c>
      <c r="I30" s="260"/>
      <c r="J30" s="257" t="s">
        <v>224</v>
      </c>
      <c r="K30" s="78"/>
      <c r="L30" s="48"/>
      <c r="M30" s="106"/>
      <c r="N30" s="47"/>
      <c r="O30" s="107"/>
      <c r="P30" s="33"/>
    </row>
    <row r="31" spans="1:17" ht="72" customHeight="1" x14ac:dyDescent="0.2">
      <c r="A31" s="184">
        <f>Schedule!A60</f>
        <v>2</v>
      </c>
      <c r="B31" s="185">
        <f>Schedule!B60</f>
        <v>45724</v>
      </c>
      <c r="C31" s="186">
        <f>Schedule!C60</f>
        <v>45724</v>
      </c>
      <c r="D31" s="197" t="str">
        <f>Schedule!D60</f>
        <v>B</v>
      </c>
      <c r="E31" s="188" t="str">
        <f>Schedule!E60</f>
        <v>-</v>
      </c>
      <c r="F31" s="188">
        <f>Schedule!F60</f>
        <v>0.75</v>
      </c>
      <c r="G31" s="185" t="str">
        <f>Schedule!G60</f>
        <v>San Antonio</v>
      </c>
      <c r="H31" s="185" t="str">
        <f>Schedule!H60</f>
        <v>CLSAI</v>
      </c>
      <c r="I31" s="260"/>
      <c r="J31" s="258"/>
      <c r="K31" s="78"/>
      <c r="L31" s="48"/>
      <c r="M31" s="106"/>
      <c r="N31" s="47"/>
      <c r="O31" s="107"/>
      <c r="P31" s="33"/>
    </row>
    <row r="32" spans="1:17" ht="72" customHeight="1" x14ac:dyDescent="0.2">
      <c r="A32" s="184">
        <f>Schedule!A61</f>
        <v>3</v>
      </c>
      <c r="B32" s="185">
        <f>Schedule!B61</f>
        <v>45725</v>
      </c>
      <c r="C32" s="186">
        <f>Schedule!C61</f>
        <v>45725</v>
      </c>
      <c r="D32" s="197" t="str">
        <f>Schedule!D61</f>
        <v>B</v>
      </c>
      <c r="E32" s="188">
        <f>Schedule!E61</f>
        <v>0.5</v>
      </c>
      <c r="F32" s="188">
        <f>Schedule!F61</f>
        <v>0.91666666666666663</v>
      </c>
      <c r="G32" s="185" t="str">
        <f>Schedule!G61</f>
        <v>Coquimbo</v>
      </c>
      <c r="H32" s="185" t="str">
        <f>Schedule!H61</f>
        <v>CLCQQ</v>
      </c>
      <c r="I32" s="258"/>
      <c r="J32" s="103"/>
      <c r="K32" s="78"/>
      <c r="L32" s="48"/>
      <c r="M32" s="106"/>
      <c r="N32" s="47"/>
      <c r="O32" s="107"/>
      <c r="P32" s="33"/>
    </row>
    <row r="33" spans="1:16" ht="72" customHeight="1" x14ac:dyDescent="0.2">
      <c r="A33" s="184">
        <f>Schedule!A64</f>
        <v>6</v>
      </c>
      <c r="B33" s="185">
        <f>Schedule!B64</f>
        <v>45728</v>
      </c>
      <c r="C33" s="186">
        <f>Schedule!C64</f>
        <v>45728</v>
      </c>
      <c r="D33" s="197" t="str">
        <f>Schedule!D64</f>
        <v>B</v>
      </c>
      <c r="E33" s="188">
        <f>Schedule!E64</f>
        <v>0.29166666666666669</v>
      </c>
      <c r="F33" s="188">
        <f>Schedule!F64</f>
        <v>0.95833333333333337</v>
      </c>
      <c r="G33" s="185" t="str">
        <f>Schedule!G64</f>
        <v>Matarani</v>
      </c>
      <c r="H33" s="185" t="str">
        <f>Schedule!H64</f>
        <v>PEMRI</v>
      </c>
      <c r="I33" s="257" t="s">
        <v>195</v>
      </c>
      <c r="J33" s="103"/>
      <c r="K33" s="78" t="s">
        <v>225</v>
      </c>
      <c r="L33" s="48"/>
      <c r="M33" s="106"/>
      <c r="N33" s="47"/>
      <c r="O33" s="107"/>
      <c r="P33" s="33"/>
    </row>
    <row r="34" spans="1:16" ht="72" customHeight="1" x14ac:dyDescent="0.2">
      <c r="A34" s="184">
        <f>Schedule!A66</f>
        <v>8</v>
      </c>
      <c r="B34" s="185">
        <f>Schedule!B66</f>
        <v>45730</v>
      </c>
      <c r="C34" s="186">
        <f>Schedule!C66</f>
        <v>45730</v>
      </c>
      <c r="D34" s="197" t="str">
        <f>Schedule!D66</f>
        <v>B</v>
      </c>
      <c r="E34" s="188">
        <f>Schedule!E66</f>
        <v>0.33333333333333331</v>
      </c>
      <c r="F34" s="188" t="str">
        <f>Schedule!F66</f>
        <v>-</v>
      </c>
      <c r="G34" s="185" t="str">
        <f>Schedule!G66</f>
        <v>Callao</v>
      </c>
      <c r="H34" s="185" t="str">
        <f>Schedule!H66</f>
        <v>PECLL</v>
      </c>
      <c r="I34" s="260"/>
      <c r="J34" s="103"/>
      <c r="K34" s="78" t="s">
        <v>225</v>
      </c>
      <c r="L34" s="48"/>
      <c r="M34" s="106"/>
      <c r="N34" s="47"/>
      <c r="O34" s="107"/>
      <c r="P34" s="33"/>
    </row>
    <row r="35" spans="1:16" ht="72" customHeight="1" x14ac:dyDescent="0.2">
      <c r="A35" s="184">
        <f>Schedule!A67</f>
        <v>9</v>
      </c>
      <c r="B35" s="185">
        <f>Schedule!B67</f>
        <v>45731</v>
      </c>
      <c r="C35" s="186">
        <f>Schedule!C67</f>
        <v>45731</v>
      </c>
      <c r="D35" s="197" t="str">
        <f>Schedule!D67</f>
        <v>B</v>
      </c>
      <c r="E35" s="188" t="str">
        <f>Schedule!E67</f>
        <v>-</v>
      </c>
      <c r="F35" s="188">
        <f>Schedule!F67</f>
        <v>0.54166666666666663</v>
      </c>
      <c r="G35" s="185" t="str">
        <f>Schedule!G67</f>
        <v>Callao</v>
      </c>
      <c r="H35" s="185" t="str">
        <f>Schedule!H67</f>
        <v>PECLL</v>
      </c>
      <c r="I35" s="260"/>
      <c r="J35" s="103"/>
      <c r="K35" s="78" t="s">
        <v>225</v>
      </c>
      <c r="L35" s="48"/>
      <c r="M35" s="106"/>
      <c r="N35" s="47"/>
      <c r="O35" s="107"/>
      <c r="P35" s="33"/>
    </row>
    <row r="36" spans="1:16" ht="72" customHeight="1" x14ac:dyDescent="0.2">
      <c r="A36" s="184">
        <f>Schedule!A68</f>
        <v>10</v>
      </c>
      <c r="B36" s="185">
        <f>Schedule!B68</f>
        <v>45732</v>
      </c>
      <c r="C36" s="186">
        <f>Schedule!C68</f>
        <v>45732</v>
      </c>
      <c r="D36" s="197" t="str">
        <f>Schedule!D68</f>
        <v>B</v>
      </c>
      <c r="E36" s="188">
        <f>Schedule!E68</f>
        <v>0.375</v>
      </c>
      <c r="F36" s="188">
        <f>Schedule!F68</f>
        <v>0.75</v>
      </c>
      <c r="G36" s="185" t="str">
        <f>Schedule!G68</f>
        <v>Salaverry</v>
      </c>
      <c r="H36" s="185" t="str">
        <f>Schedule!H68</f>
        <v>PESVY</v>
      </c>
      <c r="I36" s="260"/>
      <c r="J36" s="103"/>
      <c r="K36" s="78" t="s">
        <v>225</v>
      </c>
      <c r="L36" s="48"/>
      <c r="M36" s="106"/>
      <c r="N36" s="47"/>
      <c r="O36" s="107"/>
      <c r="P36" s="33"/>
    </row>
    <row r="37" spans="1:16" ht="72" customHeight="1" x14ac:dyDescent="0.2">
      <c r="A37" s="184">
        <f>Schedule!A70</f>
        <v>12</v>
      </c>
      <c r="B37" s="185">
        <f>Schedule!B70</f>
        <v>45734</v>
      </c>
      <c r="C37" s="186">
        <f>Schedule!C70</f>
        <v>45734</v>
      </c>
      <c r="D37" s="197" t="str">
        <f>Schedule!D70</f>
        <v>B</v>
      </c>
      <c r="E37" s="188">
        <f>Schedule!E70</f>
        <v>0.33333333333333331</v>
      </c>
      <c r="F37" s="188">
        <f>Schedule!F70</f>
        <v>0.75</v>
      </c>
      <c r="G37" s="185" t="str">
        <f>Schedule!G70</f>
        <v>Guayaquil</v>
      </c>
      <c r="H37" s="185" t="str">
        <f>Schedule!H70</f>
        <v>ECGYE</v>
      </c>
      <c r="I37" s="260"/>
      <c r="J37" s="103"/>
      <c r="K37" s="78" t="s">
        <v>225</v>
      </c>
      <c r="L37" s="48"/>
      <c r="M37" s="106"/>
      <c r="N37" s="47"/>
      <c r="O37" s="107"/>
      <c r="P37" s="33"/>
    </row>
    <row r="38" spans="1:16" ht="72" customHeight="1" x14ac:dyDescent="0.2">
      <c r="A38" s="184">
        <f>Schedule!A71</f>
        <v>13</v>
      </c>
      <c r="B38" s="185">
        <f>Schedule!B71</f>
        <v>45735</v>
      </c>
      <c r="C38" s="186">
        <f>Schedule!C71</f>
        <v>45735</v>
      </c>
      <c r="D38" s="197" t="str">
        <f>Schedule!D71</f>
        <v>B</v>
      </c>
      <c r="E38" s="188">
        <f>Schedule!E71</f>
        <v>0.41666666666666669</v>
      </c>
      <c r="F38" s="188">
        <f>Schedule!F71</f>
        <v>0.75</v>
      </c>
      <c r="G38" s="185" t="str">
        <f>Schedule!G71</f>
        <v>Manta</v>
      </c>
      <c r="H38" s="185" t="str">
        <f>Schedule!H71</f>
        <v>ECMEC</v>
      </c>
      <c r="I38" s="258"/>
      <c r="J38" s="103"/>
      <c r="K38" s="78" t="s">
        <v>225</v>
      </c>
      <c r="L38" s="48"/>
      <c r="M38" s="106"/>
      <c r="N38" s="47"/>
      <c r="O38" s="107"/>
      <c r="P38" s="33"/>
    </row>
    <row r="39" spans="1:16" ht="72" customHeight="1" x14ac:dyDescent="0.2">
      <c r="A39" s="184">
        <f>Schedule!A73</f>
        <v>15</v>
      </c>
      <c r="B39" s="185">
        <f>Schedule!B73</f>
        <v>45737</v>
      </c>
      <c r="C39" s="186">
        <f>Schedule!C73</f>
        <v>45737</v>
      </c>
      <c r="D39" s="197" t="str">
        <f>Schedule!D73</f>
        <v>B</v>
      </c>
      <c r="E39" s="188">
        <f>Schedule!E73</f>
        <v>0.5</v>
      </c>
      <c r="F39" s="188">
        <f>Schedule!F73</f>
        <v>0.83333333333333337</v>
      </c>
      <c r="G39" s="185" t="str">
        <f>Schedule!G73</f>
        <v>Fort Amador</v>
      </c>
      <c r="H39" s="185" t="str">
        <f>Schedule!H73</f>
        <v>PAPTY</v>
      </c>
      <c r="I39" s="121" t="s">
        <v>197</v>
      </c>
      <c r="J39" s="103"/>
      <c r="K39" s="78" t="s">
        <v>225</v>
      </c>
      <c r="L39" s="48"/>
      <c r="M39" s="106"/>
      <c r="N39" s="47"/>
      <c r="O39" s="107"/>
      <c r="P39" s="33"/>
    </row>
    <row r="40" spans="1:16" ht="72" customHeight="1" x14ac:dyDescent="0.2">
      <c r="A40" s="184">
        <f>Schedule!A76</f>
        <v>18</v>
      </c>
      <c r="B40" s="185">
        <f>Schedule!B76</f>
        <v>45739</v>
      </c>
      <c r="C40" s="186">
        <f>Schedule!C76</f>
        <v>45739</v>
      </c>
      <c r="D40" s="197" t="str">
        <f>Schedule!D76</f>
        <v>A</v>
      </c>
      <c r="E40" s="188">
        <f>Schedule!E76</f>
        <v>0.29166666666666669</v>
      </c>
      <c r="F40" s="188">
        <f>Schedule!F76</f>
        <v>0.625</v>
      </c>
      <c r="G40" s="185" t="str">
        <f>Schedule!G76</f>
        <v>San Blas Island</v>
      </c>
      <c r="H40" s="185" t="str">
        <f>Schedule!H76</f>
        <v>PANBL</v>
      </c>
      <c r="I40" s="87" t="s">
        <v>1</v>
      </c>
      <c r="J40" s="103"/>
      <c r="K40" s="78" t="s">
        <v>225</v>
      </c>
      <c r="L40" s="48"/>
      <c r="M40" s="106"/>
      <c r="N40" s="47"/>
      <c r="O40" s="107"/>
      <c r="P40" s="33"/>
    </row>
    <row r="41" spans="1:16" ht="72" customHeight="1" x14ac:dyDescent="0.2">
      <c r="A41" s="184">
        <f>Schedule!A77</f>
        <v>19</v>
      </c>
      <c r="B41" s="185">
        <f>Schedule!B77</f>
        <v>45740</v>
      </c>
      <c r="C41" s="186">
        <f>Schedule!C77</f>
        <v>45740</v>
      </c>
      <c r="D41" s="197" t="str">
        <f>Schedule!D77</f>
        <v>B</v>
      </c>
      <c r="E41" s="188">
        <f>Schedule!E77</f>
        <v>0.33333333333333331</v>
      </c>
      <c r="F41" s="188">
        <f>Schedule!F77</f>
        <v>0.95833333333333337</v>
      </c>
      <c r="G41" s="185" t="str">
        <f>Schedule!G77</f>
        <v>Cartagena de Indias</v>
      </c>
      <c r="H41" s="185" t="str">
        <f>Schedule!H77</f>
        <v>COCTG</v>
      </c>
      <c r="I41" s="87" t="s">
        <v>199</v>
      </c>
      <c r="J41" s="103"/>
      <c r="K41" s="78" t="s">
        <v>225</v>
      </c>
      <c r="L41" s="48"/>
      <c r="M41" s="106"/>
      <c r="N41" s="47"/>
      <c r="O41" s="107"/>
      <c r="P41" s="33"/>
    </row>
    <row r="42" spans="1:16" ht="72" customHeight="1" x14ac:dyDescent="0.2">
      <c r="A42" s="184">
        <f>Schedule!A79</f>
        <v>21</v>
      </c>
      <c r="B42" s="185">
        <f>Schedule!B79</f>
        <v>45742</v>
      </c>
      <c r="C42" s="186">
        <f>Schedule!C79</f>
        <v>45742</v>
      </c>
      <c r="D42" s="197" t="str">
        <f>Schedule!D79</f>
        <v>B</v>
      </c>
      <c r="E42" s="188">
        <f>Schedule!E79</f>
        <v>0.33333333333333331</v>
      </c>
      <c r="F42" s="188">
        <f>Schedule!F79</f>
        <v>0.95833333333333337</v>
      </c>
      <c r="G42" s="185" t="str">
        <f>Schedule!G79</f>
        <v>Oranjestad</v>
      </c>
      <c r="H42" s="185" t="str">
        <f>Schedule!H79</f>
        <v>AWORJ</v>
      </c>
      <c r="I42" s="87" t="s">
        <v>200</v>
      </c>
      <c r="J42" s="103"/>
      <c r="K42" s="78"/>
      <c r="L42" s="48"/>
      <c r="M42" s="106"/>
      <c r="N42" s="47"/>
      <c r="O42" s="107"/>
      <c r="P42" s="33"/>
    </row>
    <row r="43" spans="1:16" ht="72" customHeight="1" x14ac:dyDescent="0.2">
      <c r="A43" s="184">
        <f>Schedule!A80</f>
        <v>22</v>
      </c>
      <c r="B43" s="185">
        <f>Schedule!B80</f>
        <v>45743</v>
      </c>
      <c r="C43" s="186">
        <f>Schedule!C80</f>
        <v>45743</v>
      </c>
      <c r="D43" s="197" t="str">
        <f>Schedule!D80</f>
        <v>B</v>
      </c>
      <c r="E43" s="188">
        <f>Schedule!E80</f>
        <v>0.33333333333333331</v>
      </c>
      <c r="F43" s="188">
        <f>Schedule!F80</f>
        <v>0.95833333333333337</v>
      </c>
      <c r="G43" s="185" t="str">
        <f>Schedule!G80</f>
        <v>Willemstad</v>
      </c>
      <c r="H43" s="185" t="str">
        <f>Schedule!H80</f>
        <v>CWWIL</v>
      </c>
      <c r="I43" s="87" t="s">
        <v>201</v>
      </c>
      <c r="J43" s="103"/>
      <c r="K43" s="78"/>
      <c r="L43" s="48"/>
      <c r="M43" s="106"/>
      <c r="N43" s="47"/>
      <c r="O43" s="107"/>
      <c r="P43" s="33"/>
    </row>
    <row r="44" spans="1:16" ht="72" customHeight="1" x14ac:dyDescent="0.2">
      <c r="A44" s="179">
        <f>Schedule!A82</f>
        <v>1</v>
      </c>
      <c r="B44" s="180">
        <f>Schedule!B82</f>
        <v>45745</v>
      </c>
      <c r="C44" s="181">
        <f>Schedule!C82</f>
        <v>45745</v>
      </c>
      <c r="D44" s="196" t="str">
        <f>Schedule!D82</f>
        <v>B</v>
      </c>
      <c r="E44" s="183">
        <f>Schedule!E82</f>
        <v>0.33333333333333331</v>
      </c>
      <c r="F44" s="183" t="str">
        <f>Schedule!F82</f>
        <v>-</v>
      </c>
      <c r="G44" s="180" t="str">
        <f>Schedule!G82</f>
        <v>SANTO DOMINGO</v>
      </c>
      <c r="H44" s="180" t="str">
        <f>Schedule!H82</f>
        <v>DOSDQ</v>
      </c>
      <c r="I44" s="254" t="s">
        <v>202</v>
      </c>
      <c r="J44" s="103"/>
      <c r="K44" s="78"/>
      <c r="L44" s="48"/>
      <c r="M44" s="106"/>
      <c r="N44" s="47"/>
      <c r="O44" s="107"/>
      <c r="P44" s="33"/>
    </row>
    <row r="45" spans="1:16" ht="72" customHeight="1" x14ac:dyDescent="0.2">
      <c r="A45" s="184">
        <f>Schedule!A83</f>
        <v>2</v>
      </c>
      <c r="B45" s="185">
        <f>Schedule!B83</f>
        <v>45746</v>
      </c>
      <c r="C45" s="186">
        <f>Schedule!C83</f>
        <v>45746</v>
      </c>
      <c r="D45" s="197" t="str">
        <f>Schedule!D83</f>
        <v>B</v>
      </c>
      <c r="E45" s="188" t="str">
        <f>Schedule!E83</f>
        <v>-</v>
      </c>
      <c r="F45" s="188">
        <f>Schedule!F83</f>
        <v>0.58333333333333337</v>
      </c>
      <c r="G45" s="185" t="str">
        <f>Schedule!G83</f>
        <v>Santo Domingo</v>
      </c>
      <c r="H45" s="185" t="str">
        <f>Schedule!H83</f>
        <v>DOSDQ</v>
      </c>
      <c r="I45" s="255"/>
      <c r="J45" s="103"/>
      <c r="K45" s="78"/>
      <c r="L45" s="48"/>
      <c r="M45" s="106"/>
      <c r="N45" s="47"/>
      <c r="O45" s="107"/>
      <c r="P45" s="33"/>
    </row>
    <row r="46" spans="1:16" ht="72" customHeight="1" x14ac:dyDescent="0.2">
      <c r="A46" s="184">
        <f>Schedule!A84</f>
        <v>3</v>
      </c>
      <c r="B46" s="185">
        <f>Schedule!B84</f>
        <v>45747</v>
      </c>
      <c r="C46" s="186">
        <f>Schedule!C84</f>
        <v>45747</v>
      </c>
      <c r="D46" s="197" t="str">
        <f>Schedule!D84</f>
        <v>A</v>
      </c>
      <c r="E46" s="188">
        <f>Schedule!E84</f>
        <v>0.29166666666666669</v>
      </c>
      <c r="F46" s="188">
        <f>Schedule!F84</f>
        <v>0.70833333333333337</v>
      </c>
      <c r="G46" s="185" t="str">
        <f>Schedule!G84</f>
        <v>Samana</v>
      </c>
      <c r="H46" s="185" t="str">
        <f>Schedule!H84</f>
        <v>DOAZS</v>
      </c>
      <c r="I46" s="256"/>
      <c r="J46" s="103"/>
      <c r="K46" s="78"/>
      <c r="L46" s="48"/>
      <c r="M46" s="106"/>
      <c r="N46" s="47"/>
      <c r="O46" s="107"/>
      <c r="P46" s="33"/>
    </row>
    <row r="47" spans="1:16" ht="72" customHeight="1" x14ac:dyDescent="0.2">
      <c r="A47" s="184">
        <f>Schedule!A86</f>
        <v>5</v>
      </c>
      <c r="B47" s="185">
        <f>Schedule!B86</f>
        <v>45749</v>
      </c>
      <c r="C47" s="186">
        <f>Schedule!C86</f>
        <v>45749</v>
      </c>
      <c r="D47" s="197" t="str">
        <f>Schedule!D86</f>
        <v>B</v>
      </c>
      <c r="E47" s="188">
        <f>Schedule!E86</f>
        <v>0.5</v>
      </c>
      <c r="F47" s="188">
        <f>Schedule!F86</f>
        <v>0.75</v>
      </c>
      <c r="G47" s="185" t="str">
        <f>Schedule!G86</f>
        <v>Nassau</v>
      </c>
      <c r="H47" s="185" t="str">
        <f>Schedule!H86</f>
        <v>BSNAS</v>
      </c>
      <c r="I47" s="119" t="s">
        <v>203</v>
      </c>
      <c r="J47" s="103"/>
      <c r="K47" s="78"/>
      <c r="L47" s="48"/>
      <c r="M47" s="106"/>
      <c r="N47" s="47"/>
      <c r="O47" s="107"/>
      <c r="P47" s="33"/>
    </row>
    <row r="48" spans="1:16" ht="72" customHeight="1" x14ac:dyDescent="0.2">
      <c r="A48" s="184">
        <f>Schedule!A87</f>
        <v>6</v>
      </c>
      <c r="B48" s="185">
        <f>Schedule!B87</f>
        <v>45750</v>
      </c>
      <c r="C48" s="186">
        <f>Schedule!C87</f>
        <v>45750</v>
      </c>
      <c r="D48" s="197" t="str">
        <f>Schedule!D87</f>
        <v>B</v>
      </c>
      <c r="E48" s="188">
        <f>Schedule!E87</f>
        <v>0.375</v>
      </c>
      <c r="F48" s="188">
        <f>Schedule!F87</f>
        <v>0.79166666666666663</v>
      </c>
      <c r="G48" s="185" t="str">
        <f>Schedule!G87</f>
        <v>Miami</v>
      </c>
      <c r="H48" s="185" t="str">
        <f>Schedule!H87</f>
        <v>USMIA</v>
      </c>
      <c r="I48" s="251" t="s">
        <v>198</v>
      </c>
      <c r="J48" s="103"/>
      <c r="K48" s="78"/>
      <c r="L48" s="48"/>
      <c r="M48" s="106"/>
      <c r="N48" s="47"/>
      <c r="O48" s="107"/>
      <c r="P48" s="33"/>
    </row>
    <row r="49" spans="1:16" ht="72" customHeight="1" x14ac:dyDescent="0.2">
      <c r="A49" s="184">
        <f>Schedule!A88</f>
        <v>7</v>
      </c>
      <c r="B49" s="185">
        <f>Schedule!B88</f>
        <v>45751</v>
      </c>
      <c r="C49" s="186">
        <f>Schedule!C88</f>
        <v>45751</v>
      </c>
      <c r="D49" s="197" t="str">
        <f>Schedule!D88</f>
        <v>B</v>
      </c>
      <c r="E49" s="188">
        <f>Schedule!E88</f>
        <v>0.33333333333333331</v>
      </c>
      <c r="F49" s="188">
        <f>Schedule!F88</f>
        <v>0.70833333333333337</v>
      </c>
      <c r="G49" s="185" t="str">
        <f>Schedule!G88</f>
        <v>Port Canaveral</v>
      </c>
      <c r="H49" s="185" t="str">
        <f>Schedule!H88</f>
        <v>USPCV</v>
      </c>
      <c r="I49" s="252"/>
      <c r="J49" s="103"/>
      <c r="K49" s="78"/>
      <c r="L49" s="48"/>
      <c r="M49" s="106"/>
      <c r="N49" s="47"/>
      <c r="O49" s="107"/>
      <c r="P49" s="33"/>
    </row>
    <row r="50" spans="1:16" ht="72" customHeight="1" x14ac:dyDescent="0.2">
      <c r="A50" s="184">
        <f>Schedule!A89</f>
        <v>8</v>
      </c>
      <c r="B50" s="185">
        <f>Schedule!B89</f>
        <v>45752</v>
      </c>
      <c r="C50" s="186">
        <f>Schedule!C89</f>
        <v>45752</v>
      </c>
      <c r="D50" s="197" t="str">
        <f>Schedule!D89</f>
        <v>B</v>
      </c>
      <c r="E50" s="188">
        <f>Schedule!E89</f>
        <v>0.58333333333333337</v>
      </c>
      <c r="F50" s="188" t="str">
        <f>Schedule!F89</f>
        <v>-</v>
      </c>
      <c r="G50" s="185" t="str">
        <f>Schedule!G89</f>
        <v>Charleston</v>
      </c>
      <c r="H50" s="185" t="str">
        <f>Schedule!H89</f>
        <v>USCHS</v>
      </c>
      <c r="I50" s="252"/>
      <c r="J50" s="103"/>
      <c r="K50" s="78"/>
      <c r="L50" s="48"/>
      <c r="M50" s="106"/>
      <c r="N50" s="47"/>
      <c r="O50" s="107"/>
      <c r="P50" s="33"/>
    </row>
    <row r="51" spans="1:16" ht="72" customHeight="1" x14ac:dyDescent="0.2">
      <c r="A51" s="184">
        <f>Schedule!A90</f>
        <v>9</v>
      </c>
      <c r="B51" s="185">
        <f>Schedule!B90</f>
        <v>45753</v>
      </c>
      <c r="C51" s="186">
        <f>Schedule!C90</f>
        <v>45753</v>
      </c>
      <c r="D51" s="197" t="str">
        <f>Schedule!D90</f>
        <v>B</v>
      </c>
      <c r="E51" s="188" t="str">
        <f>Schedule!E90</f>
        <v>-</v>
      </c>
      <c r="F51" s="188">
        <f>Schedule!F90</f>
        <v>0.625</v>
      </c>
      <c r="G51" s="185" t="str">
        <f>Schedule!G90</f>
        <v>Charleston</v>
      </c>
      <c r="H51" s="185" t="str">
        <f>Schedule!H90</f>
        <v>USCHS</v>
      </c>
      <c r="I51" s="252"/>
      <c r="J51" s="103"/>
      <c r="K51" s="78"/>
      <c r="L51" s="48"/>
      <c r="M51" s="106"/>
      <c r="N51" s="47"/>
      <c r="O51" s="107"/>
      <c r="P51" s="33"/>
    </row>
    <row r="52" spans="1:16" ht="72" customHeight="1" x14ac:dyDescent="0.2">
      <c r="A52" s="184">
        <f>Schedule!A92</f>
        <v>11</v>
      </c>
      <c r="B52" s="185">
        <f>Schedule!B92</f>
        <v>45755</v>
      </c>
      <c r="C52" s="186">
        <f>Schedule!C92</f>
        <v>45755</v>
      </c>
      <c r="D52" s="197" t="str">
        <f>Schedule!D92</f>
        <v>B</v>
      </c>
      <c r="E52" s="188">
        <f>Schedule!E92</f>
        <v>0.33333333333333331</v>
      </c>
      <c r="F52" s="188">
        <f>Schedule!F92</f>
        <v>0.75</v>
      </c>
      <c r="G52" s="185" t="str">
        <f>Schedule!G92</f>
        <v>Norfolk</v>
      </c>
      <c r="H52" s="185" t="str">
        <f>Schedule!H92</f>
        <v>USORF</v>
      </c>
      <c r="I52" s="252"/>
      <c r="J52" s="103"/>
      <c r="K52" s="78"/>
      <c r="L52" s="48"/>
      <c r="M52" s="106"/>
      <c r="N52" s="47"/>
      <c r="O52" s="107"/>
      <c r="P52" s="33"/>
    </row>
    <row r="53" spans="1:16" ht="72" customHeight="1" x14ac:dyDescent="0.2">
      <c r="A53" s="184">
        <f>Schedule!A93</f>
        <v>12</v>
      </c>
      <c r="B53" s="185">
        <f>Schedule!B93</f>
        <v>45756</v>
      </c>
      <c r="C53" s="186">
        <f>Schedule!C93</f>
        <v>45756</v>
      </c>
      <c r="D53" s="197" t="str">
        <f>Schedule!D93</f>
        <v>B</v>
      </c>
      <c r="E53" s="188">
        <f>Schedule!E93</f>
        <v>0.33333333333333331</v>
      </c>
      <c r="F53" s="188">
        <f>Schedule!F93</f>
        <v>0.95833333333333337</v>
      </c>
      <c r="G53" s="185" t="str">
        <f>Schedule!G93</f>
        <v>Baltimore</v>
      </c>
      <c r="H53" s="185" t="str">
        <f>Schedule!H93</f>
        <v>USBAL</v>
      </c>
      <c r="I53" s="252"/>
      <c r="J53" s="103"/>
      <c r="K53" s="78"/>
      <c r="L53" s="48"/>
      <c r="M53" s="106"/>
      <c r="N53" s="47"/>
      <c r="O53" s="107"/>
      <c r="P53" s="33"/>
    </row>
    <row r="54" spans="1:16" ht="72" customHeight="1" x14ac:dyDescent="0.2">
      <c r="A54" s="184">
        <f>Schedule!A95</f>
        <v>14</v>
      </c>
      <c r="B54" s="185">
        <f>Schedule!B95</f>
        <v>45758</v>
      </c>
      <c r="C54" s="186">
        <f>Schedule!C95</f>
        <v>45758</v>
      </c>
      <c r="D54" s="197" t="str">
        <f>Schedule!D95</f>
        <v>B</v>
      </c>
      <c r="E54" s="188">
        <f>Schedule!E95</f>
        <v>0.375</v>
      </c>
      <c r="F54" s="188" t="str">
        <f>Schedule!F95</f>
        <v>-</v>
      </c>
      <c r="G54" s="185" t="str">
        <f>Schedule!G95</f>
        <v>New York</v>
      </c>
      <c r="H54" s="185" t="str">
        <f>Schedule!H95</f>
        <v>USNYC</v>
      </c>
      <c r="I54" s="252"/>
      <c r="J54" s="103"/>
      <c r="K54" s="78"/>
      <c r="L54" s="48"/>
      <c r="M54" s="261" t="s">
        <v>1</v>
      </c>
      <c r="N54" s="47"/>
      <c r="O54" s="107"/>
      <c r="P54" s="33"/>
    </row>
    <row r="55" spans="1:16" ht="72" customHeight="1" x14ac:dyDescent="0.2">
      <c r="A55" s="184">
        <f>Schedule!A96</f>
        <v>15</v>
      </c>
      <c r="B55" s="185">
        <f>Schedule!B96</f>
        <v>45759</v>
      </c>
      <c r="C55" s="186">
        <f>Schedule!C96</f>
        <v>45759</v>
      </c>
      <c r="D55" s="197" t="str">
        <f>Schedule!D96</f>
        <v>B</v>
      </c>
      <c r="E55" s="188" t="str">
        <f>Schedule!E96</f>
        <v>-</v>
      </c>
      <c r="F55" s="188">
        <f>Schedule!F96</f>
        <v>0.70833333333333337</v>
      </c>
      <c r="G55" s="185" t="str">
        <f>Schedule!G96</f>
        <v>New York</v>
      </c>
      <c r="H55" s="185" t="str">
        <f>Schedule!H96</f>
        <v>USNYC</v>
      </c>
      <c r="I55" s="253"/>
      <c r="J55" s="103"/>
      <c r="K55" s="78"/>
      <c r="L55" s="48"/>
      <c r="M55" s="265"/>
      <c r="N55" s="47"/>
      <c r="O55" s="107"/>
      <c r="P55" s="33"/>
    </row>
    <row r="56" spans="1:16" ht="72" customHeight="1" x14ac:dyDescent="0.2">
      <c r="A56" s="184">
        <f>Schedule!A102</f>
        <v>21</v>
      </c>
      <c r="B56" s="185">
        <f>Schedule!B102</f>
        <v>45765</v>
      </c>
      <c r="C56" s="186">
        <f>Schedule!C102</f>
        <v>45765</v>
      </c>
      <c r="D56" s="197" t="str">
        <f>Schedule!D102</f>
        <v>B</v>
      </c>
      <c r="E56" s="188">
        <f>Schedule!E102</f>
        <v>0.58333333333333337</v>
      </c>
      <c r="F56" s="188">
        <f>Schedule!F102</f>
        <v>0.83333333333333337</v>
      </c>
      <c r="G56" s="185" t="str">
        <f>Schedule!G102</f>
        <v>Horta</v>
      </c>
      <c r="H56" s="185" t="str">
        <f>Schedule!H102</f>
        <v>PTHOR</v>
      </c>
      <c r="I56" s="257" t="s">
        <v>210</v>
      </c>
      <c r="J56" s="103"/>
      <c r="K56" s="78"/>
      <c r="L56" s="48"/>
      <c r="M56" s="175" t="s">
        <v>1</v>
      </c>
      <c r="N56" s="47"/>
      <c r="O56" s="107"/>
      <c r="P56" s="33"/>
    </row>
    <row r="57" spans="1:16" ht="72" customHeight="1" x14ac:dyDescent="0.2">
      <c r="A57" s="184">
        <f>Schedule!A103</f>
        <v>22</v>
      </c>
      <c r="B57" s="185">
        <f>Schedule!B103</f>
        <v>45766</v>
      </c>
      <c r="C57" s="186">
        <f>Schedule!C103</f>
        <v>45766</v>
      </c>
      <c r="D57" s="197" t="str">
        <f>Schedule!D103</f>
        <v>B</v>
      </c>
      <c r="E57" s="188">
        <f>Schedule!E103</f>
        <v>0.33333333333333331</v>
      </c>
      <c r="F57" s="188">
        <f>Schedule!F103</f>
        <v>0.75</v>
      </c>
      <c r="G57" s="185" t="str">
        <f>Schedule!G103</f>
        <v>Ponta Delgada</v>
      </c>
      <c r="H57" s="185" t="str">
        <f>Schedule!H103</f>
        <v>PTPDL</v>
      </c>
      <c r="I57" s="258"/>
      <c r="J57" s="103"/>
      <c r="K57" s="78"/>
      <c r="L57" s="48"/>
      <c r="M57" s="175" t="s">
        <v>1</v>
      </c>
      <c r="N57" s="47"/>
      <c r="O57" s="107"/>
      <c r="P57" s="33"/>
    </row>
    <row r="58" spans="1:16" ht="72" customHeight="1" x14ac:dyDescent="0.2">
      <c r="A58" s="184">
        <f>Schedule!A106</f>
        <v>25</v>
      </c>
      <c r="B58" s="185">
        <f>Schedule!B106</f>
        <v>45769</v>
      </c>
      <c r="C58" s="186">
        <f>Schedule!C106</f>
        <v>45769</v>
      </c>
      <c r="D58" s="197" t="str">
        <f>Schedule!D106</f>
        <v>B</v>
      </c>
      <c r="E58" s="188">
        <f>Schedule!E106</f>
        <v>0.33333333333333331</v>
      </c>
      <c r="F58" s="188">
        <f>Schedule!F106</f>
        <v>0.625</v>
      </c>
      <c r="G58" s="185" t="str">
        <f>Schedule!G106</f>
        <v>La Coruna</v>
      </c>
      <c r="H58" s="185" t="str">
        <f>Schedule!H106</f>
        <v>ESLCG</v>
      </c>
      <c r="I58" s="87" t="s">
        <v>186</v>
      </c>
      <c r="J58" s="103"/>
      <c r="K58" s="78"/>
      <c r="L58" s="48"/>
      <c r="M58" s="175" t="s">
        <v>598</v>
      </c>
      <c r="N58" s="47"/>
      <c r="O58" s="107"/>
      <c r="P58" s="33"/>
    </row>
    <row r="59" spans="1:16" ht="72" customHeight="1" x14ac:dyDescent="0.2">
      <c r="A59" s="184">
        <f>Schedule!A108</f>
        <v>27</v>
      </c>
      <c r="B59" s="185">
        <f>Schedule!B108</f>
        <v>45771</v>
      </c>
      <c r="C59" s="186">
        <f>Schedule!C108</f>
        <v>45771</v>
      </c>
      <c r="D59" s="197" t="str">
        <f>Schedule!D108</f>
        <v>B</v>
      </c>
      <c r="E59" s="188">
        <f>Schedule!E108</f>
        <v>0.375</v>
      </c>
      <c r="F59" s="188">
        <f>Schedule!F108</f>
        <v>0.79166666666666663</v>
      </c>
      <c r="G59" s="185" t="str">
        <f>Schedule!G108</f>
        <v>Honfleur</v>
      </c>
      <c r="H59" s="185" t="str">
        <f>Schedule!H108</f>
        <v>FRHON</v>
      </c>
      <c r="I59" s="87" t="s">
        <v>204</v>
      </c>
      <c r="J59" s="119" t="s">
        <v>205</v>
      </c>
      <c r="K59" s="122"/>
      <c r="L59" s="123" t="s">
        <v>206</v>
      </c>
      <c r="M59" s="123" t="s">
        <v>207</v>
      </c>
      <c r="N59" s="123" t="s">
        <v>208</v>
      </c>
      <c r="O59" s="124" t="s">
        <v>209</v>
      </c>
      <c r="P59" s="33"/>
    </row>
    <row r="60" spans="1:16" ht="72" customHeight="1" x14ac:dyDescent="0.2">
      <c r="A60" s="179" t="str">
        <f>Schedule!A110</f>
        <v>-</v>
      </c>
      <c r="B60" s="180">
        <f>Schedule!B110</f>
        <v>45773</v>
      </c>
      <c r="C60" s="181">
        <f>Schedule!C110</f>
        <v>45773</v>
      </c>
      <c r="D60" s="196" t="str">
        <f>Schedule!D110</f>
        <v>B</v>
      </c>
      <c r="E60" s="183">
        <f>Schedule!E110</f>
        <v>0.375</v>
      </c>
      <c r="F60" s="183">
        <f>Schedule!F110</f>
        <v>0.75</v>
      </c>
      <c r="G60" s="180" t="str">
        <f>Schedule!G110</f>
        <v>BREMERHAVEN</v>
      </c>
      <c r="H60" s="180" t="str">
        <f>Schedule!H110</f>
        <v>DEBRV</v>
      </c>
      <c r="I60" s="87" t="s">
        <v>184</v>
      </c>
      <c r="J60" s="103"/>
      <c r="K60" s="78"/>
      <c r="L60" s="48"/>
      <c r="M60" s="175" t="s">
        <v>597</v>
      </c>
      <c r="N60" s="47"/>
      <c r="O60" s="107"/>
      <c r="P60" s="33"/>
    </row>
  </sheetData>
  <sheetProtection formatColumns="0" formatRows="0" selectLockedCells="1" sort="0" autoFilter="0"/>
  <protectedRanges>
    <protectedRange sqref="M4 J2:P3" name="Range1"/>
    <protectedRange sqref="I5" name="Range1_7"/>
    <protectedRange sqref="I4" name="Range1_9_1"/>
    <protectedRange sqref="I7" name="Range1_1"/>
    <protectedRange sqref="I6" name="Range1_4_1"/>
    <protectedRange sqref="I2 I60" name="Range1_2_4"/>
    <protectedRange sqref="I59" name="Range1_3"/>
  </protectedRanges>
  <autoFilter ref="A1:P60" xr:uid="{689437D9-0936-4D39-8CC0-6D899B928D87}"/>
  <mergeCells count="17">
    <mergeCell ref="O4:O5"/>
    <mergeCell ref="M14:M16"/>
    <mergeCell ref="M22:M23"/>
    <mergeCell ref="M54:M55"/>
    <mergeCell ref="L14:L16"/>
    <mergeCell ref="P14:P16"/>
    <mergeCell ref="I48:I55"/>
    <mergeCell ref="I44:I46"/>
    <mergeCell ref="I56:I57"/>
    <mergeCell ref="J14:J16"/>
    <mergeCell ref="J22:J23"/>
    <mergeCell ref="J30:J31"/>
    <mergeCell ref="I20:I21"/>
    <mergeCell ref="I22:I25"/>
    <mergeCell ref="I26:I32"/>
    <mergeCell ref="I33:I38"/>
    <mergeCell ref="I10:I18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107"/>
  <sheetViews>
    <sheetView topLeftCell="A31" zoomScale="85" zoomScaleNormal="85" workbookViewId="0">
      <selection activeCell="G34" sqref="G34"/>
    </sheetView>
  </sheetViews>
  <sheetFormatPr defaultColWidth="8.85546875" defaultRowHeight="12.75" x14ac:dyDescent="0.2"/>
  <cols>
    <col min="1" max="1" width="6.140625" style="189" customWidth="1"/>
    <col min="2" max="2" width="13.42578125" style="189" customWidth="1"/>
    <col min="3" max="3" width="8.28515625" style="189" customWidth="1"/>
    <col min="4" max="4" width="10.140625" style="190" customWidth="1"/>
    <col min="5" max="5" width="9.28515625" style="189" bestFit="1" customWidth="1"/>
    <col min="6" max="6" width="9.140625" style="189"/>
    <col min="7" max="7" width="18.85546875" style="191" customWidth="1"/>
    <col min="8" max="8" width="13.5703125" style="189" customWidth="1"/>
    <col min="9" max="11" width="26.7109375" style="4" customWidth="1"/>
  </cols>
  <sheetData>
    <row r="1" spans="1:11" ht="35.25" customHeight="1" x14ac:dyDescent="0.2">
      <c r="A1" s="176" t="s">
        <v>34</v>
      </c>
      <c r="B1" s="176" t="s">
        <v>2</v>
      </c>
      <c r="C1" s="177" t="s">
        <v>3</v>
      </c>
      <c r="D1" s="178" t="s">
        <v>22</v>
      </c>
      <c r="E1" s="178" t="s">
        <v>5</v>
      </c>
      <c r="F1" s="178" t="s">
        <v>6</v>
      </c>
      <c r="G1" s="178" t="s">
        <v>23</v>
      </c>
      <c r="H1" s="178" t="s">
        <v>7</v>
      </c>
      <c r="I1" s="31" t="s">
        <v>25</v>
      </c>
      <c r="J1" s="31" t="s">
        <v>26</v>
      </c>
      <c r="K1" s="31" t="s">
        <v>27</v>
      </c>
    </row>
    <row r="2" spans="1:11" s="5" customFormat="1" ht="30" customHeight="1" x14ac:dyDescent="0.2">
      <c r="A2" s="179">
        <f>Schedule!A5</f>
        <v>1</v>
      </c>
      <c r="B2" s="180">
        <f>Schedule!B5</f>
        <v>45670</v>
      </c>
      <c r="C2" s="181">
        <f>Schedule!C5</f>
        <v>45670</v>
      </c>
      <c r="D2" s="182" t="str">
        <f>Schedule!D5</f>
        <v>B</v>
      </c>
      <c r="E2" s="183">
        <f>Schedule!E5</f>
        <v>0.375</v>
      </c>
      <c r="F2" s="183">
        <f>Schedule!F5</f>
        <v>0.75</v>
      </c>
      <c r="G2" s="180" t="str">
        <f>Schedule!G5</f>
        <v>BREMERHAVEN</v>
      </c>
      <c r="H2" s="180" t="str">
        <f>Schedule!H5</f>
        <v>DEBRV</v>
      </c>
      <c r="I2" s="129"/>
      <c r="J2" s="129"/>
      <c r="K2" s="129"/>
    </row>
    <row r="3" spans="1:11" ht="30" customHeight="1" x14ac:dyDescent="0.2">
      <c r="A3" s="184">
        <f>Schedule!A6</f>
        <v>2</v>
      </c>
      <c r="B3" s="185">
        <f>Schedule!B6</f>
        <v>45671</v>
      </c>
      <c r="C3" s="186">
        <f>Schedule!C6</f>
        <v>45671</v>
      </c>
      <c r="D3" s="187" t="str">
        <f>Schedule!D6</f>
        <v>C</v>
      </c>
      <c r="E3" s="188" t="str">
        <f>Schedule!E6</f>
        <v>-</v>
      </c>
      <c r="F3" s="188" t="str">
        <f>Schedule!F6</f>
        <v>-</v>
      </c>
      <c r="G3" s="185" t="str">
        <f>Schedule!G6</f>
        <v>At sea</v>
      </c>
      <c r="H3" s="185" t="str">
        <f>Schedule!H6</f>
        <v>-</v>
      </c>
      <c r="I3" s="79"/>
      <c r="J3" s="79"/>
      <c r="K3" s="49"/>
    </row>
    <row r="4" spans="1:11" ht="30" customHeight="1" x14ac:dyDescent="0.2">
      <c r="A4" s="184">
        <f>Schedule!A7</f>
        <v>3</v>
      </c>
      <c r="B4" s="185">
        <f>Schedule!B7</f>
        <v>45672</v>
      </c>
      <c r="C4" s="186">
        <f>Schedule!C7</f>
        <v>45672</v>
      </c>
      <c r="D4" s="187" t="str">
        <f>Schedule!D7</f>
        <v>C</v>
      </c>
      <c r="E4" s="188" t="str">
        <f>Schedule!E7</f>
        <v>-</v>
      </c>
      <c r="F4" s="188" t="str">
        <f>Schedule!F7</f>
        <v>-</v>
      </c>
      <c r="G4" s="185" t="str">
        <f>Schedule!G7</f>
        <v>At sea</v>
      </c>
      <c r="H4" s="185" t="str">
        <f>Schedule!H7</f>
        <v>-</v>
      </c>
      <c r="I4" s="49"/>
      <c r="J4" s="79"/>
      <c r="K4" s="49"/>
    </row>
    <row r="5" spans="1:11" ht="30" customHeight="1" thickBot="1" x14ac:dyDescent="0.25">
      <c r="A5" s="184">
        <f>Schedule!A8</f>
        <v>4</v>
      </c>
      <c r="B5" s="185">
        <f>Schedule!B8</f>
        <v>45673</v>
      </c>
      <c r="C5" s="186">
        <f>Schedule!C8</f>
        <v>45673</v>
      </c>
      <c r="D5" s="187" t="str">
        <f>Schedule!D8</f>
        <v>C</v>
      </c>
      <c r="E5" s="188" t="str">
        <f>Schedule!E8</f>
        <v>-</v>
      </c>
      <c r="F5" s="188" t="str">
        <f>Schedule!F8</f>
        <v>-</v>
      </c>
      <c r="G5" s="185" t="str">
        <f>Schedule!G8</f>
        <v>At sea</v>
      </c>
      <c r="H5" s="213" t="str">
        <f>Schedule!H8</f>
        <v>-</v>
      </c>
      <c r="I5" s="49"/>
      <c r="J5" s="79"/>
      <c r="K5" s="49"/>
    </row>
    <row r="6" spans="1:11" ht="30" customHeight="1" x14ac:dyDescent="0.2">
      <c r="A6" s="184">
        <f>Schedule!A9</f>
        <v>5</v>
      </c>
      <c r="B6" s="185">
        <f>Schedule!B9</f>
        <v>45674</v>
      </c>
      <c r="C6" s="186">
        <f>Schedule!C9</f>
        <v>45674</v>
      </c>
      <c r="D6" s="187" t="str">
        <f>Schedule!D9</f>
        <v>B</v>
      </c>
      <c r="E6" s="188">
        <f>Schedule!E9</f>
        <v>0.33333333333333331</v>
      </c>
      <c r="F6" s="188">
        <f>Schedule!F9</f>
        <v>0.54166666666666663</v>
      </c>
      <c r="G6" s="212" t="str">
        <f>Schedule!G9</f>
        <v>Vigo</v>
      </c>
      <c r="H6" s="215" t="str">
        <f>Schedule!H9</f>
        <v>ESVGO</v>
      </c>
      <c r="I6" s="81"/>
      <c r="J6" s="49"/>
      <c r="K6" s="49"/>
    </row>
    <row r="7" spans="1:11" ht="30" customHeight="1" x14ac:dyDescent="0.2">
      <c r="A7" s="184">
        <f>Schedule!A10</f>
        <v>6</v>
      </c>
      <c r="B7" s="185">
        <f>Schedule!B10</f>
        <v>45675</v>
      </c>
      <c r="C7" s="186">
        <f>Schedule!C10</f>
        <v>45675</v>
      </c>
      <c r="D7" s="187" t="str">
        <f>Schedule!D10</f>
        <v>B</v>
      </c>
      <c r="E7" s="188">
        <f>Schedule!E10</f>
        <v>0.375</v>
      </c>
      <c r="F7" s="188">
        <f>Schedule!F10</f>
        <v>0.75</v>
      </c>
      <c r="G7" s="212" t="str">
        <f>Schedule!G10</f>
        <v>Lisbon</v>
      </c>
      <c r="H7" s="216" t="str">
        <f>Schedule!H10</f>
        <v>PTLIS</v>
      </c>
      <c r="I7" s="80"/>
      <c r="J7" s="79"/>
      <c r="K7" s="49"/>
    </row>
    <row r="8" spans="1:11" ht="30" customHeight="1" x14ac:dyDescent="0.2">
      <c r="A8" s="184">
        <f>Schedule!A11</f>
        <v>7</v>
      </c>
      <c r="B8" s="185">
        <f>Schedule!B11</f>
        <v>45676</v>
      </c>
      <c r="C8" s="186">
        <f>Schedule!C11</f>
        <v>45676</v>
      </c>
      <c r="D8" s="187" t="str">
        <f>Schedule!D11</f>
        <v>C</v>
      </c>
      <c r="E8" s="188" t="str">
        <f>Schedule!E11</f>
        <v>-</v>
      </c>
      <c r="F8" s="188" t="str">
        <f>Schedule!F11</f>
        <v>-</v>
      </c>
      <c r="G8" s="212" t="str">
        <f>Schedule!G11</f>
        <v>At sea</v>
      </c>
      <c r="H8" s="216" t="str">
        <f>Schedule!H11</f>
        <v>-</v>
      </c>
      <c r="I8" s="80"/>
      <c r="J8" s="49"/>
      <c r="K8" s="49"/>
    </row>
    <row r="9" spans="1:11" ht="30" customHeight="1" thickBot="1" x14ac:dyDescent="0.25">
      <c r="A9" s="184">
        <f>Schedule!A12</f>
        <v>8</v>
      </c>
      <c r="B9" s="185">
        <f>Schedule!B12</f>
        <v>45677</v>
      </c>
      <c r="C9" s="186">
        <f>Schedule!C12</f>
        <v>45677</v>
      </c>
      <c r="D9" s="187" t="str">
        <f>Schedule!D12</f>
        <v>B</v>
      </c>
      <c r="E9" s="188">
        <f>Schedule!E12</f>
        <v>0.35416666666666669</v>
      </c>
      <c r="F9" s="188">
        <f>Schedule!F12</f>
        <v>0.72916666666666663</v>
      </c>
      <c r="G9" s="212" t="str">
        <f>Schedule!G12</f>
        <v>Funchal, Madeira</v>
      </c>
      <c r="H9" s="217" t="str">
        <f>Schedule!H12</f>
        <v>PTFNC</v>
      </c>
      <c r="I9" s="80"/>
      <c r="J9" s="79"/>
      <c r="K9" s="49"/>
    </row>
    <row r="10" spans="1:11" ht="30" customHeight="1" x14ac:dyDescent="0.2">
      <c r="A10" s="184">
        <f>Schedule!A13</f>
        <v>9</v>
      </c>
      <c r="B10" s="185">
        <f>Schedule!B13</f>
        <v>45678</v>
      </c>
      <c r="C10" s="186">
        <f>Schedule!C13</f>
        <v>45678</v>
      </c>
      <c r="D10" s="187" t="str">
        <f>Schedule!D13</f>
        <v>C</v>
      </c>
      <c r="E10" s="188" t="str">
        <f>Schedule!E13</f>
        <v>-</v>
      </c>
      <c r="F10" s="188" t="str">
        <f>Schedule!F13</f>
        <v>-</v>
      </c>
      <c r="G10" s="185" t="str">
        <f>Schedule!G13</f>
        <v>At sea</v>
      </c>
      <c r="H10" s="214" t="str">
        <f>Schedule!H13</f>
        <v>-</v>
      </c>
      <c r="I10" s="80"/>
      <c r="J10" s="49"/>
      <c r="K10" s="49"/>
    </row>
    <row r="11" spans="1:11" ht="30" customHeight="1" x14ac:dyDescent="0.2">
      <c r="A11" s="184">
        <f>Schedule!A14</f>
        <v>10</v>
      </c>
      <c r="B11" s="185">
        <f>Schedule!B14</f>
        <v>45679</v>
      </c>
      <c r="C11" s="186">
        <f>Schedule!C14</f>
        <v>45679</v>
      </c>
      <c r="D11" s="187" t="str">
        <f>Schedule!D14</f>
        <v>C</v>
      </c>
      <c r="E11" s="188" t="str">
        <f>Schedule!E14</f>
        <v>-</v>
      </c>
      <c r="F11" s="188" t="str">
        <f>Schedule!F14</f>
        <v>-</v>
      </c>
      <c r="G11" s="185" t="str">
        <f>Schedule!G14</f>
        <v>At sea</v>
      </c>
      <c r="H11" s="185" t="str">
        <f>Schedule!H14</f>
        <v>-</v>
      </c>
      <c r="I11" s="82"/>
      <c r="J11" s="49"/>
      <c r="K11" s="49"/>
    </row>
    <row r="12" spans="1:11" ht="30" customHeight="1" x14ac:dyDescent="0.2">
      <c r="A12" s="184">
        <f>Schedule!A15</f>
        <v>11</v>
      </c>
      <c r="B12" s="185">
        <f>Schedule!B15</f>
        <v>45680</v>
      </c>
      <c r="C12" s="186">
        <f>Schedule!C15</f>
        <v>45680</v>
      </c>
      <c r="D12" s="187" t="str">
        <f>Schedule!D15</f>
        <v>C</v>
      </c>
      <c r="E12" s="188" t="str">
        <f>Schedule!E15</f>
        <v>-</v>
      </c>
      <c r="F12" s="188" t="str">
        <f>Schedule!F15</f>
        <v>-</v>
      </c>
      <c r="G12" s="185" t="str">
        <f>Schedule!G15</f>
        <v>At sea</v>
      </c>
      <c r="H12" s="185" t="str">
        <f>Schedule!H15</f>
        <v>-</v>
      </c>
      <c r="I12" s="80"/>
      <c r="J12" s="49"/>
      <c r="K12" s="49"/>
    </row>
    <row r="13" spans="1:11" ht="30" customHeight="1" x14ac:dyDescent="0.2">
      <c r="A13" s="184">
        <f>Schedule!A16</f>
        <v>12</v>
      </c>
      <c r="B13" s="185">
        <f>Schedule!B16</f>
        <v>45681</v>
      </c>
      <c r="C13" s="186">
        <f>Schedule!C16</f>
        <v>45681</v>
      </c>
      <c r="D13" s="187" t="str">
        <f>Schedule!D16</f>
        <v>C</v>
      </c>
      <c r="E13" s="188" t="str">
        <f>Schedule!E16</f>
        <v>-</v>
      </c>
      <c r="F13" s="188" t="str">
        <f>Schedule!F16</f>
        <v>-</v>
      </c>
      <c r="G13" s="185" t="str">
        <f>Schedule!G16</f>
        <v>At sea</v>
      </c>
      <c r="H13" s="185" t="str">
        <f>Schedule!H16</f>
        <v>-</v>
      </c>
      <c r="I13" s="80"/>
      <c r="J13" s="80"/>
      <c r="K13" s="49"/>
    </row>
    <row r="14" spans="1:11" ht="30" customHeight="1" x14ac:dyDescent="0.2">
      <c r="A14" s="184">
        <f>Schedule!A17</f>
        <v>13</v>
      </c>
      <c r="B14" s="185">
        <f>Schedule!B17</f>
        <v>45682</v>
      </c>
      <c r="C14" s="186">
        <f>Schedule!C17</f>
        <v>45682</v>
      </c>
      <c r="D14" s="187" t="str">
        <f>Schedule!D17</f>
        <v>C</v>
      </c>
      <c r="E14" s="188" t="str">
        <f>Schedule!E17</f>
        <v>-</v>
      </c>
      <c r="F14" s="188" t="str">
        <f>Schedule!F17</f>
        <v>-</v>
      </c>
      <c r="G14" s="185" t="str">
        <f>Schedule!G17</f>
        <v>At sea</v>
      </c>
      <c r="H14" s="185" t="str">
        <f>Schedule!H17</f>
        <v>-</v>
      </c>
      <c r="I14" s="80"/>
      <c r="J14" s="80"/>
      <c r="K14" s="49"/>
    </row>
    <row r="15" spans="1:11" ht="30" customHeight="1" thickBot="1" x14ac:dyDescent="0.25">
      <c r="A15" s="184">
        <f>Schedule!A18</f>
        <v>14</v>
      </c>
      <c r="B15" s="185">
        <f>Schedule!B18</f>
        <v>45683</v>
      </c>
      <c r="C15" s="186">
        <f>Schedule!C18</f>
        <v>45683</v>
      </c>
      <c r="D15" s="187" t="str">
        <f>Schedule!D18</f>
        <v>C</v>
      </c>
      <c r="E15" s="188" t="str">
        <f>Schedule!E18</f>
        <v>-</v>
      </c>
      <c r="F15" s="188" t="str">
        <f>Schedule!F18</f>
        <v>-</v>
      </c>
      <c r="G15" s="185" t="str">
        <f>Schedule!G18</f>
        <v>At sea</v>
      </c>
      <c r="H15" s="213" t="str">
        <f>Schedule!H18</f>
        <v>-</v>
      </c>
      <c r="I15" s="80"/>
      <c r="J15" s="80"/>
      <c r="K15" s="49"/>
    </row>
    <row r="16" spans="1:11" ht="30" customHeight="1" x14ac:dyDescent="0.2">
      <c r="A16" s="184">
        <f>Schedule!A19</f>
        <v>15</v>
      </c>
      <c r="B16" s="185">
        <f>Schedule!B19</f>
        <v>45684</v>
      </c>
      <c r="C16" s="186">
        <f>Schedule!C19</f>
        <v>45684</v>
      </c>
      <c r="D16" s="187" t="str">
        <f>Schedule!D19</f>
        <v>B</v>
      </c>
      <c r="E16" s="188">
        <f>Schedule!E19</f>
        <v>0.54166666666666663</v>
      </c>
      <c r="F16" s="188">
        <f>Schedule!F19</f>
        <v>0.83333333333333337</v>
      </c>
      <c r="G16" s="212" t="str">
        <f>Schedule!G19</f>
        <v>Bridgetown</v>
      </c>
      <c r="H16" s="215" t="str">
        <f>Schedule!H19</f>
        <v>BBBGI</v>
      </c>
      <c r="I16" s="80"/>
      <c r="J16" s="80"/>
      <c r="K16" s="49"/>
    </row>
    <row r="17" spans="1:11" ht="30" customHeight="1" x14ac:dyDescent="0.2">
      <c r="A17" s="184">
        <f>Schedule!A20</f>
        <v>16</v>
      </c>
      <c r="B17" s="185">
        <f>Schedule!B20</f>
        <v>45685</v>
      </c>
      <c r="C17" s="186">
        <f>Schedule!C20</f>
        <v>45685</v>
      </c>
      <c r="D17" s="187" t="str">
        <f>Schedule!D20</f>
        <v>B</v>
      </c>
      <c r="E17" s="188">
        <f>Schedule!E20</f>
        <v>0.33333333333333331</v>
      </c>
      <c r="F17" s="188">
        <f>Schedule!F20</f>
        <v>0.75</v>
      </c>
      <c r="G17" s="212" t="str">
        <f>Schedule!G20</f>
        <v>St. George's</v>
      </c>
      <c r="H17" s="216" t="str">
        <f>Schedule!H20</f>
        <v>GDSTG</v>
      </c>
      <c r="I17" s="80"/>
      <c r="J17" s="80"/>
      <c r="K17" s="49"/>
    </row>
    <row r="18" spans="1:11" ht="30" customHeight="1" thickBot="1" x14ac:dyDescent="0.25">
      <c r="A18" s="184">
        <f>Schedule!A21</f>
        <v>17</v>
      </c>
      <c r="B18" s="185">
        <f>Schedule!B21</f>
        <v>45686</v>
      </c>
      <c r="C18" s="186">
        <f>Schedule!C21</f>
        <v>45686</v>
      </c>
      <c r="D18" s="187" t="str">
        <f>Schedule!D21</f>
        <v>B</v>
      </c>
      <c r="E18" s="188">
        <f>Schedule!E21</f>
        <v>0.33333333333333331</v>
      </c>
      <c r="F18" s="188">
        <f>Schedule!F21</f>
        <v>0.70833333333333337</v>
      </c>
      <c r="G18" s="212" t="str">
        <f>Schedule!G21</f>
        <v>Scarborough</v>
      </c>
      <c r="H18" s="217" t="str">
        <f>Schedule!H21</f>
        <v>TTSCA</v>
      </c>
      <c r="I18" s="80"/>
      <c r="J18" s="80"/>
      <c r="K18" s="49"/>
    </row>
    <row r="19" spans="1:11" ht="30" customHeight="1" x14ac:dyDescent="0.2">
      <c r="A19" s="184">
        <f>Schedule!A22</f>
        <v>18</v>
      </c>
      <c r="B19" s="185">
        <f>Schedule!B22</f>
        <v>45687</v>
      </c>
      <c r="C19" s="186">
        <f>Schedule!C22</f>
        <v>45687</v>
      </c>
      <c r="D19" s="187" t="str">
        <f>Schedule!D22</f>
        <v>C</v>
      </c>
      <c r="E19" s="188" t="str">
        <f>Schedule!E22</f>
        <v>-</v>
      </c>
      <c r="F19" s="188" t="str">
        <f>Schedule!F22</f>
        <v>-</v>
      </c>
      <c r="G19" s="185" t="str">
        <f>Schedule!G22</f>
        <v>At sea</v>
      </c>
      <c r="H19" s="214" t="str">
        <f>Schedule!H22</f>
        <v>-</v>
      </c>
      <c r="I19" s="80"/>
      <c r="J19" s="80"/>
      <c r="K19" s="49"/>
    </row>
    <row r="20" spans="1:11" ht="30" customHeight="1" x14ac:dyDescent="0.2">
      <c r="A20" s="184">
        <f>Schedule!A23</f>
        <v>19</v>
      </c>
      <c r="B20" s="185">
        <f>Schedule!B23</f>
        <v>45688</v>
      </c>
      <c r="C20" s="186">
        <f>Schedule!C23</f>
        <v>45688</v>
      </c>
      <c r="D20" s="187" t="str">
        <f>Schedule!D23</f>
        <v>A</v>
      </c>
      <c r="E20" s="188">
        <f>Schedule!E23</f>
        <v>0.45833333333333331</v>
      </c>
      <c r="F20" s="188">
        <f>Schedule!F23</f>
        <v>0.70833333333333337</v>
      </c>
      <c r="G20" s="185" t="str">
        <f>Schedule!G23</f>
        <v>Iles du Salut</v>
      </c>
      <c r="H20" s="185" t="str">
        <f>Schedule!H23</f>
        <v>GF***</v>
      </c>
      <c r="I20" s="80"/>
      <c r="J20" s="80"/>
      <c r="K20" s="79"/>
    </row>
    <row r="21" spans="1:11" ht="30" customHeight="1" x14ac:dyDescent="0.2">
      <c r="A21" s="184">
        <f>Schedule!A24</f>
        <v>20</v>
      </c>
      <c r="B21" s="185">
        <f>Schedule!B24</f>
        <v>45689</v>
      </c>
      <c r="C21" s="186">
        <f>Schedule!C24</f>
        <v>45689</v>
      </c>
      <c r="D21" s="187" t="str">
        <f>Schedule!D24</f>
        <v>C</v>
      </c>
      <c r="E21" s="188" t="str">
        <f>Schedule!E24</f>
        <v>-</v>
      </c>
      <c r="F21" s="188" t="str">
        <f>Schedule!F24</f>
        <v>-</v>
      </c>
      <c r="G21" s="185" t="str">
        <f>Schedule!G24</f>
        <v>At sea</v>
      </c>
      <c r="H21" s="185" t="str">
        <f>Schedule!H24</f>
        <v>-</v>
      </c>
      <c r="I21" s="80"/>
      <c r="J21" s="80"/>
      <c r="K21" s="49"/>
    </row>
    <row r="22" spans="1:11" ht="30" customHeight="1" thickBot="1" x14ac:dyDescent="0.25">
      <c r="A22" s="184">
        <f>Schedule!A25</f>
        <v>21</v>
      </c>
      <c r="B22" s="185">
        <f>Schedule!B25</f>
        <v>45690</v>
      </c>
      <c r="C22" s="186">
        <f>Schedule!C25</f>
        <v>45690</v>
      </c>
      <c r="D22" s="187" t="str">
        <f>Schedule!D25</f>
        <v>C</v>
      </c>
      <c r="E22" s="188" t="str">
        <f>Schedule!E25</f>
        <v>-</v>
      </c>
      <c r="F22" s="188" t="str">
        <f>Schedule!F25</f>
        <v>-</v>
      </c>
      <c r="G22" s="185" t="str">
        <f>Schedule!G25</f>
        <v>At sea</v>
      </c>
      <c r="H22" s="213" t="str">
        <f>Schedule!H25</f>
        <v>-</v>
      </c>
      <c r="I22" s="80"/>
      <c r="J22" s="80"/>
      <c r="K22" s="49"/>
    </row>
    <row r="23" spans="1:11" ht="30" customHeight="1" x14ac:dyDescent="0.2">
      <c r="A23" s="184">
        <f>Schedule!A26</f>
        <v>22</v>
      </c>
      <c r="B23" s="185">
        <f>Schedule!B26</f>
        <v>45691</v>
      </c>
      <c r="C23" s="186">
        <f>Schedule!C26</f>
        <v>45691</v>
      </c>
      <c r="D23" s="187" t="str">
        <f>Schedule!D26</f>
        <v>B</v>
      </c>
      <c r="E23" s="188">
        <f>Schedule!E26</f>
        <v>0.5</v>
      </c>
      <c r="F23" s="188">
        <f>Schedule!F26</f>
        <v>0.91666666666666663</v>
      </c>
      <c r="G23" s="212" t="str">
        <f>Schedule!G26</f>
        <v>Fortaleza</v>
      </c>
      <c r="H23" s="215" t="str">
        <f>Schedule!H26</f>
        <v>BRFOR</v>
      </c>
      <c r="I23" s="80"/>
      <c r="J23" s="80"/>
      <c r="K23" s="49"/>
    </row>
    <row r="24" spans="1:11" ht="30" customHeight="1" x14ac:dyDescent="0.2">
      <c r="A24" s="184">
        <f>Schedule!A27</f>
        <v>23</v>
      </c>
      <c r="B24" s="185">
        <f>Schedule!B27</f>
        <v>45692</v>
      </c>
      <c r="C24" s="186">
        <f>Schedule!C27</f>
        <v>45692</v>
      </c>
      <c r="D24" s="187" t="str">
        <f>Schedule!D27</f>
        <v>C</v>
      </c>
      <c r="E24" s="188">
        <f>Schedule!E27</f>
        <v>0</v>
      </c>
      <c r="F24" s="188">
        <f>Schedule!F27</f>
        <v>0</v>
      </c>
      <c r="G24" s="212" t="str">
        <f>Schedule!G27</f>
        <v>At sea</v>
      </c>
      <c r="H24" s="216" t="str">
        <f>Schedule!H27</f>
        <v>-</v>
      </c>
      <c r="I24" s="219"/>
      <c r="J24" s="104"/>
      <c r="K24" s="105"/>
    </row>
    <row r="25" spans="1:11" ht="30" customHeight="1" x14ac:dyDescent="0.2">
      <c r="A25" s="184">
        <f>Schedule!A28</f>
        <v>24</v>
      </c>
      <c r="B25" s="185">
        <f>Schedule!B28</f>
        <v>45693</v>
      </c>
      <c r="C25" s="186">
        <f>Schedule!C28</f>
        <v>45693</v>
      </c>
      <c r="D25" s="187" t="str">
        <f>Schedule!D28</f>
        <v>B</v>
      </c>
      <c r="E25" s="188">
        <f>Schedule!E28</f>
        <v>0.33333333333333331</v>
      </c>
      <c r="F25" s="188">
        <f>Schedule!F28</f>
        <v>0.95833333333333337</v>
      </c>
      <c r="G25" s="212" t="str">
        <f>Schedule!G28</f>
        <v>Recife</v>
      </c>
      <c r="H25" s="216" t="str">
        <f>Schedule!H28</f>
        <v>BRREC</v>
      </c>
      <c r="I25" s="219"/>
      <c r="J25" s="104"/>
      <c r="K25" s="128"/>
    </row>
    <row r="26" spans="1:11" ht="30" customHeight="1" x14ac:dyDescent="0.2">
      <c r="A26" s="184">
        <f>Schedule!A29</f>
        <v>25</v>
      </c>
      <c r="B26" s="185">
        <f>Schedule!B29</f>
        <v>45694</v>
      </c>
      <c r="C26" s="186">
        <f>Schedule!C29</f>
        <v>45694</v>
      </c>
      <c r="D26" s="187" t="str">
        <f>Schedule!D29</f>
        <v>C</v>
      </c>
      <c r="E26" s="188" t="str">
        <f>Schedule!E29</f>
        <v>-</v>
      </c>
      <c r="F26" s="188" t="str">
        <f>Schedule!F29</f>
        <v>-</v>
      </c>
      <c r="G26" s="212" t="str">
        <f>Schedule!G29</f>
        <v>At sea</v>
      </c>
      <c r="H26" s="216" t="str">
        <f>Schedule!H29</f>
        <v>-</v>
      </c>
      <c r="I26" s="219"/>
      <c r="J26" s="104"/>
      <c r="K26" s="128"/>
    </row>
    <row r="27" spans="1:11" ht="30" customHeight="1" x14ac:dyDescent="0.2">
      <c r="A27" s="184">
        <f>Schedule!A30</f>
        <v>26</v>
      </c>
      <c r="B27" s="185">
        <f>Schedule!B30</f>
        <v>45695</v>
      </c>
      <c r="C27" s="186">
        <f>Schedule!C30</f>
        <v>45695</v>
      </c>
      <c r="D27" s="187" t="str">
        <f>Schedule!D30</f>
        <v>B</v>
      </c>
      <c r="E27" s="188">
        <f>Schedule!E30</f>
        <v>0.33333333333333331</v>
      </c>
      <c r="F27" s="188">
        <f>Schedule!F30</f>
        <v>0.75</v>
      </c>
      <c r="G27" s="212" t="str">
        <f>Schedule!G30</f>
        <v>Salvador Bahia</v>
      </c>
      <c r="H27" s="216" t="str">
        <f>Schedule!H30</f>
        <v>BRSSA</v>
      </c>
      <c r="I27" s="219"/>
      <c r="J27" s="104"/>
      <c r="K27" s="128"/>
    </row>
    <row r="28" spans="1:11" ht="30" customHeight="1" x14ac:dyDescent="0.2">
      <c r="A28" s="184">
        <f>Schedule!A31</f>
        <v>27</v>
      </c>
      <c r="B28" s="185">
        <f>Schedule!B31</f>
        <v>45696</v>
      </c>
      <c r="C28" s="186">
        <f>Schedule!C31</f>
        <v>45696</v>
      </c>
      <c r="D28" s="187" t="str">
        <f>Schedule!D31</f>
        <v>C</v>
      </c>
      <c r="E28" s="188" t="str">
        <f>Schedule!E31</f>
        <v>-</v>
      </c>
      <c r="F28" s="188" t="str">
        <f>Schedule!F31</f>
        <v>-</v>
      </c>
      <c r="G28" s="212" t="str">
        <f>Schedule!G31</f>
        <v>At sea</v>
      </c>
      <c r="H28" s="216" t="str">
        <f>Schedule!H31</f>
        <v>-</v>
      </c>
      <c r="I28" s="219"/>
      <c r="J28" s="104"/>
      <c r="K28" s="128"/>
    </row>
    <row r="29" spans="1:11" ht="30" customHeight="1" x14ac:dyDescent="0.2">
      <c r="A29" s="184">
        <f>Schedule!A32</f>
        <v>28</v>
      </c>
      <c r="B29" s="185">
        <f>Schedule!B32</f>
        <v>45697</v>
      </c>
      <c r="C29" s="186">
        <f>Schedule!C32</f>
        <v>45697</v>
      </c>
      <c r="D29" s="187" t="str">
        <f>Schedule!D32</f>
        <v>A</v>
      </c>
      <c r="E29" s="188">
        <f>Schedule!E32</f>
        <v>0.58333333333333337</v>
      </c>
      <c r="F29" s="188">
        <f>Schedule!F32</f>
        <v>0.91666666666666663</v>
      </c>
      <c r="G29" s="212" t="str">
        <f>Schedule!G32</f>
        <v>Buzios</v>
      </c>
      <c r="H29" s="216" t="str">
        <f>Schedule!H32</f>
        <v>BRBZC</v>
      </c>
      <c r="I29" s="219"/>
      <c r="J29" s="104"/>
      <c r="K29" s="128"/>
    </row>
    <row r="30" spans="1:11" ht="30" customHeight="1" x14ac:dyDescent="0.2">
      <c r="A30" s="184">
        <f>Schedule!A33</f>
        <v>29</v>
      </c>
      <c r="B30" s="185">
        <f>Schedule!B33</f>
        <v>45698</v>
      </c>
      <c r="C30" s="186">
        <f>Schedule!C33</f>
        <v>45698</v>
      </c>
      <c r="D30" s="187" t="str">
        <f>Schedule!D33</f>
        <v>B</v>
      </c>
      <c r="E30" s="188">
        <f>Schedule!E33</f>
        <v>0.33333333333333331</v>
      </c>
      <c r="F30" s="188" t="str">
        <f>Schedule!F33</f>
        <v>-</v>
      </c>
      <c r="G30" s="212" t="str">
        <f>Schedule!G33</f>
        <v>Rio de Janeiro</v>
      </c>
      <c r="H30" s="216" t="str">
        <f>Schedule!H33</f>
        <v>BRRIO</v>
      </c>
      <c r="I30" s="219"/>
      <c r="J30" s="104"/>
      <c r="K30" s="128"/>
    </row>
    <row r="31" spans="1:11" s="5" customFormat="1" ht="30" customHeight="1" thickBot="1" x14ac:dyDescent="0.25">
      <c r="A31" s="179">
        <f>Schedule!A34</f>
        <v>1</v>
      </c>
      <c r="B31" s="180">
        <f>Schedule!B34</f>
        <v>45699</v>
      </c>
      <c r="C31" s="181">
        <f>Schedule!C34</f>
        <v>45699</v>
      </c>
      <c r="D31" s="182" t="str">
        <f>Schedule!D34</f>
        <v>B</v>
      </c>
      <c r="E31" s="183" t="str">
        <f>Schedule!E34</f>
        <v>-</v>
      </c>
      <c r="F31" s="183" t="str">
        <f>Schedule!F34</f>
        <v>-</v>
      </c>
      <c r="G31" s="218" t="str">
        <f>Schedule!G34</f>
        <v>RIO DE JANEIRO</v>
      </c>
      <c r="H31" s="221" t="str">
        <f>Schedule!H34</f>
        <v>BRRIO</v>
      </c>
      <c r="I31" s="220"/>
      <c r="J31" s="130"/>
      <c r="K31" s="129"/>
    </row>
    <row r="32" spans="1:11" ht="30" customHeight="1" x14ac:dyDescent="0.2">
      <c r="A32" s="184">
        <f>Schedule!A35</f>
        <v>2</v>
      </c>
      <c r="B32" s="185">
        <f>Schedule!B35</f>
        <v>45700</v>
      </c>
      <c r="C32" s="186">
        <f>Schedule!C35</f>
        <v>45700</v>
      </c>
      <c r="D32" s="187" t="str">
        <f>Schedule!D35</f>
        <v>B</v>
      </c>
      <c r="E32" s="188" t="str">
        <f>Schedule!E35</f>
        <v>-</v>
      </c>
      <c r="F32" s="188">
        <f>Schedule!F35</f>
        <v>0.83333333333333337</v>
      </c>
      <c r="G32" s="212" t="str">
        <f>Schedule!G35</f>
        <v>Rio de Janeiro</v>
      </c>
      <c r="H32" s="222" t="str">
        <f>Schedule!H35</f>
        <v>BRRIO</v>
      </c>
      <c r="I32" s="219"/>
      <c r="J32" s="104"/>
      <c r="K32" s="128"/>
    </row>
    <row r="33" spans="1:11" ht="30" customHeight="1" x14ac:dyDescent="0.2">
      <c r="A33" s="184">
        <f>Schedule!A36</f>
        <v>3</v>
      </c>
      <c r="B33" s="185">
        <f>Schedule!B36</f>
        <v>45701</v>
      </c>
      <c r="C33" s="186">
        <f>Schedule!C36</f>
        <v>45701</v>
      </c>
      <c r="D33" s="187" t="str">
        <f>Schedule!D36</f>
        <v>A</v>
      </c>
      <c r="E33" s="188">
        <f>Schedule!E36</f>
        <v>0.33333333333333331</v>
      </c>
      <c r="F33" s="188">
        <f>Schedule!F36</f>
        <v>0.70833333333333337</v>
      </c>
      <c r="G33" s="212" t="str">
        <f>Schedule!G36</f>
        <v>Ilhabela</v>
      </c>
      <c r="H33" s="223" t="str">
        <f>Schedule!H36</f>
        <v>BRIBE</v>
      </c>
      <c r="I33" s="219"/>
      <c r="J33" s="104"/>
      <c r="K33" s="128"/>
    </row>
    <row r="34" spans="1:11" ht="30" customHeight="1" thickBot="1" x14ac:dyDescent="0.25">
      <c r="A34" s="184">
        <f>Schedule!A37</f>
        <v>4</v>
      </c>
      <c r="B34" s="185">
        <f>Schedule!B37</f>
        <v>45702</v>
      </c>
      <c r="C34" s="186">
        <f>Schedule!C37</f>
        <v>45702</v>
      </c>
      <c r="D34" s="187" t="str">
        <f>Schedule!D37</f>
        <v>A/B</v>
      </c>
      <c r="E34" s="188">
        <f>Schedule!E37</f>
        <v>0.5</v>
      </c>
      <c r="F34" s="188">
        <f>Schedule!F37</f>
        <v>0.95833333333333337</v>
      </c>
      <c r="G34" s="212" t="str">
        <f>Schedule!G37</f>
        <v>Porto Belo</v>
      </c>
      <c r="H34" s="217" t="str">
        <f>Schedule!H37</f>
        <v>BRPBO</v>
      </c>
      <c r="I34" s="219"/>
      <c r="J34" s="104"/>
      <c r="K34" s="128"/>
    </row>
    <row r="35" spans="1:11" ht="30" customHeight="1" thickBot="1" x14ac:dyDescent="0.25">
      <c r="A35" s="184">
        <f>Schedule!A38</f>
        <v>5</v>
      </c>
      <c r="B35" s="185">
        <f>Schedule!B38</f>
        <v>45703</v>
      </c>
      <c r="C35" s="186">
        <f>Schedule!C38</f>
        <v>45703</v>
      </c>
      <c r="D35" s="187" t="str">
        <f>Schedule!D38</f>
        <v>C</v>
      </c>
      <c r="E35" s="188" t="str">
        <f>Schedule!E38</f>
        <v>-</v>
      </c>
      <c r="F35" s="188" t="str">
        <f>Schedule!F38</f>
        <v>-</v>
      </c>
      <c r="G35" s="185" t="str">
        <f>Schedule!G38</f>
        <v>At sea</v>
      </c>
      <c r="H35" s="224" t="str">
        <f>Schedule!H38</f>
        <v>-</v>
      </c>
      <c r="I35" s="104"/>
      <c r="J35" s="104"/>
      <c r="K35" s="128"/>
    </row>
    <row r="36" spans="1:11" ht="30" customHeight="1" x14ac:dyDescent="0.2">
      <c r="A36" s="184">
        <f>Schedule!A39</f>
        <v>6</v>
      </c>
      <c r="B36" s="185">
        <f>Schedule!B39</f>
        <v>45704</v>
      </c>
      <c r="C36" s="186">
        <f>Schedule!C39</f>
        <v>45704</v>
      </c>
      <c r="D36" s="187" t="str">
        <f>Schedule!D39</f>
        <v>B</v>
      </c>
      <c r="E36" s="188">
        <f>Schedule!E39</f>
        <v>0.33333333333333331</v>
      </c>
      <c r="F36" s="188">
        <f>Schedule!F39</f>
        <v>0.625</v>
      </c>
      <c r="G36" s="212" t="str">
        <f>Schedule!G39</f>
        <v>Rio Grande</v>
      </c>
      <c r="H36" s="215" t="str">
        <f>Schedule!H39</f>
        <v>BRRIG</v>
      </c>
      <c r="I36" s="219"/>
      <c r="J36" s="104"/>
      <c r="K36" s="128"/>
    </row>
    <row r="37" spans="1:11" ht="30" customHeight="1" x14ac:dyDescent="0.2">
      <c r="A37" s="184">
        <f>Schedule!A40</f>
        <v>7</v>
      </c>
      <c r="B37" s="185">
        <f>Schedule!B40</f>
        <v>45705</v>
      </c>
      <c r="C37" s="186">
        <f>Schedule!C40</f>
        <v>45705</v>
      </c>
      <c r="D37" s="187" t="str">
        <f>Schedule!D40</f>
        <v>A</v>
      </c>
      <c r="E37" s="188">
        <f>Schedule!E40</f>
        <v>0.375</v>
      </c>
      <c r="F37" s="188">
        <f>Schedule!F40</f>
        <v>0.83333333333333337</v>
      </c>
      <c r="G37" s="212" t="str">
        <f>Schedule!G40</f>
        <v>Punta del Este</v>
      </c>
      <c r="H37" s="216" t="str">
        <f>Schedule!H40</f>
        <v>UYPDP</v>
      </c>
      <c r="I37" s="219"/>
      <c r="J37" s="104"/>
      <c r="K37" s="128"/>
    </row>
    <row r="38" spans="1:11" ht="30" customHeight="1" x14ac:dyDescent="0.2">
      <c r="A38" s="184">
        <f>Schedule!A41</f>
        <v>8</v>
      </c>
      <c r="B38" s="185">
        <f>Schedule!B41</f>
        <v>45706</v>
      </c>
      <c r="C38" s="186">
        <f>Schedule!C41</f>
        <v>45706</v>
      </c>
      <c r="D38" s="187" t="str">
        <f>Schedule!D41</f>
        <v>B</v>
      </c>
      <c r="E38" s="188">
        <f>Schedule!E41</f>
        <v>0.29166666666666669</v>
      </c>
      <c r="F38" s="188">
        <f>Schedule!F41</f>
        <v>0.75</v>
      </c>
      <c r="G38" s="212" t="str">
        <f>Schedule!G41</f>
        <v>Montevideo</v>
      </c>
      <c r="H38" s="216" t="str">
        <f>Schedule!H41</f>
        <v>UYMVD</v>
      </c>
      <c r="I38" s="219"/>
      <c r="J38" s="104"/>
      <c r="K38" s="128"/>
    </row>
    <row r="39" spans="1:11" ht="30" customHeight="1" x14ac:dyDescent="0.2">
      <c r="A39" s="184">
        <f>Schedule!A42</f>
        <v>9</v>
      </c>
      <c r="B39" s="185">
        <f>Schedule!B42</f>
        <v>45707</v>
      </c>
      <c r="C39" s="186">
        <f>Schedule!C42</f>
        <v>45707</v>
      </c>
      <c r="D39" s="187" t="str">
        <f>Schedule!D42</f>
        <v>B</v>
      </c>
      <c r="E39" s="188">
        <f>Schedule!E42</f>
        <v>0.33333333333333331</v>
      </c>
      <c r="F39" s="188" t="str">
        <f>Schedule!F42</f>
        <v>-</v>
      </c>
      <c r="G39" s="212" t="str">
        <f>Schedule!G42</f>
        <v>Buenos Aires</v>
      </c>
      <c r="H39" s="216" t="str">
        <f>Schedule!H42</f>
        <v>ARBUE</v>
      </c>
      <c r="I39" s="219"/>
      <c r="J39" s="104"/>
      <c r="K39" s="128"/>
    </row>
    <row r="40" spans="1:11" ht="30" customHeight="1" x14ac:dyDescent="0.2">
      <c r="A40" s="184">
        <f>Schedule!A43</f>
        <v>10</v>
      </c>
      <c r="B40" s="185">
        <f>Schedule!B43</f>
        <v>45708</v>
      </c>
      <c r="C40" s="186">
        <f>Schedule!C43</f>
        <v>45708</v>
      </c>
      <c r="D40" s="187" t="str">
        <f>Schedule!D43</f>
        <v>B</v>
      </c>
      <c r="E40" s="188" t="str">
        <f>Schedule!E43</f>
        <v>-</v>
      </c>
      <c r="F40" s="188">
        <f>Schedule!F43</f>
        <v>0.75</v>
      </c>
      <c r="G40" s="212" t="str">
        <f>Schedule!G43</f>
        <v>Buenos Aires</v>
      </c>
      <c r="H40" s="216" t="str">
        <f>Schedule!H43</f>
        <v>ARBUE</v>
      </c>
      <c r="I40" s="219"/>
      <c r="J40" s="104"/>
      <c r="K40" s="128"/>
    </row>
    <row r="41" spans="1:11" ht="30" customHeight="1" x14ac:dyDescent="0.2">
      <c r="A41" s="184">
        <f>Schedule!A44</f>
        <v>11</v>
      </c>
      <c r="B41" s="185">
        <f>Schedule!B44</f>
        <v>45709</v>
      </c>
      <c r="C41" s="186">
        <f>Schedule!C44</f>
        <v>45709</v>
      </c>
      <c r="D41" s="187" t="str">
        <f>Schedule!D44</f>
        <v>C</v>
      </c>
      <c r="E41" s="188" t="str">
        <f>Schedule!E44</f>
        <v>-</v>
      </c>
      <c r="F41" s="188" t="str">
        <f>Schedule!F44</f>
        <v>-</v>
      </c>
      <c r="G41" s="212" t="str">
        <f>Schedule!G44</f>
        <v>At sea</v>
      </c>
      <c r="H41" s="216" t="str">
        <f>Schedule!H44</f>
        <v>-</v>
      </c>
      <c r="I41" s="219"/>
      <c r="J41" s="104"/>
      <c r="K41" s="128"/>
    </row>
    <row r="42" spans="1:11" ht="30" customHeight="1" x14ac:dyDescent="0.2">
      <c r="A42" s="184">
        <f>Schedule!A45</f>
        <v>12</v>
      </c>
      <c r="B42" s="185">
        <f>Schedule!B45</f>
        <v>45710</v>
      </c>
      <c r="C42" s="186">
        <f>Schedule!C45</f>
        <v>45710</v>
      </c>
      <c r="D42" s="187" t="str">
        <f>Schedule!D45</f>
        <v>C</v>
      </c>
      <c r="E42" s="188" t="str">
        <f>Schedule!E45</f>
        <v>-</v>
      </c>
      <c r="F42" s="188" t="str">
        <f>Schedule!F45</f>
        <v>-</v>
      </c>
      <c r="G42" s="212" t="str">
        <f>Schedule!G45</f>
        <v>At sea</v>
      </c>
      <c r="H42" s="216" t="str">
        <f>Schedule!H45</f>
        <v>-</v>
      </c>
      <c r="I42" s="219"/>
      <c r="J42" s="104"/>
      <c r="K42" s="128"/>
    </row>
    <row r="43" spans="1:11" ht="30" customHeight="1" thickBot="1" x14ac:dyDescent="0.25">
      <c r="A43" s="184">
        <f>Schedule!A46</f>
        <v>13</v>
      </c>
      <c r="B43" s="185">
        <f>Schedule!B46</f>
        <v>45711</v>
      </c>
      <c r="C43" s="186">
        <f>Schedule!C46</f>
        <v>45711</v>
      </c>
      <c r="D43" s="187" t="str">
        <f>Schedule!D46</f>
        <v>B</v>
      </c>
      <c r="E43" s="188">
        <f>Schedule!E46</f>
        <v>0.29166666666666669</v>
      </c>
      <c r="F43" s="188">
        <f>Schedule!F46</f>
        <v>0.79166666666666663</v>
      </c>
      <c r="G43" s="212" t="str">
        <f>Schedule!G46</f>
        <v>Puerto Madryn</v>
      </c>
      <c r="H43" s="217" t="str">
        <f>Schedule!H46</f>
        <v>ARPMY</v>
      </c>
      <c r="I43" s="219"/>
      <c r="J43" s="104"/>
      <c r="K43" s="128"/>
    </row>
    <row r="44" spans="1:11" ht="30" customHeight="1" x14ac:dyDescent="0.2">
      <c r="A44" s="184">
        <f>Schedule!A47</f>
        <v>14</v>
      </c>
      <c r="B44" s="185">
        <f>Schedule!B47</f>
        <v>45712</v>
      </c>
      <c r="C44" s="186">
        <f>Schedule!C47</f>
        <v>45712</v>
      </c>
      <c r="D44" s="187" t="str">
        <f>Schedule!D47</f>
        <v>C</v>
      </c>
      <c r="E44" s="188" t="str">
        <f>Schedule!E47</f>
        <v>-</v>
      </c>
      <c r="F44" s="188" t="str">
        <f>Schedule!F47</f>
        <v>-</v>
      </c>
      <c r="G44" s="185" t="str">
        <f>Schedule!G47</f>
        <v>At sea</v>
      </c>
      <c r="H44" s="214" t="str">
        <f>Schedule!H47</f>
        <v>-</v>
      </c>
      <c r="I44" s="104"/>
      <c r="J44" s="104"/>
      <c r="K44" s="128"/>
    </row>
    <row r="45" spans="1:11" ht="30" customHeight="1" thickBot="1" x14ac:dyDescent="0.25">
      <c r="A45" s="184">
        <f>Schedule!A48</f>
        <v>15</v>
      </c>
      <c r="B45" s="185">
        <f>Schedule!B48</f>
        <v>45713</v>
      </c>
      <c r="C45" s="186">
        <f>Schedule!C48</f>
        <v>45713</v>
      </c>
      <c r="D45" s="187" t="str">
        <f>Schedule!D48</f>
        <v>C</v>
      </c>
      <c r="E45" s="188" t="str">
        <f>Schedule!E48</f>
        <v>-</v>
      </c>
      <c r="F45" s="188" t="str">
        <f>Schedule!F48</f>
        <v>-</v>
      </c>
      <c r="G45" s="185" t="str">
        <f>Schedule!G48</f>
        <v>At sea</v>
      </c>
      <c r="H45" s="213" t="str">
        <f>Schedule!H48</f>
        <v>-</v>
      </c>
      <c r="I45" s="104"/>
      <c r="J45" s="104"/>
      <c r="K45" s="128"/>
    </row>
    <row r="46" spans="1:11" ht="30" customHeight="1" x14ac:dyDescent="0.2">
      <c r="A46" s="184">
        <f>Schedule!A49</f>
        <v>16</v>
      </c>
      <c r="B46" s="185">
        <f>Schedule!B49</f>
        <v>45714</v>
      </c>
      <c r="C46" s="186">
        <f>Schedule!C49</f>
        <v>45714</v>
      </c>
      <c r="D46" s="187" t="str">
        <f>Schedule!D49</f>
        <v>B</v>
      </c>
      <c r="E46" s="188">
        <f>Schedule!E49</f>
        <v>0.33333333333333331</v>
      </c>
      <c r="F46" s="188">
        <f>Schedule!F49</f>
        <v>0.83333333333333337</v>
      </c>
      <c r="G46" s="212" t="str">
        <f>Schedule!G49</f>
        <v>Ushuaia</v>
      </c>
      <c r="H46" s="215" t="str">
        <f>Schedule!H49</f>
        <v>ARUSH</v>
      </c>
      <c r="I46" s="219"/>
      <c r="J46" s="104"/>
      <c r="K46" s="128"/>
    </row>
    <row r="47" spans="1:11" ht="30" customHeight="1" x14ac:dyDescent="0.2">
      <c r="A47" s="184">
        <f>Schedule!A50</f>
        <v>17</v>
      </c>
      <c r="B47" s="185">
        <f>Schedule!B50</f>
        <v>45714</v>
      </c>
      <c r="C47" s="186">
        <f>Schedule!C50</f>
        <v>45714</v>
      </c>
      <c r="D47" s="187" t="str">
        <f>Schedule!D50</f>
        <v>A</v>
      </c>
      <c r="E47" s="188">
        <f>Schedule!E50</f>
        <v>0.91666666666666663</v>
      </c>
      <c r="F47" s="188">
        <f>Schedule!F50</f>
        <v>0.95833333333333337</v>
      </c>
      <c r="G47" s="212" t="str">
        <f>Schedule!G50</f>
        <v>Puerto Williams - TECH STOP</v>
      </c>
      <c r="H47" s="216" t="str">
        <f>Schedule!H50</f>
        <v>CLWPU</v>
      </c>
      <c r="I47" s="219"/>
      <c r="J47" s="104"/>
      <c r="K47" s="128"/>
    </row>
    <row r="48" spans="1:11" ht="30" customHeight="1" x14ac:dyDescent="0.2">
      <c r="A48" s="184">
        <f>Schedule!A51</f>
        <v>18</v>
      </c>
      <c r="B48" s="185">
        <f>Schedule!B51</f>
        <v>45715</v>
      </c>
      <c r="C48" s="186">
        <f>Schedule!C51</f>
        <v>45715</v>
      </c>
      <c r="D48" s="187" t="str">
        <f>Schedule!D51</f>
        <v>C</v>
      </c>
      <c r="E48" s="188" t="str">
        <f>Schedule!E51</f>
        <v>-</v>
      </c>
      <c r="F48" s="188" t="str">
        <f>Schedule!F51</f>
        <v>-</v>
      </c>
      <c r="G48" s="212" t="str">
        <f>Schedule!G51</f>
        <v>Cape Horn - Cruising Terra del Fuego</v>
      </c>
      <c r="H48" s="216" t="str">
        <f>Schedule!H51</f>
        <v>-</v>
      </c>
      <c r="I48" s="219"/>
      <c r="J48" s="104"/>
      <c r="K48" s="128"/>
    </row>
    <row r="49" spans="1:11" ht="30" customHeight="1" x14ac:dyDescent="0.2">
      <c r="A49" s="184">
        <f>Schedule!A52</f>
        <v>19</v>
      </c>
      <c r="B49" s="185">
        <f>Schedule!B52</f>
        <v>45716</v>
      </c>
      <c r="C49" s="186">
        <f>Schedule!C52</f>
        <v>45716</v>
      </c>
      <c r="D49" s="187" t="str">
        <f>Schedule!D52</f>
        <v>B</v>
      </c>
      <c r="E49" s="188">
        <f>Schedule!E52</f>
        <v>0.54166666666666663</v>
      </c>
      <c r="F49" s="188">
        <f>Schedule!F52</f>
        <v>0.75</v>
      </c>
      <c r="G49" s="212" t="str">
        <f>Schedule!G52</f>
        <v>Punta Arenas</v>
      </c>
      <c r="H49" s="216" t="str">
        <f>Schedule!H52</f>
        <v>CLPUQ</v>
      </c>
      <c r="I49" s="219"/>
      <c r="J49" s="104"/>
      <c r="K49" s="128"/>
    </row>
    <row r="50" spans="1:11" ht="30" customHeight="1" x14ac:dyDescent="0.2">
      <c r="A50" s="184">
        <f>Schedule!A53</f>
        <v>20</v>
      </c>
      <c r="B50" s="185">
        <f>Schedule!B53</f>
        <v>45717</v>
      </c>
      <c r="C50" s="186">
        <f>Schedule!C53</f>
        <v>45717</v>
      </c>
      <c r="D50" s="187" t="str">
        <f>Schedule!D53</f>
        <v>C</v>
      </c>
      <c r="E50" s="188" t="str">
        <f>Schedule!E53</f>
        <v>-</v>
      </c>
      <c r="F50" s="188" t="str">
        <f>Schedule!F53</f>
        <v>-</v>
      </c>
      <c r="G50" s="212" t="str">
        <f>Schedule!G53</f>
        <v>Cruising Chilenian Fjords</v>
      </c>
      <c r="H50" s="216" t="str">
        <f>Schedule!H53</f>
        <v>-</v>
      </c>
      <c r="I50" s="219"/>
      <c r="J50" s="104"/>
      <c r="K50" s="128"/>
    </row>
    <row r="51" spans="1:11" ht="30" customHeight="1" x14ac:dyDescent="0.2">
      <c r="A51" s="184">
        <f>Schedule!A54</f>
        <v>21</v>
      </c>
      <c r="B51" s="185">
        <f>Schedule!B54</f>
        <v>45718</v>
      </c>
      <c r="C51" s="186">
        <f>Schedule!C54</f>
        <v>45718</v>
      </c>
      <c r="D51" s="187" t="str">
        <f>Schedule!D54</f>
        <v>C</v>
      </c>
      <c r="E51" s="188" t="str">
        <f>Schedule!E54</f>
        <v>-</v>
      </c>
      <c r="F51" s="188" t="str">
        <f>Schedule!F54</f>
        <v>-</v>
      </c>
      <c r="G51" s="212" t="str">
        <f>Schedule!G54</f>
        <v>Cruising Chilenian Fjords</v>
      </c>
      <c r="H51" s="216" t="str">
        <f>Schedule!H54</f>
        <v>-</v>
      </c>
      <c r="I51" s="219"/>
      <c r="J51" s="104"/>
      <c r="K51" s="128"/>
    </row>
    <row r="52" spans="1:11" ht="30" customHeight="1" x14ac:dyDescent="0.2">
      <c r="A52" s="184">
        <f>Schedule!A55</f>
        <v>22</v>
      </c>
      <c r="B52" s="185">
        <f>Schedule!B55</f>
        <v>45719</v>
      </c>
      <c r="C52" s="186">
        <f>Schedule!C55</f>
        <v>45719</v>
      </c>
      <c r="D52" s="187" t="str">
        <f>Schedule!D55</f>
        <v>A</v>
      </c>
      <c r="E52" s="188">
        <f>Schedule!E55</f>
        <v>0.375</v>
      </c>
      <c r="F52" s="188">
        <f>Schedule!F55</f>
        <v>0.625</v>
      </c>
      <c r="G52" s="212" t="str">
        <f>Schedule!G55</f>
        <v>Chacabuco</v>
      </c>
      <c r="H52" s="216" t="str">
        <f>Schedule!H55</f>
        <v>CLPCH</v>
      </c>
      <c r="I52" s="219"/>
      <c r="J52" s="104"/>
      <c r="K52" s="128"/>
    </row>
    <row r="53" spans="1:11" ht="30" customHeight="1" x14ac:dyDescent="0.2">
      <c r="A53" s="184">
        <f>Schedule!A56</f>
        <v>23</v>
      </c>
      <c r="B53" s="185">
        <f>Schedule!B56</f>
        <v>45720</v>
      </c>
      <c r="C53" s="186">
        <f>Schedule!C56</f>
        <v>45720</v>
      </c>
      <c r="D53" s="187" t="str">
        <f>Schedule!D56</f>
        <v>A/B</v>
      </c>
      <c r="E53" s="188">
        <f>Schedule!E56</f>
        <v>0.375</v>
      </c>
      <c r="F53" s="188">
        <f>Schedule!F56</f>
        <v>0.83333333333333337</v>
      </c>
      <c r="G53" s="212" t="str">
        <f>Schedule!G56</f>
        <v>Castro, Chiloe Island</v>
      </c>
      <c r="H53" s="216" t="str">
        <f>Schedule!H56</f>
        <v>CLWCA</v>
      </c>
      <c r="I53" s="219"/>
      <c r="J53" s="104"/>
      <c r="K53" s="128"/>
    </row>
    <row r="54" spans="1:11" ht="30" customHeight="1" x14ac:dyDescent="0.2">
      <c r="A54" s="184">
        <f>Schedule!A57</f>
        <v>24</v>
      </c>
      <c r="B54" s="185">
        <f>Schedule!B57</f>
        <v>45721</v>
      </c>
      <c r="C54" s="186">
        <f>Schedule!C57</f>
        <v>45721</v>
      </c>
      <c r="D54" s="187" t="str">
        <f>Schedule!D57</f>
        <v>A/B</v>
      </c>
      <c r="E54" s="188">
        <f>Schedule!E57</f>
        <v>0.29166666666666669</v>
      </c>
      <c r="F54" s="188">
        <f>Schedule!F57</f>
        <v>0.70833333333333337</v>
      </c>
      <c r="G54" s="212" t="str">
        <f>Schedule!G57</f>
        <v>Puerto Montt</v>
      </c>
      <c r="H54" s="216" t="str">
        <f>Schedule!H57</f>
        <v>CLPMC</v>
      </c>
      <c r="I54" s="219"/>
      <c r="J54" s="104"/>
      <c r="K54" s="128"/>
    </row>
    <row r="55" spans="1:11" ht="30" customHeight="1" x14ac:dyDescent="0.2">
      <c r="A55" s="184">
        <f>Schedule!A58</f>
        <v>25</v>
      </c>
      <c r="B55" s="185">
        <f>Schedule!B58</f>
        <v>45722</v>
      </c>
      <c r="C55" s="186">
        <f>Schedule!C58</f>
        <v>45722</v>
      </c>
      <c r="D55" s="187" t="str">
        <f>Schedule!D58</f>
        <v>C</v>
      </c>
      <c r="E55" s="188" t="str">
        <f>Schedule!E58</f>
        <v>-</v>
      </c>
      <c r="F55" s="188" t="str">
        <f>Schedule!F58</f>
        <v>-</v>
      </c>
      <c r="G55" s="212" t="str">
        <f>Schedule!G58</f>
        <v>At sea</v>
      </c>
      <c r="H55" s="216" t="str">
        <f>Schedule!H58</f>
        <v>-</v>
      </c>
      <c r="I55" s="219"/>
      <c r="J55" s="104"/>
      <c r="K55" s="128"/>
    </row>
    <row r="56" spans="1:11" s="5" customFormat="1" ht="30" customHeight="1" thickBot="1" x14ac:dyDescent="0.25">
      <c r="A56" s="179">
        <f>Schedule!A59</f>
        <v>1</v>
      </c>
      <c r="B56" s="180">
        <f>Schedule!B59</f>
        <v>45723</v>
      </c>
      <c r="C56" s="181">
        <f>Schedule!C59</f>
        <v>45723</v>
      </c>
      <c r="D56" s="182" t="str">
        <f>Schedule!D59</f>
        <v>B</v>
      </c>
      <c r="E56" s="183">
        <f>Schedule!E59</f>
        <v>0.375</v>
      </c>
      <c r="F56" s="183" t="str">
        <f>Schedule!F59</f>
        <v>-</v>
      </c>
      <c r="G56" s="218" t="str">
        <f>Schedule!G59</f>
        <v>SAN ANTONIO</v>
      </c>
      <c r="H56" s="221" t="str">
        <f>Schedule!H59</f>
        <v>CLSAI</v>
      </c>
      <c r="I56" s="220"/>
      <c r="J56" s="130"/>
      <c r="K56" s="129"/>
    </row>
    <row r="57" spans="1:11" ht="30" customHeight="1" x14ac:dyDescent="0.2">
      <c r="A57" s="184">
        <f>Schedule!A60</f>
        <v>2</v>
      </c>
      <c r="B57" s="185">
        <f>Schedule!B60</f>
        <v>45724</v>
      </c>
      <c r="C57" s="186">
        <f>Schedule!C60</f>
        <v>45724</v>
      </c>
      <c r="D57" s="187" t="str">
        <f>Schedule!D60</f>
        <v>B</v>
      </c>
      <c r="E57" s="188" t="str">
        <f>Schedule!E60</f>
        <v>-</v>
      </c>
      <c r="F57" s="188">
        <f>Schedule!F60</f>
        <v>0.75</v>
      </c>
      <c r="G57" s="212" t="str">
        <f>Schedule!G60</f>
        <v>San Antonio</v>
      </c>
      <c r="H57" s="215" t="str">
        <f>Schedule!H60</f>
        <v>CLSAI</v>
      </c>
      <c r="I57" s="219"/>
      <c r="J57" s="104"/>
      <c r="K57" s="128"/>
    </row>
    <row r="58" spans="1:11" ht="30" customHeight="1" thickBot="1" x14ac:dyDescent="0.25">
      <c r="A58" s="184">
        <f>Schedule!A61</f>
        <v>3</v>
      </c>
      <c r="B58" s="185">
        <f>Schedule!B61</f>
        <v>45725</v>
      </c>
      <c r="C58" s="186">
        <f>Schedule!C61</f>
        <v>45725</v>
      </c>
      <c r="D58" s="187" t="str">
        <f>Schedule!D61</f>
        <v>B</v>
      </c>
      <c r="E58" s="188">
        <f>Schedule!E61</f>
        <v>0.5</v>
      </c>
      <c r="F58" s="188">
        <f>Schedule!F61</f>
        <v>0.91666666666666663</v>
      </c>
      <c r="G58" s="212" t="str">
        <f>Schedule!G61</f>
        <v>Coquimbo</v>
      </c>
      <c r="H58" s="217" t="str">
        <f>Schedule!H61</f>
        <v>CLCQQ</v>
      </c>
      <c r="I58" s="219"/>
      <c r="J58" s="104"/>
      <c r="K58" s="128"/>
    </row>
    <row r="59" spans="1:11" ht="30" customHeight="1" x14ac:dyDescent="0.2">
      <c r="A59" s="184">
        <f>Schedule!A62</f>
        <v>4</v>
      </c>
      <c r="B59" s="185">
        <f>Schedule!B62</f>
        <v>45726</v>
      </c>
      <c r="C59" s="186">
        <f>Schedule!C62</f>
        <v>45726</v>
      </c>
      <c r="D59" s="187" t="str">
        <f>Schedule!D62</f>
        <v>C</v>
      </c>
      <c r="E59" s="188" t="str">
        <f>Schedule!E62</f>
        <v>-</v>
      </c>
      <c r="F59" s="188" t="str">
        <f>Schedule!F62</f>
        <v>-</v>
      </c>
      <c r="G59" s="185" t="str">
        <f>Schedule!G62</f>
        <v>At sea</v>
      </c>
      <c r="H59" s="214" t="str">
        <f>Schedule!H62</f>
        <v>-</v>
      </c>
      <c r="I59" s="104"/>
      <c r="J59" s="104"/>
      <c r="K59" s="128"/>
    </row>
    <row r="60" spans="1:11" ht="30" customHeight="1" thickBot="1" x14ac:dyDescent="0.25">
      <c r="A60" s="184">
        <f>Schedule!A63</f>
        <v>5</v>
      </c>
      <c r="B60" s="185">
        <f>Schedule!B63</f>
        <v>45727</v>
      </c>
      <c r="C60" s="186">
        <f>Schedule!C63</f>
        <v>45727</v>
      </c>
      <c r="D60" s="187" t="str">
        <f>Schedule!D63</f>
        <v>C</v>
      </c>
      <c r="E60" s="188" t="str">
        <f>Schedule!E63</f>
        <v>-</v>
      </c>
      <c r="F60" s="188" t="str">
        <f>Schedule!F63</f>
        <v>-</v>
      </c>
      <c r="G60" s="185" t="str">
        <f>Schedule!G63</f>
        <v>At sea</v>
      </c>
      <c r="H60" s="213" t="str">
        <f>Schedule!H63</f>
        <v>-</v>
      </c>
      <c r="I60" s="104"/>
      <c r="J60" s="104"/>
      <c r="K60" s="128"/>
    </row>
    <row r="61" spans="1:11" ht="30" customHeight="1" x14ac:dyDescent="0.2">
      <c r="A61" s="184">
        <f>Schedule!A64</f>
        <v>6</v>
      </c>
      <c r="B61" s="185">
        <f>Schedule!B64</f>
        <v>45728</v>
      </c>
      <c r="C61" s="186">
        <f>Schedule!C64</f>
        <v>45728</v>
      </c>
      <c r="D61" s="187" t="str">
        <f>Schedule!D64</f>
        <v>B</v>
      </c>
      <c r="E61" s="188">
        <f>Schedule!E64</f>
        <v>0.29166666666666669</v>
      </c>
      <c r="F61" s="188">
        <f>Schedule!F64</f>
        <v>0.95833333333333337</v>
      </c>
      <c r="G61" s="212" t="str">
        <f>Schedule!G64</f>
        <v>Matarani</v>
      </c>
      <c r="H61" s="215" t="str">
        <f>Schedule!H64</f>
        <v>PEMRI</v>
      </c>
      <c r="I61" s="219"/>
      <c r="J61" s="104"/>
      <c r="K61" s="128"/>
    </row>
    <row r="62" spans="1:11" ht="30" customHeight="1" x14ac:dyDescent="0.2">
      <c r="A62" s="184">
        <f>Schedule!A65</f>
        <v>7</v>
      </c>
      <c r="B62" s="185">
        <f>Schedule!B65</f>
        <v>45729</v>
      </c>
      <c r="C62" s="186">
        <f>Schedule!C65</f>
        <v>45729</v>
      </c>
      <c r="D62" s="187" t="str">
        <f>Schedule!D65</f>
        <v>C</v>
      </c>
      <c r="E62" s="188" t="str">
        <f>Schedule!E65</f>
        <v>-</v>
      </c>
      <c r="F62" s="188" t="str">
        <f>Schedule!F65</f>
        <v>-</v>
      </c>
      <c r="G62" s="212" t="str">
        <f>Schedule!G65</f>
        <v>At sea</v>
      </c>
      <c r="H62" s="216" t="str">
        <f>Schedule!H65</f>
        <v>-</v>
      </c>
      <c r="I62" s="219"/>
      <c r="J62" s="104"/>
      <c r="K62" s="128"/>
    </row>
    <row r="63" spans="1:11" ht="30" customHeight="1" x14ac:dyDescent="0.2">
      <c r="A63" s="184">
        <f>Schedule!A66</f>
        <v>8</v>
      </c>
      <c r="B63" s="185">
        <f>Schedule!B66</f>
        <v>45730</v>
      </c>
      <c r="C63" s="186">
        <f>Schedule!C66</f>
        <v>45730</v>
      </c>
      <c r="D63" s="187" t="str">
        <f>Schedule!D66</f>
        <v>B</v>
      </c>
      <c r="E63" s="188">
        <f>Schedule!E66</f>
        <v>0.33333333333333331</v>
      </c>
      <c r="F63" s="188" t="str">
        <f>Schedule!F66</f>
        <v>-</v>
      </c>
      <c r="G63" s="212" t="str">
        <f>Schedule!G66</f>
        <v>Callao</v>
      </c>
      <c r="H63" s="216" t="str">
        <f>Schedule!H66</f>
        <v>PECLL</v>
      </c>
      <c r="I63" s="219"/>
      <c r="J63" s="104"/>
      <c r="K63" s="128"/>
    </row>
    <row r="64" spans="1:11" ht="30" customHeight="1" x14ac:dyDescent="0.2">
      <c r="A64" s="184">
        <f>Schedule!A67</f>
        <v>9</v>
      </c>
      <c r="B64" s="185">
        <f>Schedule!B67</f>
        <v>45731</v>
      </c>
      <c r="C64" s="186">
        <f>Schedule!C67</f>
        <v>45731</v>
      </c>
      <c r="D64" s="187" t="str">
        <f>Schedule!D67</f>
        <v>B</v>
      </c>
      <c r="E64" s="188" t="str">
        <f>Schedule!E67</f>
        <v>-</v>
      </c>
      <c r="F64" s="188">
        <f>Schedule!F67</f>
        <v>0.54166666666666663</v>
      </c>
      <c r="G64" s="212" t="str">
        <f>Schedule!G67</f>
        <v>Callao</v>
      </c>
      <c r="H64" s="216" t="str">
        <f>Schedule!H67</f>
        <v>PECLL</v>
      </c>
      <c r="I64" s="219"/>
      <c r="J64" s="104"/>
      <c r="K64" s="128"/>
    </row>
    <row r="65" spans="1:11" ht="30" customHeight="1" x14ac:dyDescent="0.2">
      <c r="A65" s="184">
        <f>Schedule!A68</f>
        <v>10</v>
      </c>
      <c r="B65" s="185">
        <f>Schedule!B68</f>
        <v>45732</v>
      </c>
      <c r="C65" s="186">
        <f>Schedule!C68</f>
        <v>45732</v>
      </c>
      <c r="D65" s="187" t="str">
        <f>Schedule!D68</f>
        <v>B</v>
      </c>
      <c r="E65" s="188">
        <f>Schedule!E68</f>
        <v>0.375</v>
      </c>
      <c r="F65" s="188">
        <f>Schedule!F68</f>
        <v>0.75</v>
      </c>
      <c r="G65" s="212" t="str">
        <f>Schedule!G68</f>
        <v>Salaverry</v>
      </c>
      <c r="H65" s="216" t="str">
        <f>Schedule!H68</f>
        <v>PESVY</v>
      </c>
      <c r="I65" s="219"/>
      <c r="J65" s="104"/>
      <c r="K65" s="128"/>
    </row>
    <row r="66" spans="1:11" ht="30" customHeight="1" x14ac:dyDescent="0.2">
      <c r="A66" s="184">
        <f>Schedule!A69</f>
        <v>11</v>
      </c>
      <c r="B66" s="185">
        <f>Schedule!B69</f>
        <v>45733</v>
      </c>
      <c r="C66" s="186">
        <f>Schedule!C69</f>
        <v>45733</v>
      </c>
      <c r="D66" s="187" t="str">
        <f>Schedule!D69</f>
        <v>C</v>
      </c>
      <c r="E66" s="188" t="str">
        <f>Schedule!E69</f>
        <v>-</v>
      </c>
      <c r="F66" s="188" t="str">
        <f>Schedule!F69</f>
        <v>-</v>
      </c>
      <c r="G66" s="212" t="str">
        <f>Schedule!G69</f>
        <v>At sea</v>
      </c>
      <c r="H66" s="216" t="str">
        <f>Schedule!H69</f>
        <v>-</v>
      </c>
      <c r="I66" s="219"/>
      <c r="J66" s="104"/>
      <c r="K66" s="128"/>
    </row>
    <row r="67" spans="1:11" ht="30" customHeight="1" x14ac:dyDescent="0.2">
      <c r="A67" s="184">
        <f>Schedule!A70</f>
        <v>12</v>
      </c>
      <c r="B67" s="185">
        <f>Schedule!B70</f>
        <v>45734</v>
      </c>
      <c r="C67" s="186">
        <f>Schedule!C70</f>
        <v>45734</v>
      </c>
      <c r="D67" s="187" t="str">
        <f>Schedule!D70</f>
        <v>B</v>
      </c>
      <c r="E67" s="188">
        <f>Schedule!E70</f>
        <v>0.33333333333333331</v>
      </c>
      <c r="F67" s="188">
        <f>Schedule!F70</f>
        <v>0.75</v>
      </c>
      <c r="G67" s="212" t="str">
        <f>Schedule!G70</f>
        <v>Guayaquil</v>
      </c>
      <c r="H67" s="216" t="str">
        <f>Schedule!H70</f>
        <v>ECGYE</v>
      </c>
      <c r="I67" s="219"/>
      <c r="J67" s="104"/>
      <c r="K67" s="128"/>
    </row>
    <row r="68" spans="1:11" ht="30" customHeight="1" x14ac:dyDescent="0.2">
      <c r="A68" s="184">
        <f>Schedule!A71</f>
        <v>13</v>
      </c>
      <c r="B68" s="185">
        <f>Schedule!B71</f>
        <v>45735</v>
      </c>
      <c r="C68" s="186">
        <f>Schedule!C71</f>
        <v>45735</v>
      </c>
      <c r="D68" s="187" t="str">
        <f>Schedule!D71</f>
        <v>B</v>
      </c>
      <c r="E68" s="188">
        <f>Schedule!E71</f>
        <v>0.41666666666666669</v>
      </c>
      <c r="F68" s="188">
        <f>Schedule!F71</f>
        <v>0.75</v>
      </c>
      <c r="G68" s="212" t="str">
        <f>Schedule!G71</f>
        <v>Manta</v>
      </c>
      <c r="H68" s="216" t="str">
        <f>Schedule!H71</f>
        <v>ECMEC</v>
      </c>
      <c r="I68" s="219"/>
      <c r="J68" s="104"/>
      <c r="K68" s="128"/>
    </row>
    <row r="69" spans="1:11" ht="30" customHeight="1" x14ac:dyDescent="0.2">
      <c r="A69" s="184">
        <f>Schedule!A72</f>
        <v>14</v>
      </c>
      <c r="B69" s="185">
        <f>Schedule!B72</f>
        <v>45736</v>
      </c>
      <c r="C69" s="186">
        <f>Schedule!C72</f>
        <v>45736</v>
      </c>
      <c r="D69" s="187" t="str">
        <f>Schedule!D72</f>
        <v>C</v>
      </c>
      <c r="E69" s="188" t="str">
        <f>Schedule!E72</f>
        <v>-</v>
      </c>
      <c r="F69" s="188" t="str">
        <f>Schedule!F72</f>
        <v>-</v>
      </c>
      <c r="G69" s="212" t="str">
        <f>Schedule!G72</f>
        <v>At sea</v>
      </c>
      <c r="H69" s="216" t="str">
        <f>Schedule!H72</f>
        <v>-</v>
      </c>
      <c r="I69" s="219"/>
      <c r="J69" s="104"/>
      <c r="K69" s="128"/>
    </row>
    <row r="70" spans="1:11" ht="30" customHeight="1" thickBot="1" x14ac:dyDescent="0.25">
      <c r="A70" s="184">
        <f>Schedule!A73</f>
        <v>15</v>
      </c>
      <c r="B70" s="185">
        <f>Schedule!B73</f>
        <v>45737</v>
      </c>
      <c r="C70" s="186">
        <f>Schedule!C73</f>
        <v>45737</v>
      </c>
      <c r="D70" s="187" t="str">
        <f>Schedule!D73</f>
        <v>B</v>
      </c>
      <c r="E70" s="188">
        <f>Schedule!E73</f>
        <v>0.5</v>
      </c>
      <c r="F70" s="188">
        <f>Schedule!F73</f>
        <v>0.83333333333333337</v>
      </c>
      <c r="G70" s="212" t="str">
        <f>Schedule!G73</f>
        <v>Fort Amador</v>
      </c>
      <c r="H70" s="217" t="str">
        <f>Schedule!H73</f>
        <v>PAPTY</v>
      </c>
      <c r="I70" s="219"/>
      <c r="J70" s="104"/>
      <c r="K70" s="128"/>
    </row>
    <row r="71" spans="1:11" ht="30" customHeight="1" x14ac:dyDescent="0.2">
      <c r="A71" s="184">
        <f>Schedule!A74</f>
        <v>16</v>
      </c>
      <c r="B71" s="185">
        <f>Schedule!B74</f>
        <v>45737</v>
      </c>
      <c r="C71" s="186">
        <f>Schedule!C74</f>
        <v>45737</v>
      </c>
      <c r="D71" s="187" t="str">
        <f>Schedule!D74</f>
        <v>A</v>
      </c>
      <c r="E71" s="188">
        <f>Schedule!E74</f>
        <v>0.91666666666666663</v>
      </c>
      <c r="F71" s="188">
        <f>Schedule!F74</f>
        <v>0.25</v>
      </c>
      <c r="G71" s="185" t="str">
        <f>Schedule!G74</f>
        <v>Anchorage position Panama - Pacific</v>
      </c>
      <c r="H71" s="214" t="str">
        <f>Schedule!H74</f>
        <v>-</v>
      </c>
      <c r="I71" s="104"/>
      <c r="J71" s="104"/>
      <c r="K71" s="128"/>
    </row>
    <row r="72" spans="1:11" ht="30" customHeight="1" x14ac:dyDescent="0.2">
      <c r="A72" s="184">
        <f>Schedule!A75</f>
        <v>17</v>
      </c>
      <c r="B72" s="185">
        <f>Schedule!B75</f>
        <v>45738</v>
      </c>
      <c r="C72" s="186">
        <f>Schedule!C75</f>
        <v>45738</v>
      </c>
      <c r="D72" s="187" t="str">
        <f>Schedule!D75</f>
        <v>C</v>
      </c>
      <c r="E72" s="188" t="str">
        <f>Schedule!E75</f>
        <v>-</v>
      </c>
      <c r="F72" s="188" t="str">
        <f>Schedule!F75</f>
        <v>-</v>
      </c>
      <c r="G72" s="185" t="str">
        <f>Schedule!G75</f>
        <v>Transit Panama Canal</v>
      </c>
      <c r="H72" s="185" t="str">
        <f>Schedule!H75</f>
        <v>-</v>
      </c>
      <c r="I72" s="104"/>
      <c r="J72" s="104"/>
      <c r="K72" s="128"/>
    </row>
    <row r="73" spans="1:11" ht="30" customHeight="1" thickBot="1" x14ac:dyDescent="0.25">
      <c r="A73" s="184">
        <f>Schedule!A76</f>
        <v>18</v>
      </c>
      <c r="B73" s="185">
        <f>Schedule!B76</f>
        <v>45739</v>
      </c>
      <c r="C73" s="186">
        <f>Schedule!C76</f>
        <v>45739</v>
      </c>
      <c r="D73" s="187" t="str">
        <f>Schedule!D76</f>
        <v>A</v>
      </c>
      <c r="E73" s="188">
        <f>Schedule!E76</f>
        <v>0.29166666666666669</v>
      </c>
      <c r="F73" s="188">
        <f>Schedule!F76</f>
        <v>0.625</v>
      </c>
      <c r="G73" s="185" t="str">
        <f>Schedule!G76</f>
        <v>San Blas Island</v>
      </c>
      <c r="H73" s="213" t="str">
        <f>Schedule!H76</f>
        <v>PANBL</v>
      </c>
      <c r="I73" s="104"/>
      <c r="J73" s="104"/>
      <c r="K73" s="128"/>
    </row>
    <row r="74" spans="1:11" ht="30" customHeight="1" x14ac:dyDescent="0.2">
      <c r="A74" s="184">
        <f>Schedule!A77</f>
        <v>19</v>
      </c>
      <c r="B74" s="185">
        <f>Schedule!B77</f>
        <v>45740</v>
      </c>
      <c r="C74" s="186">
        <f>Schedule!C77</f>
        <v>45740</v>
      </c>
      <c r="D74" s="187" t="str">
        <f>Schedule!D77</f>
        <v>B</v>
      </c>
      <c r="E74" s="188">
        <f>Schedule!E77</f>
        <v>0.33333333333333331</v>
      </c>
      <c r="F74" s="188">
        <f>Schedule!F77</f>
        <v>0.95833333333333337</v>
      </c>
      <c r="G74" s="212" t="str">
        <f>Schedule!G77</f>
        <v>Cartagena de Indias</v>
      </c>
      <c r="H74" s="215" t="str">
        <f>Schedule!H77</f>
        <v>COCTG</v>
      </c>
      <c r="I74" s="219"/>
      <c r="J74" s="104"/>
      <c r="K74" s="128"/>
    </row>
    <row r="75" spans="1:11" ht="30" customHeight="1" x14ac:dyDescent="0.2">
      <c r="A75" s="184">
        <f>Schedule!A78</f>
        <v>20</v>
      </c>
      <c r="B75" s="185">
        <f>Schedule!B78</f>
        <v>45741</v>
      </c>
      <c r="C75" s="186">
        <f>Schedule!C78</f>
        <v>45741</v>
      </c>
      <c r="D75" s="187" t="str">
        <f>Schedule!D78</f>
        <v>C</v>
      </c>
      <c r="E75" s="188" t="str">
        <f>Schedule!E78</f>
        <v>-</v>
      </c>
      <c r="F75" s="188" t="str">
        <f>Schedule!F78</f>
        <v>-</v>
      </c>
      <c r="G75" s="212" t="str">
        <f>Schedule!G78</f>
        <v>At sea</v>
      </c>
      <c r="H75" s="216" t="str">
        <f>Schedule!H78</f>
        <v>-</v>
      </c>
      <c r="I75" s="219"/>
      <c r="J75" s="104"/>
      <c r="K75" s="128"/>
    </row>
    <row r="76" spans="1:11" ht="30" customHeight="1" x14ac:dyDescent="0.2">
      <c r="A76" s="184">
        <f>Schedule!A79</f>
        <v>21</v>
      </c>
      <c r="B76" s="185">
        <f>Schedule!B79</f>
        <v>45742</v>
      </c>
      <c r="C76" s="186">
        <f>Schedule!C79</f>
        <v>45742</v>
      </c>
      <c r="D76" s="187" t="str">
        <f>Schedule!D79</f>
        <v>B</v>
      </c>
      <c r="E76" s="188">
        <f>Schedule!E79</f>
        <v>0.33333333333333331</v>
      </c>
      <c r="F76" s="188">
        <f>Schedule!F79</f>
        <v>0.95833333333333337</v>
      </c>
      <c r="G76" s="212" t="str">
        <f>Schedule!G79</f>
        <v>Oranjestad</v>
      </c>
      <c r="H76" s="216" t="str">
        <f>Schedule!H79</f>
        <v>AWORJ</v>
      </c>
      <c r="I76" s="219"/>
      <c r="J76" s="104"/>
      <c r="K76" s="128"/>
    </row>
    <row r="77" spans="1:11" ht="30" customHeight="1" x14ac:dyDescent="0.2">
      <c r="A77" s="184">
        <f>Schedule!A80</f>
        <v>22</v>
      </c>
      <c r="B77" s="185">
        <f>Schedule!B80</f>
        <v>45743</v>
      </c>
      <c r="C77" s="186">
        <f>Schedule!C80</f>
        <v>45743</v>
      </c>
      <c r="D77" s="187" t="str">
        <f>Schedule!D80</f>
        <v>B</v>
      </c>
      <c r="E77" s="188">
        <f>Schedule!E80</f>
        <v>0.33333333333333331</v>
      </c>
      <c r="F77" s="188">
        <f>Schedule!F80</f>
        <v>0.95833333333333337</v>
      </c>
      <c r="G77" s="212" t="str">
        <f>Schedule!G80</f>
        <v>Willemstad</v>
      </c>
      <c r="H77" s="216" t="str">
        <f>Schedule!H80</f>
        <v>CWWIL</v>
      </c>
      <c r="I77" s="219"/>
      <c r="J77" s="104"/>
      <c r="K77" s="128"/>
    </row>
    <row r="78" spans="1:11" ht="30" customHeight="1" x14ac:dyDescent="0.2">
      <c r="A78" s="184">
        <f>Schedule!A81</f>
        <v>23</v>
      </c>
      <c r="B78" s="185">
        <f>Schedule!B81</f>
        <v>45744</v>
      </c>
      <c r="C78" s="186">
        <f>Schedule!C81</f>
        <v>45744</v>
      </c>
      <c r="D78" s="187" t="str">
        <f>Schedule!D81</f>
        <v>C</v>
      </c>
      <c r="E78" s="188" t="str">
        <f>Schedule!E81</f>
        <v>-</v>
      </c>
      <c r="F78" s="188" t="str">
        <f>Schedule!F81</f>
        <v>-</v>
      </c>
      <c r="G78" s="212" t="str">
        <f>Schedule!G81</f>
        <v>At sea</v>
      </c>
      <c r="H78" s="216" t="str">
        <f>Schedule!H81</f>
        <v>-</v>
      </c>
      <c r="I78" s="219"/>
      <c r="J78" s="104"/>
      <c r="K78" s="128"/>
    </row>
    <row r="79" spans="1:11" s="5" customFormat="1" ht="30" customHeight="1" thickBot="1" x14ac:dyDescent="0.25">
      <c r="A79" s="179">
        <f>Schedule!A82</f>
        <v>1</v>
      </c>
      <c r="B79" s="180">
        <f>Schedule!B82</f>
        <v>45745</v>
      </c>
      <c r="C79" s="181">
        <f>Schedule!C82</f>
        <v>45745</v>
      </c>
      <c r="D79" s="182" t="str">
        <f>Schedule!D82</f>
        <v>B</v>
      </c>
      <c r="E79" s="183">
        <f>Schedule!E82</f>
        <v>0.33333333333333331</v>
      </c>
      <c r="F79" s="183" t="str">
        <f>Schedule!F82</f>
        <v>-</v>
      </c>
      <c r="G79" s="218" t="str">
        <f>Schedule!G82</f>
        <v>SANTO DOMINGO</v>
      </c>
      <c r="H79" s="221" t="str">
        <f>Schedule!H82</f>
        <v>DOSDQ</v>
      </c>
      <c r="I79" s="220"/>
      <c r="J79" s="130"/>
      <c r="K79" s="129"/>
    </row>
    <row r="80" spans="1:11" ht="30" customHeight="1" x14ac:dyDescent="0.2">
      <c r="A80" s="184">
        <f>Schedule!A83</f>
        <v>2</v>
      </c>
      <c r="B80" s="185">
        <f>Schedule!B83</f>
        <v>45746</v>
      </c>
      <c r="C80" s="186">
        <f>Schedule!C83</f>
        <v>45746</v>
      </c>
      <c r="D80" s="187" t="str">
        <f>Schedule!D83</f>
        <v>B</v>
      </c>
      <c r="E80" s="188" t="str">
        <f>Schedule!E83</f>
        <v>-</v>
      </c>
      <c r="F80" s="188">
        <f>Schedule!F83</f>
        <v>0.58333333333333337</v>
      </c>
      <c r="G80" s="212" t="str">
        <f>Schedule!G83</f>
        <v>Santo Domingo</v>
      </c>
      <c r="H80" s="215" t="str">
        <f>Schedule!H83</f>
        <v>DOSDQ</v>
      </c>
      <c r="I80" s="219"/>
      <c r="J80" s="104"/>
      <c r="K80" s="128"/>
    </row>
    <row r="81" spans="1:11" ht="30" customHeight="1" thickBot="1" x14ac:dyDescent="0.25">
      <c r="A81" s="184">
        <f>Schedule!A84</f>
        <v>3</v>
      </c>
      <c r="B81" s="185">
        <f>Schedule!B84</f>
        <v>45747</v>
      </c>
      <c r="C81" s="186">
        <f>Schedule!C84</f>
        <v>45747</v>
      </c>
      <c r="D81" s="187" t="str">
        <f>Schedule!D84</f>
        <v>A</v>
      </c>
      <c r="E81" s="188">
        <f>Schedule!E84</f>
        <v>0.29166666666666669</v>
      </c>
      <c r="F81" s="188">
        <f>Schedule!F84</f>
        <v>0.70833333333333337</v>
      </c>
      <c r="G81" s="212" t="str">
        <f>Schedule!G84</f>
        <v>Samana</v>
      </c>
      <c r="H81" s="217" t="str">
        <f>Schedule!H84</f>
        <v>DOAZS</v>
      </c>
      <c r="I81" s="219"/>
      <c r="J81" s="104"/>
      <c r="K81" s="128"/>
    </row>
    <row r="82" spans="1:11" ht="30" customHeight="1" thickBot="1" x14ac:dyDescent="0.25">
      <c r="A82" s="184">
        <f>Schedule!A85</f>
        <v>4</v>
      </c>
      <c r="B82" s="185">
        <f>Schedule!B85</f>
        <v>45748</v>
      </c>
      <c r="C82" s="186">
        <f>Schedule!C85</f>
        <v>45748</v>
      </c>
      <c r="D82" s="187" t="str">
        <f>Schedule!D85</f>
        <v>C</v>
      </c>
      <c r="E82" s="188" t="str">
        <f>Schedule!E85</f>
        <v>-</v>
      </c>
      <c r="F82" s="188" t="str">
        <f>Schedule!F85</f>
        <v>-</v>
      </c>
      <c r="G82" s="185" t="str">
        <f>Schedule!G85</f>
        <v>At sea</v>
      </c>
      <c r="H82" s="224" t="str">
        <f>Schedule!H85</f>
        <v>-</v>
      </c>
      <c r="I82" s="104"/>
      <c r="J82" s="104"/>
      <c r="K82" s="128"/>
    </row>
    <row r="83" spans="1:11" ht="30" customHeight="1" x14ac:dyDescent="0.2">
      <c r="A83" s="184">
        <f>Schedule!A86</f>
        <v>5</v>
      </c>
      <c r="B83" s="185">
        <f>Schedule!B86</f>
        <v>45749</v>
      </c>
      <c r="C83" s="186">
        <f>Schedule!C86</f>
        <v>45749</v>
      </c>
      <c r="D83" s="187" t="str">
        <f>Schedule!D86</f>
        <v>B</v>
      </c>
      <c r="E83" s="188">
        <f>Schedule!E86</f>
        <v>0.5</v>
      </c>
      <c r="F83" s="188">
        <f>Schedule!F86</f>
        <v>0.75</v>
      </c>
      <c r="G83" s="212" t="str">
        <f>Schedule!G86</f>
        <v>Nassau</v>
      </c>
      <c r="H83" s="215" t="str">
        <f>Schedule!H86</f>
        <v>BSNAS</v>
      </c>
      <c r="I83" s="219"/>
      <c r="J83" s="104"/>
      <c r="K83" s="128"/>
    </row>
    <row r="84" spans="1:11" ht="30" customHeight="1" x14ac:dyDescent="0.2">
      <c r="A84" s="184">
        <f>Schedule!A87</f>
        <v>6</v>
      </c>
      <c r="B84" s="185">
        <f>Schedule!B87</f>
        <v>45750</v>
      </c>
      <c r="C84" s="186">
        <f>Schedule!C87</f>
        <v>45750</v>
      </c>
      <c r="D84" s="187" t="str">
        <f>Schedule!D87</f>
        <v>B</v>
      </c>
      <c r="E84" s="188">
        <f>Schedule!E87</f>
        <v>0.375</v>
      </c>
      <c r="F84" s="188">
        <f>Schedule!F87</f>
        <v>0.79166666666666663</v>
      </c>
      <c r="G84" s="212" t="str">
        <f>Schedule!G87</f>
        <v>Miami</v>
      </c>
      <c r="H84" s="216" t="str">
        <f>Schedule!H87</f>
        <v>USMIA</v>
      </c>
      <c r="I84" s="219"/>
      <c r="J84" s="104"/>
      <c r="K84" s="128"/>
    </row>
    <row r="85" spans="1:11" ht="30" customHeight="1" x14ac:dyDescent="0.2">
      <c r="A85" s="184">
        <f>Schedule!A88</f>
        <v>7</v>
      </c>
      <c r="B85" s="185">
        <f>Schedule!B88</f>
        <v>45751</v>
      </c>
      <c r="C85" s="186">
        <f>Schedule!C88</f>
        <v>45751</v>
      </c>
      <c r="D85" s="187" t="str">
        <f>Schedule!D88</f>
        <v>B</v>
      </c>
      <c r="E85" s="188">
        <f>Schedule!E88</f>
        <v>0.33333333333333331</v>
      </c>
      <c r="F85" s="188">
        <f>Schedule!F88</f>
        <v>0.70833333333333337</v>
      </c>
      <c r="G85" s="212" t="str">
        <f>Schedule!G88</f>
        <v>Port Canaveral</v>
      </c>
      <c r="H85" s="216" t="str">
        <f>Schedule!H88</f>
        <v>USPCV</v>
      </c>
      <c r="I85" s="219"/>
      <c r="J85" s="104"/>
      <c r="K85" s="128"/>
    </row>
    <row r="86" spans="1:11" ht="30" customHeight="1" x14ac:dyDescent="0.2">
      <c r="A86" s="184">
        <f>Schedule!A89</f>
        <v>8</v>
      </c>
      <c r="B86" s="185">
        <f>Schedule!B89</f>
        <v>45752</v>
      </c>
      <c r="C86" s="186">
        <f>Schedule!C89</f>
        <v>45752</v>
      </c>
      <c r="D86" s="187" t="str">
        <f>Schedule!D89</f>
        <v>B</v>
      </c>
      <c r="E86" s="188">
        <f>Schedule!E89</f>
        <v>0.58333333333333337</v>
      </c>
      <c r="F86" s="188" t="str">
        <f>Schedule!F89</f>
        <v>-</v>
      </c>
      <c r="G86" s="212" t="str">
        <f>Schedule!G89</f>
        <v>Charleston</v>
      </c>
      <c r="H86" s="216" t="str">
        <f>Schedule!H89</f>
        <v>USCHS</v>
      </c>
      <c r="I86" s="219"/>
      <c r="J86" s="104"/>
      <c r="K86" s="128"/>
    </row>
    <row r="87" spans="1:11" ht="30" customHeight="1" x14ac:dyDescent="0.2">
      <c r="A87" s="184">
        <f>Schedule!A90</f>
        <v>9</v>
      </c>
      <c r="B87" s="185">
        <f>Schedule!B90</f>
        <v>45753</v>
      </c>
      <c r="C87" s="186">
        <f>Schedule!C90</f>
        <v>45753</v>
      </c>
      <c r="D87" s="187" t="str">
        <f>Schedule!D90</f>
        <v>B</v>
      </c>
      <c r="E87" s="188" t="str">
        <f>Schedule!E90</f>
        <v>-</v>
      </c>
      <c r="F87" s="188">
        <f>Schedule!F90</f>
        <v>0.625</v>
      </c>
      <c r="G87" s="212" t="str">
        <f>Schedule!G90</f>
        <v>Charleston</v>
      </c>
      <c r="H87" s="216" t="str">
        <f>Schedule!H90</f>
        <v>USCHS</v>
      </c>
      <c r="I87" s="219"/>
      <c r="J87" s="104"/>
      <c r="K87" s="128"/>
    </row>
    <row r="88" spans="1:11" ht="30" customHeight="1" x14ac:dyDescent="0.2">
      <c r="A88" s="184">
        <f>Schedule!A91</f>
        <v>10</v>
      </c>
      <c r="B88" s="185">
        <f>Schedule!B91</f>
        <v>45754</v>
      </c>
      <c r="C88" s="186">
        <f>Schedule!C91</f>
        <v>45754</v>
      </c>
      <c r="D88" s="187" t="str">
        <f>Schedule!D91</f>
        <v>C</v>
      </c>
      <c r="E88" s="188" t="str">
        <f>Schedule!E91</f>
        <v>-</v>
      </c>
      <c r="F88" s="188" t="str">
        <f>Schedule!F91</f>
        <v>-</v>
      </c>
      <c r="G88" s="212" t="str">
        <f>Schedule!G91</f>
        <v>At sea</v>
      </c>
      <c r="H88" s="216" t="str">
        <f>Schedule!H91</f>
        <v>-</v>
      </c>
      <c r="I88" s="219"/>
      <c r="J88" s="104"/>
      <c r="K88" s="128"/>
    </row>
    <row r="89" spans="1:11" ht="30" customHeight="1" x14ac:dyDescent="0.2">
      <c r="A89" s="184">
        <f>Schedule!A92</f>
        <v>11</v>
      </c>
      <c r="B89" s="185">
        <f>Schedule!B92</f>
        <v>45755</v>
      </c>
      <c r="C89" s="186">
        <f>Schedule!C92</f>
        <v>45755</v>
      </c>
      <c r="D89" s="187" t="str">
        <f>Schedule!D92</f>
        <v>B</v>
      </c>
      <c r="E89" s="188">
        <f>Schedule!E92</f>
        <v>0.33333333333333331</v>
      </c>
      <c r="F89" s="188">
        <f>Schedule!F92</f>
        <v>0.75</v>
      </c>
      <c r="G89" s="212" t="str">
        <f>Schedule!G92</f>
        <v>Norfolk</v>
      </c>
      <c r="H89" s="216" t="str">
        <f>Schedule!H92</f>
        <v>USORF</v>
      </c>
      <c r="I89" s="219"/>
      <c r="J89" s="104"/>
      <c r="K89" s="128"/>
    </row>
    <row r="90" spans="1:11" ht="30" customHeight="1" x14ac:dyDescent="0.2">
      <c r="A90" s="184">
        <f>Schedule!A93</f>
        <v>12</v>
      </c>
      <c r="B90" s="185">
        <f>Schedule!B93</f>
        <v>45756</v>
      </c>
      <c r="C90" s="186">
        <f>Schedule!C93</f>
        <v>45756</v>
      </c>
      <c r="D90" s="187" t="str">
        <f>Schedule!D93</f>
        <v>B</v>
      </c>
      <c r="E90" s="188">
        <f>Schedule!E93</f>
        <v>0.33333333333333331</v>
      </c>
      <c r="F90" s="188">
        <f>Schedule!F93</f>
        <v>0.95833333333333337</v>
      </c>
      <c r="G90" s="212" t="str">
        <f>Schedule!G93</f>
        <v>Baltimore</v>
      </c>
      <c r="H90" s="216" t="str">
        <f>Schedule!H93</f>
        <v>USBAL</v>
      </c>
      <c r="I90" s="219"/>
      <c r="J90" s="104"/>
      <c r="K90" s="128"/>
    </row>
    <row r="91" spans="1:11" ht="30" customHeight="1" x14ac:dyDescent="0.2">
      <c r="A91" s="184">
        <f>Schedule!A94</f>
        <v>13</v>
      </c>
      <c r="B91" s="185">
        <f>Schedule!B94</f>
        <v>45757</v>
      </c>
      <c r="C91" s="186">
        <f>Schedule!C94</f>
        <v>45757</v>
      </c>
      <c r="D91" s="187" t="str">
        <f>Schedule!D94</f>
        <v>C</v>
      </c>
      <c r="E91" s="188" t="str">
        <f>Schedule!E94</f>
        <v>-</v>
      </c>
      <c r="F91" s="188" t="str">
        <f>Schedule!F94</f>
        <v>-</v>
      </c>
      <c r="G91" s="212" t="str">
        <f>Schedule!G94</f>
        <v>At sea</v>
      </c>
      <c r="H91" s="216" t="str">
        <f>Schedule!H94</f>
        <v>-</v>
      </c>
      <c r="I91" s="219"/>
      <c r="J91" s="104"/>
      <c r="K91" s="128"/>
    </row>
    <row r="92" spans="1:11" ht="30" customHeight="1" x14ac:dyDescent="0.2">
      <c r="A92" s="184">
        <f>Schedule!A95</f>
        <v>14</v>
      </c>
      <c r="B92" s="185">
        <f>Schedule!B95</f>
        <v>45758</v>
      </c>
      <c r="C92" s="186">
        <f>Schedule!C95</f>
        <v>45758</v>
      </c>
      <c r="D92" s="187" t="str">
        <f>Schedule!D95</f>
        <v>B</v>
      </c>
      <c r="E92" s="188">
        <f>Schedule!E95</f>
        <v>0.375</v>
      </c>
      <c r="F92" s="188" t="str">
        <f>Schedule!F95</f>
        <v>-</v>
      </c>
      <c r="G92" s="212" t="str">
        <f>Schedule!G95</f>
        <v>New York</v>
      </c>
      <c r="H92" s="216" t="str">
        <f>Schedule!H95</f>
        <v>USNYC</v>
      </c>
      <c r="I92" s="219"/>
      <c r="J92" s="104"/>
      <c r="K92" s="128"/>
    </row>
    <row r="93" spans="1:11" ht="30" customHeight="1" thickBot="1" x14ac:dyDescent="0.25">
      <c r="A93" s="184">
        <f>Schedule!A96</f>
        <v>15</v>
      </c>
      <c r="B93" s="185">
        <f>Schedule!B96</f>
        <v>45759</v>
      </c>
      <c r="C93" s="186">
        <f>Schedule!C96</f>
        <v>45759</v>
      </c>
      <c r="D93" s="187" t="str">
        <f>Schedule!D96</f>
        <v>B</v>
      </c>
      <c r="E93" s="188" t="str">
        <f>Schedule!E96</f>
        <v>-</v>
      </c>
      <c r="F93" s="188">
        <f>Schedule!F96</f>
        <v>0.70833333333333337</v>
      </c>
      <c r="G93" s="212" t="str">
        <f>Schedule!G96</f>
        <v>New York</v>
      </c>
      <c r="H93" s="217" t="str">
        <f>Schedule!H96</f>
        <v>USNYC</v>
      </c>
      <c r="I93" s="219"/>
      <c r="J93" s="104"/>
      <c r="K93" s="128"/>
    </row>
    <row r="94" spans="1:11" ht="30" customHeight="1" x14ac:dyDescent="0.2">
      <c r="A94" s="184">
        <f>Schedule!A97</f>
        <v>16</v>
      </c>
      <c r="B94" s="185">
        <f>Schedule!B97</f>
        <v>45760</v>
      </c>
      <c r="C94" s="186">
        <f>Schedule!C97</f>
        <v>45760</v>
      </c>
      <c r="D94" s="187" t="str">
        <f>Schedule!D97</f>
        <v>C</v>
      </c>
      <c r="E94" s="188" t="str">
        <f>Schedule!E97</f>
        <v>-</v>
      </c>
      <c r="F94" s="188" t="str">
        <f>Schedule!F97</f>
        <v>-</v>
      </c>
      <c r="G94" s="185" t="str">
        <f>Schedule!G97</f>
        <v>At sea</v>
      </c>
      <c r="H94" s="214" t="str">
        <f>Schedule!H97</f>
        <v>-</v>
      </c>
      <c r="I94" s="104"/>
      <c r="J94" s="104"/>
      <c r="K94" s="128"/>
    </row>
    <row r="95" spans="1:11" ht="30" customHeight="1" x14ac:dyDescent="0.2">
      <c r="A95" s="184">
        <f>Schedule!A98</f>
        <v>17</v>
      </c>
      <c r="B95" s="185">
        <f>Schedule!B98</f>
        <v>45761</v>
      </c>
      <c r="C95" s="186">
        <f>Schedule!C98</f>
        <v>45761</v>
      </c>
      <c r="D95" s="187" t="str">
        <f>Schedule!D98</f>
        <v>C</v>
      </c>
      <c r="E95" s="188" t="str">
        <f>Schedule!E98</f>
        <v>-</v>
      </c>
      <c r="F95" s="188" t="str">
        <f>Schedule!F98</f>
        <v>-</v>
      </c>
      <c r="G95" s="185" t="str">
        <f>Schedule!G98</f>
        <v>At sea</v>
      </c>
      <c r="H95" s="185" t="str">
        <f>Schedule!H98</f>
        <v>-</v>
      </c>
      <c r="I95" s="104"/>
      <c r="J95" s="104"/>
      <c r="K95" s="128"/>
    </row>
    <row r="96" spans="1:11" ht="30" customHeight="1" x14ac:dyDescent="0.2">
      <c r="A96" s="184">
        <f>Schedule!A99</f>
        <v>18</v>
      </c>
      <c r="B96" s="185">
        <f>Schedule!B99</f>
        <v>45762</v>
      </c>
      <c r="C96" s="186">
        <f>Schedule!C99</f>
        <v>45762</v>
      </c>
      <c r="D96" s="187" t="str">
        <f>Schedule!D99</f>
        <v>C</v>
      </c>
      <c r="E96" s="188" t="str">
        <f>Schedule!E99</f>
        <v>-</v>
      </c>
      <c r="F96" s="188" t="str">
        <f>Schedule!F99</f>
        <v>-</v>
      </c>
      <c r="G96" s="185" t="str">
        <f>Schedule!G99</f>
        <v>At sea</v>
      </c>
      <c r="H96" s="185" t="str">
        <f>Schedule!H99</f>
        <v>-</v>
      </c>
      <c r="I96" s="104"/>
      <c r="J96" s="104"/>
      <c r="K96" s="128"/>
    </row>
    <row r="97" spans="1:11" ht="30" customHeight="1" x14ac:dyDescent="0.2">
      <c r="A97" s="184">
        <f>Schedule!A100</f>
        <v>19</v>
      </c>
      <c r="B97" s="185">
        <f>Schedule!B100</f>
        <v>45763</v>
      </c>
      <c r="C97" s="186">
        <f>Schedule!C100</f>
        <v>45763</v>
      </c>
      <c r="D97" s="187" t="str">
        <f>Schedule!D100</f>
        <v>C</v>
      </c>
      <c r="E97" s="188" t="str">
        <f>Schedule!E100</f>
        <v>-</v>
      </c>
      <c r="F97" s="188" t="str">
        <f>Schedule!F100</f>
        <v>-</v>
      </c>
      <c r="G97" s="185" t="str">
        <f>Schedule!G100</f>
        <v>At sea</v>
      </c>
      <c r="H97" s="185" t="str">
        <f>Schedule!H100</f>
        <v>-</v>
      </c>
      <c r="I97" s="104"/>
      <c r="J97" s="104"/>
      <c r="K97" s="128"/>
    </row>
    <row r="98" spans="1:11" ht="30" customHeight="1" thickBot="1" x14ac:dyDescent="0.25">
      <c r="A98" s="184">
        <f>Schedule!A101</f>
        <v>20</v>
      </c>
      <c r="B98" s="185">
        <f>Schedule!B101</f>
        <v>45764</v>
      </c>
      <c r="C98" s="186">
        <f>Schedule!C101</f>
        <v>45764</v>
      </c>
      <c r="D98" s="187" t="str">
        <f>Schedule!D101</f>
        <v>C</v>
      </c>
      <c r="E98" s="188" t="str">
        <f>Schedule!E101</f>
        <v>-</v>
      </c>
      <c r="F98" s="188" t="str">
        <f>Schedule!F101</f>
        <v>-</v>
      </c>
      <c r="G98" s="185" t="str">
        <f>Schedule!G101</f>
        <v>At sea</v>
      </c>
      <c r="H98" s="213" t="str">
        <f>Schedule!H101</f>
        <v>-</v>
      </c>
      <c r="I98" s="104"/>
      <c r="J98" s="104"/>
      <c r="K98" s="128"/>
    </row>
    <row r="99" spans="1:11" ht="30" customHeight="1" x14ac:dyDescent="0.2">
      <c r="A99" s="184">
        <f>Schedule!A102</f>
        <v>21</v>
      </c>
      <c r="B99" s="185">
        <f>Schedule!B102</f>
        <v>45765</v>
      </c>
      <c r="C99" s="186">
        <f>Schedule!C102</f>
        <v>45765</v>
      </c>
      <c r="D99" s="187" t="str">
        <f>Schedule!D102</f>
        <v>B</v>
      </c>
      <c r="E99" s="188">
        <f>Schedule!E102</f>
        <v>0.58333333333333337</v>
      </c>
      <c r="F99" s="188">
        <f>Schedule!F102</f>
        <v>0.83333333333333337</v>
      </c>
      <c r="G99" s="212" t="str">
        <f>Schedule!G102</f>
        <v>Horta</v>
      </c>
      <c r="H99" s="215" t="str">
        <f>Schedule!H102</f>
        <v>PTHOR</v>
      </c>
      <c r="I99" s="219"/>
      <c r="J99" s="104"/>
      <c r="K99" s="128"/>
    </row>
    <row r="100" spans="1:11" ht="30" customHeight="1" x14ac:dyDescent="0.2">
      <c r="A100" s="184">
        <f>Schedule!A103</f>
        <v>22</v>
      </c>
      <c r="B100" s="185">
        <f>Schedule!B103</f>
        <v>45766</v>
      </c>
      <c r="C100" s="186">
        <f>Schedule!C103</f>
        <v>45766</v>
      </c>
      <c r="D100" s="187" t="str">
        <f>Schedule!D103</f>
        <v>B</v>
      </c>
      <c r="E100" s="188">
        <f>Schedule!E103</f>
        <v>0.33333333333333331</v>
      </c>
      <c r="F100" s="188">
        <f>Schedule!F103</f>
        <v>0.75</v>
      </c>
      <c r="G100" s="212" t="str">
        <f>Schedule!G103</f>
        <v>Ponta Delgada</v>
      </c>
      <c r="H100" s="216" t="str">
        <f>Schedule!H103</f>
        <v>PTPDL</v>
      </c>
      <c r="I100" s="219"/>
      <c r="J100" s="104"/>
      <c r="K100" s="128"/>
    </row>
    <row r="101" spans="1:11" ht="30" customHeight="1" x14ac:dyDescent="0.2">
      <c r="A101" s="184">
        <f>Schedule!A104</f>
        <v>23</v>
      </c>
      <c r="B101" s="185">
        <f>Schedule!B104</f>
        <v>45767</v>
      </c>
      <c r="C101" s="186">
        <f>Schedule!C104</f>
        <v>45767</v>
      </c>
      <c r="D101" s="187" t="str">
        <f>Schedule!D104</f>
        <v>C</v>
      </c>
      <c r="E101" s="188" t="str">
        <f>Schedule!E104</f>
        <v>-</v>
      </c>
      <c r="F101" s="188" t="str">
        <f>Schedule!F104</f>
        <v>-</v>
      </c>
      <c r="G101" s="212" t="str">
        <f>Schedule!G104</f>
        <v>At sea</v>
      </c>
      <c r="H101" s="216" t="str">
        <f>Schedule!H104</f>
        <v>-</v>
      </c>
      <c r="I101" s="219"/>
      <c r="J101" s="104"/>
      <c r="K101" s="128"/>
    </row>
    <row r="102" spans="1:11" ht="30" customHeight="1" x14ac:dyDescent="0.2">
      <c r="A102" s="184">
        <f>Schedule!A105</f>
        <v>24</v>
      </c>
      <c r="B102" s="185">
        <f>Schedule!B105</f>
        <v>45768</v>
      </c>
      <c r="C102" s="186">
        <f>Schedule!C105</f>
        <v>45768</v>
      </c>
      <c r="D102" s="187" t="str">
        <f>Schedule!D105</f>
        <v>C</v>
      </c>
      <c r="E102" s="188" t="str">
        <f>Schedule!E105</f>
        <v>-</v>
      </c>
      <c r="F102" s="188" t="str">
        <f>Schedule!F105</f>
        <v>-</v>
      </c>
      <c r="G102" s="212" t="str">
        <f>Schedule!G105</f>
        <v>At sea</v>
      </c>
      <c r="H102" s="216" t="str">
        <f>Schedule!H105</f>
        <v>-</v>
      </c>
      <c r="I102" s="219"/>
      <c r="J102" s="104"/>
      <c r="K102" s="128"/>
    </row>
    <row r="103" spans="1:11" ht="30" customHeight="1" x14ac:dyDescent="0.2">
      <c r="A103" s="184">
        <f>Schedule!A106</f>
        <v>25</v>
      </c>
      <c r="B103" s="185">
        <f>Schedule!B106</f>
        <v>45769</v>
      </c>
      <c r="C103" s="186">
        <f>Schedule!C106</f>
        <v>45769</v>
      </c>
      <c r="D103" s="187" t="str">
        <f>Schedule!D106</f>
        <v>B</v>
      </c>
      <c r="E103" s="188">
        <f>Schedule!E106</f>
        <v>0.33333333333333331</v>
      </c>
      <c r="F103" s="188">
        <f>Schedule!F106</f>
        <v>0.625</v>
      </c>
      <c r="G103" s="212" t="str">
        <f>Schedule!G106</f>
        <v>La Coruna</v>
      </c>
      <c r="H103" s="216" t="str">
        <f>Schedule!H106</f>
        <v>ESLCG</v>
      </c>
      <c r="I103" s="219"/>
      <c r="J103" s="104"/>
      <c r="K103" s="128"/>
    </row>
    <row r="104" spans="1:11" ht="30" customHeight="1" x14ac:dyDescent="0.2">
      <c r="A104" s="184">
        <f>Schedule!A107</f>
        <v>26</v>
      </c>
      <c r="B104" s="185">
        <f>Schedule!B107</f>
        <v>45770</v>
      </c>
      <c r="C104" s="186">
        <f>Schedule!C107</f>
        <v>45770</v>
      </c>
      <c r="D104" s="187" t="str">
        <f>Schedule!D107</f>
        <v>C</v>
      </c>
      <c r="E104" s="188" t="str">
        <f>Schedule!E107</f>
        <v>-</v>
      </c>
      <c r="F104" s="188" t="str">
        <f>Schedule!F107</f>
        <v>-</v>
      </c>
      <c r="G104" s="212" t="str">
        <f>Schedule!G107</f>
        <v>At sea</v>
      </c>
      <c r="H104" s="216" t="str">
        <f>Schedule!H107</f>
        <v>-</v>
      </c>
      <c r="I104" s="219"/>
      <c r="J104" s="104"/>
      <c r="K104" s="128"/>
    </row>
    <row r="105" spans="1:11" ht="30" customHeight="1" thickBot="1" x14ac:dyDescent="0.25">
      <c r="A105" s="184">
        <f>Schedule!A108</f>
        <v>27</v>
      </c>
      <c r="B105" s="185">
        <f>Schedule!B108</f>
        <v>45771</v>
      </c>
      <c r="C105" s="186">
        <f>Schedule!C108</f>
        <v>45771</v>
      </c>
      <c r="D105" s="187" t="str">
        <f>Schedule!D108</f>
        <v>B</v>
      </c>
      <c r="E105" s="188">
        <f>Schedule!E108</f>
        <v>0.375</v>
      </c>
      <c r="F105" s="188">
        <f>Schedule!F108</f>
        <v>0.79166666666666663</v>
      </c>
      <c r="G105" s="212" t="str">
        <f>Schedule!G108</f>
        <v>Honfleur</v>
      </c>
      <c r="H105" s="217" t="str">
        <f>Schedule!H108</f>
        <v>FRHON</v>
      </c>
      <c r="I105" s="219"/>
      <c r="J105" s="104"/>
      <c r="K105" s="128"/>
    </row>
    <row r="106" spans="1:11" ht="30" customHeight="1" x14ac:dyDescent="0.2">
      <c r="A106" s="184">
        <f>Schedule!A109</f>
        <v>28</v>
      </c>
      <c r="B106" s="185">
        <f>Schedule!B109</f>
        <v>45772</v>
      </c>
      <c r="C106" s="186">
        <f>Schedule!C109</f>
        <v>45772</v>
      </c>
      <c r="D106" s="187" t="str">
        <f>Schedule!D109</f>
        <v>C</v>
      </c>
      <c r="E106" s="188" t="str">
        <f>Schedule!E109</f>
        <v>-</v>
      </c>
      <c r="F106" s="188" t="str">
        <f>Schedule!F109</f>
        <v>-</v>
      </c>
      <c r="G106" s="185" t="str">
        <f>Schedule!G109</f>
        <v>At sea</v>
      </c>
      <c r="H106" s="214" t="str">
        <f>Schedule!H109</f>
        <v>-</v>
      </c>
      <c r="I106" s="104"/>
      <c r="J106" s="104"/>
      <c r="K106" s="128"/>
    </row>
    <row r="107" spans="1:11" ht="30" customHeight="1" x14ac:dyDescent="0.2">
      <c r="A107" s="184" t="str">
        <f>Schedule!A110</f>
        <v>-</v>
      </c>
      <c r="B107" s="185">
        <f>Schedule!B110</f>
        <v>45773</v>
      </c>
      <c r="C107" s="186">
        <f>Schedule!C110</f>
        <v>45773</v>
      </c>
      <c r="D107" s="187" t="str">
        <f>Schedule!D110</f>
        <v>B</v>
      </c>
      <c r="E107" s="188">
        <f>Schedule!E110</f>
        <v>0.375</v>
      </c>
      <c r="F107" s="188">
        <f>Schedule!F110</f>
        <v>0.75</v>
      </c>
      <c r="G107" s="185" t="str">
        <f>Schedule!G110</f>
        <v>BREMERHAVEN</v>
      </c>
      <c r="H107" s="185" t="str">
        <f>Schedule!H110</f>
        <v>DEBRV</v>
      </c>
      <c r="I107" s="104"/>
      <c r="J107" s="104"/>
      <c r="K107" s="128"/>
    </row>
  </sheetData>
  <sheetProtection formatColumns="0" formatRows="0" selectLockedCells="1" sort="0" autoFilter="0"/>
  <protectedRanges>
    <protectedRange sqref="I3:K10 J14 I2 K2" name="Range1"/>
    <protectedRange sqref="J2" name="Range1_1"/>
  </protectedRanges>
  <pageMargins left="0.48" right="0.25" top="0.44" bottom="0.47" header="0.3" footer="0.3"/>
  <pageSetup paperSize="9" scale="7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322"/>
  <sheetViews>
    <sheetView tabSelected="1" zoomScaleNormal="100" workbookViewId="0">
      <selection activeCell="S213" sqref="S213:S317"/>
    </sheetView>
  </sheetViews>
  <sheetFormatPr defaultColWidth="11.42578125" defaultRowHeight="12.75" x14ac:dyDescent="0.2"/>
  <cols>
    <col min="1" max="1" width="8.7109375" style="169" customWidth="1"/>
    <col min="2" max="2" width="9.85546875" style="170" bestFit="1" customWidth="1"/>
    <col min="3" max="3" width="9.42578125" style="170" bestFit="1" customWidth="1"/>
    <col min="4" max="4" width="9.5703125" style="171" bestFit="1" customWidth="1"/>
    <col min="5" max="5" width="7" style="172" bestFit="1" customWidth="1"/>
    <col min="6" max="6" width="7" style="173" bestFit="1" customWidth="1"/>
    <col min="7" max="7" width="17.140625" style="173" bestFit="1" customWidth="1"/>
    <col min="8" max="8" width="9.5703125" style="174" bestFit="1" customWidth="1"/>
    <col min="9" max="9" width="7.7109375" style="7" bestFit="1" customWidth="1"/>
    <col min="10" max="10" width="44.140625" style="7" customWidth="1"/>
    <col min="11" max="11" width="6.7109375" style="7" customWidth="1"/>
    <col min="12" max="12" width="6.7109375" style="14" customWidth="1"/>
    <col min="13" max="13" width="6.7109375" style="35" customWidth="1"/>
    <col min="14" max="15" width="6.7109375" style="9" customWidth="1"/>
    <col min="16" max="16" width="6.7109375" style="19" customWidth="1"/>
    <col min="17" max="20" width="6.7109375" style="8" customWidth="1"/>
    <col min="21" max="21" width="20.5703125" style="8" customWidth="1"/>
    <col min="22" max="22" width="6.7109375" style="16" customWidth="1"/>
    <col min="23" max="23" width="22.42578125" style="7" customWidth="1"/>
    <col min="24" max="24" width="22.28515625" style="7" customWidth="1"/>
    <col min="25" max="16384" width="11.42578125" style="7"/>
  </cols>
  <sheetData>
    <row r="1" spans="1:43" s="46" customFormat="1" ht="24" customHeight="1" x14ac:dyDescent="0.2">
      <c r="A1" s="153" t="s">
        <v>230</v>
      </c>
      <c r="B1" s="153" t="s">
        <v>2</v>
      </c>
      <c r="C1" s="154" t="s">
        <v>3</v>
      </c>
      <c r="D1" s="155" t="s">
        <v>4</v>
      </c>
      <c r="E1" s="156" t="s">
        <v>5</v>
      </c>
      <c r="F1" s="156" t="s">
        <v>6</v>
      </c>
      <c r="G1" s="157" t="s">
        <v>23</v>
      </c>
      <c r="H1" s="157" t="s">
        <v>7</v>
      </c>
      <c r="I1" s="36" t="s">
        <v>8</v>
      </c>
      <c r="J1" s="36" t="s">
        <v>0</v>
      </c>
      <c r="K1" s="37" t="s">
        <v>21</v>
      </c>
      <c r="L1" s="38" t="s">
        <v>10</v>
      </c>
      <c r="M1" s="39" t="s">
        <v>12</v>
      </c>
      <c r="N1" s="39" t="s">
        <v>13</v>
      </c>
      <c r="O1" s="40" t="s">
        <v>9</v>
      </c>
      <c r="P1" s="41" t="s">
        <v>14</v>
      </c>
      <c r="Q1" s="41" t="s">
        <v>15</v>
      </c>
      <c r="R1" s="41" t="s">
        <v>16</v>
      </c>
      <c r="S1" s="41" t="s">
        <v>35</v>
      </c>
      <c r="T1" s="42" t="s">
        <v>17</v>
      </c>
      <c r="U1" s="43" t="s">
        <v>18</v>
      </c>
      <c r="V1" s="44" t="s">
        <v>19</v>
      </c>
      <c r="W1" s="43" t="s">
        <v>20</v>
      </c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</row>
    <row r="2" spans="1:43" s="74" customFormat="1" ht="21" customHeight="1" x14ac:dyDescent="0.2">
      <c r="A2" s="158">
        <v>128.12700000000001</v>
      </c>
      <c r="B2" s="159">
        <f>Schedule!B9</f>
        <v>45674</v>
      </c>
      <c r="C2" s="160">
        <f>Schedule!C9</f>
        <v>45674</v>
      </c>
      <c r="D2" s="159" t="str">
        <f>Schedule!D9</f>
        <v>B</v>
      </c>
      <c r="E2" s="161">
        <f>Schedule!E9</f>
        <v>0.33333333333333331</v>
      </c>
      <c r="F2" s="161">
        <f>Schedule!F9</f>
        <v>0.54166666666666663</v>
      </c>
      <c r="G2" s="159" t="str">
        <f>Schedule!G9</f>
        <v>Vigo</v>
      </c>
      <c r="H2" s="159" t="str">
        <f>Schedule!H9</f>
        <v>ESVGO</v>
      </c>
      <c r="I2" s="75" t="s">
        <v>478</v>
      </c>
      <c r="J2" s="63" t="s">
        <v>233</v>
      </c>
      <c r="K2" s="64">
        <v>69</v>
      </c>
      <c r="L2" s="65">
        <v>0.35416666666666669</v>
      </c>
      <c r="M2" s="66">
        <f>Table1[[#This Row],[Depart]]+Table1[[#This Row],[Dur''n]]</f>
        <v>0.52083333333333337</v>
      </c>
      <c r="N2" s="66">
        <v>0.16666666666666666</v>
      </c>
      <c r="O2" s="67">
        <v>30</v>
      </c>
      <c r="P2" s="68"/>
      <c r="Q2" s="69">
        <v>1</v>
      </c>
      <c r="R2" s="69">
        <v>1</v>
      </c>
      <c r="S2" s="70">
        <v>120</v>
      </c>
      <c r="T2" s="70" t="s">
        <v>477</v>
      </c>
      <c r="U2" s="71"/>
      <c r="V2" s="72" t="s">
        <v>79</v>
      </c>
      <c r="W2" s="6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</row>
    <row r="3" spans="1:43" s="74" customFormat="1" ht="21" customHeight="1" x14ac:dyDescent="0.2">
      <c r="A3" s="158">
        <v>128.12700000000001</v>
      </c>
      <c r="B3" s="159">
        <f>Schedule!B9</f>
        <v>45674</v>
      </c>
      <c r="C3" s="160">
        <f>Schedule!C9</f>
        <v>45674</v>
      </c>
      <c r="D3" s="159" t="str">
        <f>Schedule!D9</f>
        <v>B</v>
      </c>
      <c r="E3" s="161">
        <f>Schedule!E9</f>
        <v>0.33333333333333331</v>
      </c>
      <c r="F3" s="161">
        <f>Schedule!F9</f>
        <v>0.54166666666666663</v>
      </c>
      <c r="G3" s="159" t="str">
        <f>Schedule!G9</f>
        <v>Vigo</v>
      </c>
      <c r="H3" s="159" t="str">
        <f>Schedule!H9</f>
        <v>ESVGO</v>
      </c>
      <c r="I3" s="63" t="s">
        <v>479</v>
      </c>
      <c r="J3" s="63" t="s">
        <v>234</v>
      </c>
      <c r="K3" s="64">
        <v>49</v>
      </c>
      <c r="L3" s="65">
        <v>0.3611111111111111</v>
      </c>
      <c r="M3" s="66">
        <f>Table1[[#This Row],[Depart]]+Table1[[#This Row],[Dur''n]]</f>
        <v>0.52777777777777779</v>
      </c>
      <c r="N3" s="66">
        <v>0.16666666666666666</v>
      </c>
      <c r="O3" s="67">
        <v>67</v>
      </c>
      <c r="P3" s="68"/>
      <c r="Q3" s="69">
        <v>2</v>
      </c>
      <c r="R3" s="69">
        <v>2</v>
      </c>
      <c r="S3" s="70">
        <v>250</v>
      </c>
      <c r="T3" s="70" t="s">
        <v>1</v>
      </c>
      <c r="U3" s="71"/>
      <c r="V3" s="72"/>
      <c r="W3" s="6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</row>
    <row r="4" spans="1:43" s="74" customFormat="1" ht="24.95" customHeight="1" x14ac:dyDescent="0.2">
      <c r="A4" s="158">
        <v>128.12700000000001</v>
      </c>
      <c r="B4" s="159">
        <f>Schedule!B9</f>
        <v>45674</v>
      </c>
      <c r="C4" s="160">
        <f>Schedule!C9</f>
        <v>45674</v>
      </c>
      <c r="D4" s="159" t="str">
        <f>Schedule!D9</f>
        <v>B</v>
      </c>
      <c r="E4" s="161">
        <f>Schedule!E9</f>
        <v>0.33333333333333331</v>
      </c>
      <c r="F4" s="161">
        <f>Schedule!F9</f>
        <v>0.54166666666666663</v>
      </c>
      <c r="G4" s="159" t="str">
        <f>Schedule!G9</f>
        <v>Vigo</v>
      </c>
      <c r="H4" s="159" t="str">
        <f>Schedule!H9</f>
        <v>ESVGO</v>
      </c>
      <c r="I4" s="75" t="s">
        <v>480</v>
      </c>
      <c r="J4" s="63" t="s">
        <v>78</v>
      </c>
      <c r="K4" s="64">
        <v>39</v>
      </c>
      <c r="L4" s="65">
        <v>0.375</v>
      </c>
      <c r="M4" s="66">
        <f>Table1[[#This Row],[Depart]]+Table1[[#This Row],[Dur''n]]</f>
        <v>0.5</v>
      </c>
      <c r="N4" s="66">
        <v>0.125</v>
      </c>
      <c r="O4" s="67">
        <v>89</v>
      </c>
      <c r="P4" s="68"/>
      <c r="Q4" s="69">
        <v>2</v>
      </c>
      <c r="R4" s="69">
        <v>2</v>
      </c>
      <c r="S4" s="70">
        <v>200</v>
      </c>
      <c r="T4" s="70" t="s">
        <v>1</v>
      </c>
      <c r="U4" s="71"/>
      <c r="V4" s="72"/>
      <c r="W4" s="6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</row>
    <row r="5" spans="1:43" s="74" customFormat="1" ht="24.95" customHeight="1" x14ac:dyDescent="0.2">
      <c r="A5" s="158">
        <v>128.12700000000001</v>
      </c>
      <c r="B5" s="159">
        <f>Schedule!B$9</f>
        <v>45674</v>
      </c>
      <c r="C5" s="160">
        <f>Schedule!C$9</f>
        <v>45674</v>
      </c>
      <c r="D5" s="159" t="str">
        <f>Schedule!D$9</f>
        <v>B</v>
      </c>
      <c r="E5" s="161">
        <f>Schedule!E$9</f>
        <v>0.33333333333333331</v>
      </c>
      <c r="F5" s="161">
        <f>Schedule!F$9</f>
        <v>0.54166666666666663</v>
      </c>
      <c r="G5" s="159" t="str">
        <f>Schedule!G$9</f>
        <v>Vigo</v>
      </c>
      <c r="H5" s="159" t="str">
        <f>Schedule!H$9</f>
        <v>ESVGO</v>
      </c>
      <c r="I5" s="63" t="s">
        <v>481</v>
      </c>
      <c r="J5" s="63" t="s">
        <v>475</v>
      </c>
      <c r="K5" s="64">
        <v>35</v>
      </c>
      <c r="L5" s="65">
        <v>0.36805555555555558</v>
      </c>
      <c r="M5" s="66">
        <f>Table1[[#This Row],[Depart]]+Table1[[#This Row],[Dur''n]]</f>
        <v>0.43055555555555558</v>
      </c>
      <c r="N5" s="66">
        <v>6.25E-2</v>
      </c>
      <c r="O5" s="67">
        <v>36</v>
      </c>
      <c r="P5" s="68"/>
      <c r="Q5" s="69">
        <v>1</v>
      </c>
      <c r="R5" s="69">
        <v>1</v>
      </c>
      <c r="S5" s="70">
        <v>100</v>
      </c>
      <c r="T5" s="70" t="s">
        <v>1</v>
      </c>
      <c r="U5" s="71"/>
      <c r="V5" s="72"/>
      <c r="W5" s="6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</row>
    <row r="6" spans="1:43" s="74" customFormat="1" ht="24.95" customHeight="1" x14ac:dyDescent="0.2">
      <c r="A6" s="158">
        <v>128.12700000000001</v>
      </c>
      <c r="B6" s="159">
        <f>Schedule!B$9</f>
        <v>45674</v>
      </c>
      <c r="C6" s="160">
        <f>Schedule!C$9</f>
        <v>45674</v>
      </c>
      <c r="D6" s="159" t="str">
        <f>Schedule!D$9</f>
        <v>B</v>
      </c>
      <c r="E6" s="161">
        <f>Schedule!E$9</f>
        <v>0.33333333333333331</v>
      </c>
      <c r="F6" s="161">
        <f>Schedule!F$9</f>
        <v>0.54166666666666663</v>
      </c>
      <c r="G6" s="159" t="str">
        <f>Schedule!G$9</f>
        <v>Vigo</v>
      </c>
      <c r="H6" s="159" t="str">
        <f>Schedule!H$9</f>
        <v>ESVGO</v>
      </c>
      <c r="I6" s="63" t="s">
        <v>482</v>
      </c>
      <c r="J6" s="63" t="s">
        <v>476</v>
      </c>
      <c r="K6" s="64">
        <v>35</v>
      </c>
      <c r="L6" s="65">
        <v>0.44791666666666669</v>
      </c>
      <c r="M6" s="66">
        <f>Table1[[#This Row],[Depart]]+Table1[[#This Row],[Dur''n]]</f>
        <v>0.51041666666666674</v>
      </c>
      <c r="N6" s="66">
        <v>6.25E-2</v>
      </c>
      <c r="O6" s="67">
        <v>0</v>
      </c>
      <c r="P6" s="68"/>
      <c r="Q6" s="69" t="s">
        <v>1</v>
      </c>
      <c r="R6" s="69" t="s">
        <v>1</v>
      </c>
      <c r="S6" s="70">
        <v>100</v>
      </c>
      <c r="T6" s="70" t="s">
        <v>1</v>
      </c>
      <c r="U6" s="71"/>
      <c r="V6" s="72"/>
      <c r="W6" s="6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</row>
    <row r="7" spans="1:43" s="74" customFormat="1" ht="24.95" customHeight="1" x14ac:dyDescent="0.2">
      <c r="A7" s="158">
        <v>128.12700000000001</v>
      </c>
      <c r="B7" s="159">
        <f>Schedule!B10</f>
        <v>45675</v>
      </c>
      <c r="C7" s="160">
        <f>Schedule!C10</f>
        <v>45675</v>
      </c>
      <c r="D7" s="159" t="str">
        <f>Schedule!D10</f>
        <v>B</v>
      </c>
      <c r="E7" s="162">
        <f>Schedule!E10</f>
        <v>0.375</v>
      </c>
      <c r="F7" s="161">
        <f>Schedule!F10</f>
        <v>0.75</v>
      </c>
      <c r="G7" s="159" t="str">
        <f>Schedule!G10</f>
        <v>Lisbon</v>
      </c>
      <c r="H7" s="159" t="str">
        <f>Schedule!H10</f>
        <v>PTLIS</v>
      </c>
      <c r="I7" s="63" t="s">
        <v>483</v>
      </c>
      <c r="J7" s="63" t="s">
        <v>67</v>
      </c>
      <c r="K7" s="64">
        <v>59</v>
      </c>
      <c r="L7" s="65">
        <v>0.3611111111111111</v>
      </c>
      <c r="M7" s="66">
        <f>Table1[[#This Row],[Depart]]+Table1[[#This Row],[Dur''n]]</f>
        <v>0.56944444444444442</v>
      </c>
      <c r="N7" s="66">
        <v>0.20833333333333334</v>
      </c>
      <c r="O7" s="67">
        <v>34</v>
      </c>
      <c r="P7" s="68"/>
      <c r="Q7" s="69"/>
      <c r="R7" s="69"/>
      <c r="S7" s="70">
        <v>80</v>
      </c>
      <c r="T7" s="70"/>
      <c r="U7" s="71"/>
      <c r="V7" s="72" t="s">
        <v>79</v>
      </c>
      <c r="W7" s="6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</row>
    <row r="8" spans="1:43" s="74" customFormat="1" ht="24.95" customHeight="1" x14ac:dyDescent="0.2">
      <c r="A8" s="158">
        <v>128.12700000000001</v>
      </c>
      <c r="B8" s="159">
        <f>Schedule!B10</f>
        <v>45675</v>
      </c>
      <c r="C8" s="160">
        <f>Schedule!C10</f>
        <v>45675</v>
      </c>
      <c r="D8" s="159" t="str">
        <f>Schedule!D10</f>
        <v>B</v>
      </c>
      <c r="E8" s="162">
        <f>Schedule!E10</f>
        <v>0.375</v>
      </c>
      <c r="F8" s="161">
        <f>Schedule!F10</f>
        <v>0.75</v>
      </c>
      <c r="G8" s="159" t="str">
        <f>Schedule!G10</f>
        <v>Lisbon</v>
      </c>
      <c r="H8" s="159" t="str">
        <f>Schedule!H10</f>
        <v>PTLIS</v>
      </c>
      <c r="I8" s="63" t="s">
        <v>484</v>
      </c>
      <c r="J8" s="63" t="s">
        <v>65</v>
      </c>
      <c r="K8" s="64">
        <v>59</v>
      </c>
      <c r="L8" s="65">
        <v>0.36805555555555558</v>
      </c>
      <c r="M8" s="66">
        <f>Table1[[#This Row],[Depart]]+Table1[[#This Row],[Dur''n]]</f>
        <v>0.53472222222222221</v>
      </c>
      <c r="N8" s="66">
        <v>0.16666666666666666</v>
      </c>
      <c r="O8" s="67">
        <v>43</v>
      </c>
      <c r="P8" s="68"/>
      <c r="Q8" s="69"/>
      <c r="R8" s="69"/>
      <c r="S8" s="70">
        <v>120</v>
      </c>
      <c r="T8" s="70"/>
      <c r="U8" s="71"/>
      <c r="V8" s="72" t="s">
        <v>79</v>
      </c>
      <c r="W8" s="6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</row>
    <row r="9" spans="1:43" s="74" customFormat="1" ht="24.95" customHeight="1" x14ac:dyDescent="0.2">
      <c r="A9" s="158">
        <v>128.12700000000001</v>
      </c>
      <c r="B9" s="159">
        <f>Schedule!B10</f>
        <v>45675</v>
      </c>
      <c r="C9" s="160">
        <f>Schedule!C10</f>
        <v>45675</v>
      </c>
      <c r="D9" s="159" t="str">
        <f>Schedule!D10</f>
        <v>B</v>
      </c>
      <c r="E9" s="162">
        <f>Schedule!E10</f>
        <v>0.375</v>
      </c>
      <c r="F9" s="161">
        <f>Schedule!F10</f>
        <v>0.75</v>
      </c>
      <c r="G9" s="159" t="str">
        <f>Schedule!G10</f>
        <v>Lisbon</v>
      </c>
      <c r="H9" s="159" t="str">
        <f>Schedule!H10</f>
        <v>PTLIS</v>
      </c>
      <c r="I9" s="63" t="s">
        <v>485</v>
      </c>
      <c r="J9" s="63" t="s">
        <v>64</v>
      </c>
      <c r="K9" s="64">
        <v>99</v>
      </c>
      <c r="L9" s="65">
        <v>0.375</v>
      </c>
      <c r="M9" s="66">
        <f>Table1[[#This Row],[Depart]]+Table1[[#This Row],[Dur''n]]</f>
        <v>0.54166666666666663</v>
      </c>
      <c r="N9" s="66">
        <v>0.16666666666666666</v>
      </c>
      <c r="O9" s="67">
        <v>29</v>
      </c>
      <c r="P9" s="68"/>
      <c r="Q9" s="69"/>
      <c r="R9" s="69"/>
      <c r="S9" s="70">
        <v>120</v>
      </c>
      <c r="T9" s="70"/>
      <c r="U9" s="71"/>
      <c r="V9" s="72" t="s">
        <v>79</v>
      </c>
      <c r="W9" s="6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</row>
    <row r="10" spans="1:43" s="74" customFormat="1" ht="24.95" customHeight="1" x14ac:dyDescent="0.2">
      <c r="A10" s="158">
        <v>128.12700000000001</v>
      </c>
      <c r="B10" s="159">
        <f>Schedule!B10</f>
        <v>45675</v>
      </c>
      <c r="C10" s="160">
        <f>Schedule!C10</f>
        <v>45675</v>
      </c>
      <c r="D10" s="159" t="str">
        <f>Schedule!D10</f>
        <v>B</v>
      </c>
      <c r="E10" s="162">
        <f>Schedule!E10</f>
        <v>0.375</v>
      </c>
      <c r="F10" s="161">
        <f>Schedule!F10</f>
        <v>0.75</v>
      </c>
      <c r="G10" s="159" t="str">
        <f>Schedule!G10</f>
        <v>Lisbon</v>
      </c>
      <c r="H10" s="159" t="str">
        <f>Schedule!H10</f>
        <v>PTLIS</v>
      </c>
      <c r="I10" s="63" t="s">
        <v>486</v>
      </c>
      <c r="J10" s="63" t="s">
        <v>63</v>
      </c>
      <c r="K10" s="64">
        <v>49</v>
      </c>
      <c r="L10" s="65">
        <v>0.38194444444444442</v>
      </c>
      <c r="M10" s="66">
        <f>Table1[[#This Row],[Depart]]+Table1[[#This Row],[Dur''n]]</f>
        <v>0.54861111111111105</v>
      </c>
      <c r="N10" s="66">
        <v>0.16666666666666666</v>
      </c>
      <c r="O10" s="67">
        <v>30</v>
      </c>
      <c r="P10" s="68"/>
      <c r="Q10" s="69"/>
      <c r="R10" s="69"/>
      <c r="S10" s="70">
        <v>120</v>
      </c>
      <c r="T10" s="70"/>
      <c r="U10" s="71"/>
      <c r="V10" s="72"/>
      <c r="W10" s="6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</row>
    <row r="11" spans="1:43" s="74" customFormat="1" ht="24.95" customHeight="1" x14ac:dyDescent="0.2">
      <c r="A11" s="158">
        <v>128.12700000000001</v>
      </c>
      <c r="B11" s="159">
        <f>Schedule!B10</f>
        <v>45675</v>
      </c>
      <c r="C11" s="160">
        <f>Schedule!C10</f>
        <v>45675</v>
      </c>
      <c r="D11" s="159" t="str">
        <f>Schedule!D10</f>
        <v>B</v>
      </c>
      <c r="E11" s="162">
        <f>Schedule!E10</f>
        <v>0.375</v>
      </c>
      <c r="F11" s="161">
        <f>Schedule!F10</f>
        <v>0.75</v>
      </c>
      <c r="G11" s="159" t="str">
        <f>Schedule!G10</f>
        <v>Lisbon</v>
      </c>
      <c r="H11" s="159" t="str">
        <f>Schedule!H10</f>
        <v>PTLIS</v>
      </c>
      <c r="I11" s="63" t="s">
        <v>487</v>
      </c>
      <c r="J11" s="63" t="s">
        <v>66</v>
      </c>
      <c r="K11" s="64">
        <v>29</v>
      </c>
      <c r="L11" s="65">
        <v>0.3888888888888889</v>
      </c>
      <c r="M11" s="66">
        <f>Table1[[#This Row],[Depart]]+Table1[[#This Row],[Dur''n]]</f>
        <v>0.47222222222222221</v>
      </c>
      <c r="N11" s="66">
        <v>8.3333333333333329E-2</v>
      </c>
      <c r="O11" s="67">
        <v>39</v>
      </c>
      <c r="P11" s="68"/>
      <c r="Q11" s="69"/>
      <c r="R11" s="69"/>
      <c r="S11" s="70">
        <v>160</v>
      </c>
      <c r="T11" s="70"/>
      <c r="U11" s="71"/>
      <c r="V11" s="72"/>
      <c r="W11" s="6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</row>
    <row r="12" spans="1:43" s="74" customFormat="1" ht="24.95" customHeight="1" x14ac:dyDescent="0.2">
      <c r="A12" s="158">
        <v>128.12700000000001</v>
      </c>
      <c r="B12" s="159">
        <f>Schedule!B10</f>
        <v>45675</v>
      </c>
      <c r="C12" s="160">
        <f>Schedule!C10</f>
        <v>45675</v>
      </c>
      <c r="D12" s="159" t="str">
        <f>Schedule!D10</f>
        <v>B</v>
      </c>
      <c r="E12" s="162">
        <f>Schedule!E10</f>
        <v>0.375</v>
      </c>
      <c r="F12" s="161">
        <f>Schedule!F10</f>
        <v>0.75</v>
      </c>
      <c r="G12" s="159" t="str">
        <f>Schedule!G10</f>
        <v>Lisbon</v>
      </c>
      <c r="H12" s="159" t="str">
        <f>Schedule!H10</f>
        <v>PTLIS</v>
      </c>
      <c r="I12" s="63" t="s">
        <v>488</v>
      </c>
      <c r="J12" s="63" t="s">
        <v>69</v>
      </c>
      <c r="K12" s="64">
        <v>49</v>
      </c>
      <c r="L12" s="65">
        <v>0.39583333333333331</v>
      </c>
      <c r="M12" s="66">
        <f>Table1[[#This Row],[Depart]]+Table1[[#This Row],[Dur''n]]</f>
        <v>0.5</v>
      </c>
      <c r="N12" s="66">
        <v>0.10416666666666667</v>
      </c>
      <c r="O12" s="67">
        <v>36</v>
      </c>
      <c r="P12" s="68"/>
      <c r="Q12" s="69"/>
      <c r="R12" s="69"/>
      <c r="S12" s="70">
        <v>60</v>
      </c>
      <c r="T12" s="70"/>
      <c r="U12" s="71" t="s">
        <v>414</v>
      </c>
      <c r="V12" s="72" t="s">
        <v>79</v>
      </c>
      <c r="W12" s="6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</row>
    <row r="13" spans="1:43" s="74" customFormat="1" ht="24.95" customHeight="1" x14ac:dyDescent="0.2">
      <c r="A13" s="158">
        <v>128.12700000000001</v>
      </c>
      <c r="B13" s="159">
        <f>Schedule!B10</f>
        <v>45675</v>
      </c>
      <c r="C13" s="160">
        <f>Schedule!C10</f>
        <v>45675</v>
      </c>
      <c r="D13" s="159" t="str">
        <f>Schedule!D10</f>
        <v>B</v>
      </c>
      <c r="E13" s="162">
        <f>Schedule!E10</f>
        <v>0.375</v>
      </c>
      <c r="F13" s="161">
        <f>Schedule!F10</f>
        <v>0.75</v>
      </c>
      <c r="G13" s="159" t="str">
        <f>Schedule!G10</f>
        <v>Lisbon</v>
      </c>
      <c r="H13" s="159" t="str">
        <f>Schedule!H10</f>
        <v>PTLIS</v>
      </c>
      <c r="I13" s="63" t="s">
        <v>489</v>
      </c>
      <c r="J13" s="63" t="s">
        <v>68</v>
      </c>
      <c r="K13" s="64">
        <v>89</v>
      </c>
      <c r="L13" s="65">
        <v>0.40277777777777773</v>
      </c>
      <c r="M13" s="66">
        <f>Table1[[#This Row],[Depart]]+Table1[[#This Row],[Dur''n]]</f>
        <v>0.48611111111111105</v>
      </c>
      <c r="N13" s="66">
        <v>8.3333333333333329E-2</v>
      </c>
      <c r="O13" s="67">
        <v>8</v>
      </c>
      <c r="P13" s="68"/>
      <c r="Q13" s="69"/>
      <c r="R13" s="69"/>
      <c r="S13" s="70">
        <v>36</v>
      </c>
      <c r="T13" s="70"/>
      <c r="U13" s="77"/>
      <c r="V13" s="72" t="s">
        <v>79</v>
      </c>
      <c r="W13" s="6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</row>
    <row r="14" spans="1:43" s="150" customFormat="1" ht="24.95" customHeight="1" x14ac:dyDescent="0.2">
      <c r="A14" s="163" t="s">
        <v>231</v>
      </c>
      <c r="B14" s="164">
        <f>Schedule!B11</f>
        <v>45676</v>
      </c>
      <c r="C14" s="165">
        <f>Schedule!C11</f>
        <v>45676</v>
      </c>
      <c r="D14" s="164" t="str">
        <f>Schedule!D11</f>
        <v>C</v>
      </c>
      <c r="E14" s="164" t="str">
        <f>Schedule!E11</f>
        <v>-</v>
      </c>
      <c r="F14" s="164" t="str">
        <f>Schedule!F11</f>
        <v>-</v>
      </c>
      <c r="G14" s="164" t="str">
        <f>Schedule!G11</f>
        <v>At sea</v>
      </c>
      <c r="H14" s="164" t="str">
        <f>Schedule!H11</f>
        <v>-</v>
      </c>
      <c r="I14" s="140"/>
      <c r="J14" s="140" t="s">
        <v>75</v>
      </c>
      <c r="K14" s="141">
        <v>39</v>
      </c>
      <c r="L14" s="142">
        <v>0.375</v>
      </c>
      <c r="M14" s="143">
        <f>Table1[[#This Row],[Depart]]+Table1[[#This Row],[Dur''n]]</f>
        <v>0.54166666666666663</v>
      </c>
      <c r="N14" s="143">
        <v>0.16666666666666666</v>
      </c>
      <c r="O14" s="144">
        <v>22</v>
      </c>
      <c r="P14" s="145"/>
      <c r="Q14" s="146"/>
      <c r="R14" s="146"/>
      <c r="S14" s="139">
        <v>200</v>
      </c>
      <c r="T14" s="139"/>
      <c r="U14" s="147" t="s">
        <v>472</v>
      </c>
      <c r="V14" s="148" t="s">
        <v>79</v>
      </c>
      <c r="W14" s="140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</row>
    <row r="15" spans="1:43" s="150" customFormat="1" ht="24.95" customHeight="1" x14ac:dyDescent="0.2">
      <c r="A15" s="163" t="s">
        <v>231</v>
      </c>
      <c r="B15" s="164">
        <f>Schedule!B11</f>
        <v>45676</v>
      </c>
      <c r="C15" s="165">
        <f>Schedule!C11</f>
        <v>45676</v>
      </c>
      <c r="D15" s="164" t="str">
        <f>Schedule!D11</f>
        <v>C</v>
      </c>
      <c r="E15" s="162" t="str">
        <f>Schedule!E11</f>
        <v>-</v>
      </c>
      <c r="F15" s="162" t="str">
        <f>Schedule!F11</f>
        <v>-</v>
      </c>
      <c r="G15" s="164" t="str">
        <f>Schedule!G11</f>
        <v>At sea</v>
      </c>
      <c r="H15" s="164" t="str">
        <f>Schedule!H11</f>
        <v>-</v>
      </c>
      <c r="I15" s="140"/>
      <c r="J15" s="140" t="s">
        <v>71</v>
      </c>
      <c r="K15" s="141">
        <v>29</v>
      </c>
      <c r="L15" s="142">
        <v>0.375</v>
      </c>
      <c r="M15" s="143">
        <f>Table1[[#This Row],[Depart]]+Table1[[#This Row],[Dur''n]]</f>
        <v>0.54166666666666663</v>
      </c>
      <c r="N15" s="143">
        <v>0.16666666666666666</v>
      </c>
      <c r="O15" s="144">
        <v>34</v>
      </c>
      <c r="P15" s="145"/>
      <c r="Q15" s="146"/>
      <c r="R15" s="146"/>
      <c r="S15" s="139">
        <v>200</v>
      </c>
      <c r="T15" s="139"/>
      <c r="U15" s="147" t="s">
        <v>472</v>
      </c>
      <c r="V15" s="148" t="s">
        <v>79</v>
      </c>
      <c r="W15" s="140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</row>
    <row r="16" spans="1:43" s="74" customFormat="1" ht="24.95" customHeight="1" x14ac:dyDescent="0.2">
      <c r="A16" s="158" t="s">
        <v>231</v>
      </c>
      <c r="B16" s="159">
        <f>Schedule!B12</f>
        <v>45677</v>
      </c>
      <c r="C16" s="160">
        <f>Schedule!C12</f>
        <v>45677</v>
      </c>
      <c r="D16" s="159" t="str">
        <f>Schedule!D12</f>
        <v>B</v>
      </c>
      <c r="E16" s="161">
        <f>Schedule!E12</f>
        <v>0.35416666666666669</v>
      </c>
      <c r="F16" s="161">
        <f>Schedule!F12</f>
        <v>0.72916666666666663</v>
      </c>
      <c r="G16" s="159" t="str">
        <f>Schedule!G12</f>
        <v>Funchal, Madeira</v>
      </c>
      <c r="H16" s="159" t="str">
        <f>Schedule!H12</f>
        <v>PTFNC</v>
      </c>
      <c r="I16" s="63" t="s">
        <v>490</v>
      </c>
      <c r="J16" s="63" t="s">
        <v>73</v>
      </c>
      <c r="K16" s="64">
        <v>59</v>
      </c>
      <c r="L16" s="142">
        <v>0.34722222222222227</v>
      </c>
      <c r="M16" s="66">
        <f>Table1[[#This Row],[Depart]]+Table1[[#This Row],[Dur''n]]</f>
        <v>0.68055555555555558</v>
      </c>
      <c r="N16" s="66">
        <v>0.33333333333333331</v>
      </c>
      <c r="O16" s="67">
        <v>31</v>
      </c>
      <c r="P16" s="68"/>
      <c r="Q16" s="69"/>
      <c r="R16" s="69"/>
      <c r="S16" s="70">
        <v>200</v>
      </c>
      <c r="T16" s="70" t="s">
        <v>408</v>
      </c>
      <c r="U16" s="71"/>
      <c r="V16" s="72"/>
      <c r="W16" s="6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</row>
    <row r="17" spans="1:43" s="74" customFormat="1" ht="24.95" customHeight="1" x14ac:dyDescent="0.2">
      <c r="A17" s="158" t="s">
        <v>231</v>
      </c>
      <c r="B17" s="159">
        <f>Schedule!B12</f>
        <v>45677</v>
      </c>
      <c r="C17" s="160">
        <f>Schedule!C12</f>
        <v>45677</v>
      </c>
      <c r="D17" s="159" t="str">
        <f>Schedule!D12</f>
        <v>B</v>
      </c>
      <c r="E17" s="161">
        <f>Schedule!E12</f>
        <v>0.35416666666666669</v>
      </c>
      <c r="F17" s="161">
        <f>Schedule!F12</f>
        <v>0.72916666666666663</v>
      </c>
      <c r="G17" s="159" t="str">
        <f>Schedule!G12</f>
        <v>Funchal, Madeira</v>
      </c>
      <c r="H17" s="159" t="str">
        <f>Schedule!H12</f>
        <v>PTFNC</v>
      </c>
      <c r="I17" s="63" t="s">
        <v>491</v>
      </c>
      <c r="J17" s="63" t="s">
        <v>74</v>
      </c>
      <c r="K17" s="64">
        <v>59</v>
      </c>
      <c r="L17" s="142">
        <v>0.35416666666666669</v>
      </c>
      <c r="M17" s="66">
        <f>Table1[[#This Row],[Depart]]+Table1[[#This Row],[Dur''n]]</f>
        <v>0.6875</v>
      </c>
      <c r="N17" s="66">
        <v>0.33333333333333331</v>
      </c>
      <c r="O17" s="67">
        <v>32</v>
      </c>
      <c r="P17" s="68"/>
      <c r="Q17" s="69"/>
      <c r="R17" s="69"/>
      <c r="S17" s="70">
        <v>200</v>
      </c>
      <c r="T17" s="70" t="s">
        <v>408</v>
      </c>
      <c r="U17" s="71"/>
      <c r="V17" s="72"/>
      <c r="W17" s="6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</row>
    <row r="18" spans="1:43" s="74" customFormat="1" ht="24.95" customHeight="1" x14ac:dyDescent="0.2">
      <c r="A18" s="158" t="s">
        <v>231</v>
      </c>
      <c r="B18" s="159">
        <f>Schedule!B12</f>
        <v>45677</v>
      </c>
      <c r="C18" s="160">
        <f>Schedule!C12</f>
        <v>45677</v>
      </c>
      <c r="D18" s="159" t="str">
        <f>Schedule!D12</f>
        <v>B</v>
      </c>
      <c r="E18" s="161">
        <f>Schedule!E12</f>
        <v>0.35416666666666669</v>
      </c>
      <c r="F18" s="161">
        <f>Schedule!F12</f>
        <v>0.72916666666666663</v>
      </c>
      <c r="G18" s="159" t="str">
        <f>Schedule!G12</f>
        <v>Funchal, Madeira</v>
      </c>
      <c r="H18" s="159" t="str">
        <f>Schedule!H12</f>
        <v>PTFNC</v>
      </c>
      <c r="I18" s="63" t="s">
        <v>493</v>
      </c>
      <c r="J18" s="63" t="s">
        <v>72</v>
      </c>
      <c r="K18" s="64">
        <v>25</v>
      </c>
      <c r="L18" s="142">
        <v>0.3611111111111111</v>
      </c>
      <c r="M18" s="66">
        <f>Table1[[#This Row],[Depart]]+Table1[[#This Row],[Dur''n]]</f>
        <v>0.52777777777777779</v>
      </c>
      <c r="N18" s="66">
        <v>0.16666666666666666</v>
      </c>
      <c r="O18" s="67">
        <v>25</v>
      </c>
      <c r="P18" s="68"/>
      <c r="Q18" s="69"/>
      <c r="R18" s="69"/>
      <c r="S18" s="70">
        <v>200</v>
      </c>
      <c r="T18" s="70"/>
      <c r="U18" s="71"/>
      <c r="V18" s="72" t="s">
        <v>79</v>
      </c>
      <c r="W18" s="6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</row>
    <row r="19" spans="1:43" s="74" customFormat="1" ht="24.95" customHeight="1" x14ac:dyDescent="0.2">
      <c r="A19" s="158" t="s">
        <v>231</v>
      </c>
      <c r="B19" s="159">
        <f>Schedule!B12</f>
        <v>45677</v>
      </c>
      <c r="C19" s="160">
        <f>Schedule!C12</f>
        <v>45677</v>
      </c>
      <c r="D19" s="159" t="str">
        <f>Schedule!D12</f>
        <v>B</v>
      </c>
      <c r="E19" s="161">
        <f>Schedule!E12</f>
        <v>0.35416666666666669</v>
      </c>
      <c r="F19" s="161">
        <f>Schedule!F12</f>
        <v>0.72916666666666663</v>
      </c>
      <c r="G19" s="159" t="str">
        <f>Schedule!G12</f>
        <v>Funchal, Madeira</v>
      </c>
      <c r="H19" s="159" t="str">
        <f>Schedule!H12</f>
        <v>PTFNC</v>
      </c>
      <c r="I19" s="63" t="s">
        <v>494</v>
      </c>
      <c r="J19" s="63" t="s">
        <v>70</v>
      </c>
      <c r="K19" s="64">
        <v>29</v>
      </c>
      <c r="L19" s="142">
        <v>0.36805555555555558</v>
      </c>
      <c r="M19" s="66">
        <f>Table1[[#This Row],[Depart]]+Table1[[#This Row],[Dur''n]]</f>
        <v>0.53472222222222221</v>
      </c>
      <c r="N19" s="66">
        <v>0.16666666666666666</v>
      </c>
      <c r="O19" s="67">
        <v>29</v>
      </c>
      <c r="P19" s="68"/>
      <c r="Q19" s="69"/>
      <c r="R19" s="69"/>
      <c r="S19" s="70">
        <v>50</v>
      </c>
      <c r="T19" s="70"/>
      <c r="U19" s="71"/>
      <c r="V19" s="72" t="s">
        <v>79</v>
      </c>
      <c r="W19" s="6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</row>
    <row r="20" spans="1:43" s="74" customFormat="1" ht="24.95" customHeight="1" x14ac:dyDescent="0.2">
      <c r="A20" s="158" t="s">
        <v>231</v>
      </c>
      <c r="B20" s="159">
        <f>Schedule!B12</f>
        <v>45677</v>
      </c>
      <c r="C20" s="160">
        <f>Schedule!C12</f>
        <v>45677</v>
      </c>
      <c r="D20" s="159" t="str">
        <f>Schedule!D12</f>
        <v>B</v>
      </c>
      <c r="E20" s="161">
        <f>Schedule!E12</f>
        <v>0.35416666666666669</v>
      </c>
      <c r="F20" s="161">
        <f>Schedule!F12</f>
        <v>0.72916666666666663</v>
      </c>
      <c r="G20" s="159" t="str">
        <f>Schedule!G12</f>
        <v>Funchal, Madeira</v>
      </c>
      <c r="H20" s="159" t="str">
        <f>Schedule!H12</f>
        <v>PTFNC</v>
      </c>
      <c r="I20" s="63" t="s">
        <v>495</v>
      </c>
      <c r="J20" s="63" t="s">
        <v>75</v>
      </c>
      <c r="K20" s="64">
        <v>39</v>
      </c>
      <c r="L20" s="142">
        <v>0.375</v>
      </c>
      <c r="M20" s="66">
        <f>Table1[[#This Row],[Depart]]+Table1[[#This Row],[Dur''n]]</f>
        <v>0.54166666666666663</v>
      </c>
      <c r="N20" s="66">
        <v>0.16666666666666666</v>
      </c>
      <c r="O20" s="67">
        <v>71</v>
      </c>
      <c r="P20" s="68"/>
      <c r="Q20" s="69"/>
      <c r="R20" s="69"/>
      <c r="S20" s="70">
        <v>200</v>
      </c>
      <c r="T20" s="70"/>
      <c r="U20" s="71"/>
      <c r="V20" s="72" t="s">
        <v>79</v>
      </c>
      <c r="W20" s="6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</row>
    <row r="21" spans="1:43" s="74" customFormat="1" ht="24.95" customHeight="1" x14ac:dyDescent="0.2">
      <c r="A21" s="158" t="s">
        <v>231</v>
      </c>
      <c r="B21" s="159">
        <f>Schedule!B12</f>
        <v>45677</v>
      </c>
      <c r="C21" s="160">
        <f>Schedule!C12</f>
        <v>45677</v>
      </c>
      <c r="D21" s="159" t="str">
        <f>Schedule!D12</f>
        <v>B</v>
      </c>
      <c r="E21" s="161">
        <f>Schedule!E12</f>
        <v>0.35416666666666669</v>
      </c>
      <c r="F21" s="161">
        <f>Schedule!F12</f>
        <v>0.72916666666666663</v>
      </c>
      <c r="G21" s="159" t="str">
        <f>Schedule!G12</f>
        <v>Funchal, Madeira</v>
      </c>
      <c r="H21" s="159" t="str">
        <f>Schedule!H12</f>
        <v>PTFNC</v>
      </c>
      <c r="I21" s="63" t="s">
        <v>496</v>
      </c>
      <c r="J21" s="63" t="s">
        <v>76</v>
      </c>
      <c r="K21" s="64">
        <v>55</v>
      </c>
      <c r="L21" s="142">
        <v>0.38194444444444442</v>
      </c>
      <c r="M21" s="66">
        <f>Table1[[#This Row],[Depart]]+Table1[[#This Row],[Dur''n]]</f>
        <v>0.54861111111111105</v>
      </c>
      <c r="N21" s="66">
        <v>0.16666666666666666</v>
      </c>
      <c r="O21" s="67">
        <v>18</v>
      </c>
      <c r="P21" s="68"/>
      <c r="Q21" s="69"/>
      <c r="R21" s="69"/>
      <c r="S21" s="70">
        <v>60</v>
      </c>
      <c r="T21" s="70"/>
      <c r="U21" s="71"/>
      <c r="V21" s="72" t="s">
        <v>79</v>
      </c>
      <c r="W21" s="6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</row>
    <row r="22" spans="1:43" s="74" customFormat="1" ht="24.95" customHeight="1" x14ac:dyDescent="0.2">
      <c r="A22" s="158" t="s">
        <v>231</v>
      </c>
      <c r="B22" s="159">
        <f>Schedule!B12</f>
        <v>45677</v>
      </c>
      <c r="C22" s="160">
        <f>Schedule!C12</f>
        <v>45677</v>
      </c>
      <c r="D22" s="159" t="str">
        <f>Schedule!D12</f>
        <v>B</v>
      </c>
      <c r="E22" s="161">
        <f>Schedule!E12</f>
        <v>0.35416666666666669</v>
      </c>
      <c r="F22" s="161">
        <f>Schedule!F12</f>
        <v>0.72916666666666663</v>
      </c>
      <c r="G22" s="159" t="str">
        <f>Schedule!G12</f>
        <v>Funchal, Madeira</v>
      </c>
      <c r="H22" s="159" t="str">
        <f>Schedule!H12</f>
        <v>PTFNC</v>
      </c>
      <c r="I22" s="63" t="s">
        <v>497</v>
      </c>
      <c r="J22" s="63" t="s">
        <v>71</v>
      </c>
      <c r="K22" s="64">
        <v>29</v>
      </c>
      <c r="L22" s="142">
        <v>0.3888888888888889</v>
      </c>
      <c r="M22" s="66">
        <f>Table1[[#This Row],[Depart]]+Table1[[#This Row],[Dur''n]]</f>
        <v>0.53472222222222221</v>
      </c>
      <c r="N22" s="66">
        <v>0.14583333333333334</v>
      </c>
      <c r="O22" s="67">
        <v>26</v>
      </c>
      <c r="P22" s="68"/>
      <c r="Q22" s="69"/>
      <c r="R22" s="69"/>
      <c r="S22" s="70">
        <v>200</v>
      </c>
      <c r="T22" s="70"/>
      <c r="U22" s="71"/>
      <c r="V22" s="72" t="s">
        <v>79</v>
      </c>
      <c r="W22" s="6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</row>
    <row r="23" spans="1:43" s="74" customFormat="1" ht="24.95" customHeight="1" x14ac:dyDescent="0.2">
      <c r="A23" s="158" t="s">
        <v>231</v>
      </c>
      <c r="B23" s="159">
        <f>Schedule!B$19</f>
        <v>45684</v>
      </c>
      <c r="C23" s="160">
        <f>Schedule!C$19</f>
        <v>45684</v>
      </c>
      <c r="D23" s="159" t="str">
        <f>Schedule!D$19</f>
        <v>B</v>
      </c>
      <c r="E23" s="161">
        <f>Schedule!E$19</f>
        <v>0.54166666666666663</v>
      </c>
      <c r="F23" s="161">
        <f>Schedule!F$19</f>
        <v>0.83333333333333337</v>
      </c>
      <c r="G23" s="159" t="str">
        <f>Schedule!G$19</f>
        <v>Bridgetown</v>
      </c>
      <c r="H23" s="159" t="str">
        <f>Schedule!H$19</f>
        <v>BBBGI</v>
      </c>
      <c r="I23" s="63" t="s">
        <v>502</v>
      </c>
      <c r="J23" s="74" t="s">
        <v>498</v>
      </c>
      <c r="K23" s="64">
        <v>59</v>
      </c>
      <c r="L23" s="65">
        <v>0.5625</v>
      </c>
      <c r="M23" s="66">
        <f>Table1[[#This Row],[Depart]]+Table1[[#This Row],[Dur''n]]</f>
        <v>0.64583333333333337</v>
      </c>
      <c r="N23" s="66">
        <v>8.3333333333333329E-2</v>
      </c>
      <c r="O23" s="67">
        <v>136</v>
      </c>
      <c r="P23" s="68"/>
      <c r="Q23" s="69"/>
      <c r="R23" s="69"/>
      <c r="S23" s="70">
        <v>90</v>
      </c>
      <c r="T23" s="70"/>
      <c r="U23" s="71"/>
      <c r="V23" s="72"/>
      <c r="W23" s="6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</row>
    <row r="24" spans="1:43" s="74" customFormat="1" ht="24.95" customHeight="1" x14ac:dyDescent="0.2">
      <c r="A24" s="158" t="s">
        <v>231</v>
      </c>
      <c r="B24" s="159">
        <f>Schedule!B$19</f>
        <v>45684</v>
      </c>
      <c r="C24" s="160">
        <f>Schedule!C$19</f>
        <v>45684</v>
      </c>
      <c r="D24" s="159" t="str">
        <f>Schedule!D$19</f>
        <v>B</v>
      </c>
      <c r="E24" s="161">
        <f>Schedule!E$19</f>
        <v>0.54166666666666663</v>
      </c>
      <c r="F24" s="161">
        <f>Schedule!F$19</f>
        <v>0.83333333333333337</v>
      </c>
      <c r="G24" s="159" t="str">
        <f>Schedule!G$19</f>
        <v>Bridgetown</v>
      </c>
      <c r="H24" s="159" t="str">
        <f>Schedule!H$19</f>
        <v>BBBGI</v>
      </c>
      <c r="I24" s="63" t="s">
        <v>503</v>
      </c>
      <c r="J24" s="74" t="s">
        <v>499</v>
      </c>
      <c r="K24" s="64">
        <v>59</v>
      </c>
      <c r="L24" s="65">
        <v>0.64583333333333337</v>
      </c>
      <c r="M24" s="66">
        <f>Table1[[#This Row],[Depart]]+Table1[[#This Row],[Dur''n]]</f>
        <v>0.72916666666666674</v>
      </c>
      <c r="N24" s="66">
        <v>8.3333333333333329E-2</v>
      </c>
      <c r="O24" s="67" t="s">
        <v>1</v>
      </c>
      <c r="P24" s="68"/>
      <c r="Q24" s="69"/>
      <c r="R24" s="69"/>
      <c r="S24" s="70">
        <v>90</v>
      </c>
      <c r="T24" s="70"/>
      <c r="U24" s="71"/>
      <c r="V24" s="72"/>
      <c r="W24" s="6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</row>
    <row r="25" spans="1:43" s="74" customFormat="1" ht="24.95" customHeight="1" x14ac:dyDescent="0.2">
      <c r="A25" s="158" t="s">
        <v>231</v>
      </c>
      <c r="B25" s="159">
        <f>Schedule!B$19</f>
        <v>45684</v>
      </c>
      <c r="C25" s="160">
        <f>Schedule!C$19</f>
        <v>45684</v>
      </c>
      <c r="D25" s="159" t="str">
        <f>Schedule!D$19</f>
        <v>B</v>
      </c>
      <c r="E25" s="161">
        <f>Schedule!E$19</f>
        <v>0.54166666666666663</v>
      </c>
      <c r="F25" s="161">
        <f>Schedule!F$19</f>
        <v>0.83333333333333337</v>
      </c>
      <c r="G25" s="159" t="str">
        <f>Schedule!G$19</f>
        <v>Bridgetown</v>
      </c>
      <c r="H25" s="159" t="str">
        <f>Schedule!H$19</f>
        <v>BBBGI</v>
      </c>
      <c r="I25" s="63" t="s">
        <v>504</v>
      </c>
      <c r="J25" s="74" t="s">
        <v>500</v>
      </c>
      <c r="K25" s="64">
        <v>29</v>
      </c>
      <c r="L25" s="65">
        <v>0.58333333333333337</v>
      </c>
      <c r="M25" s="66">
        <f>Table1[[#This Row],[Depart]]+Table1[[#This Row],[Dur''n]]</f>
        <v>0.70833333333333337</v>
      </c>
      <c r="N25" s="66">
        <v>0.125</v>
      </c>
      <c r="O25" s="67">
        <v>170</v>
      </c>
      <c r="P25" s="68"/>
      <c r="Q25" s="69"/>
      <c r="R25" s="69"/>
      <c r="S25" s="70">
        <v>90</v>
      </c>
      <c r="T25" s="70"/>
      <c r="U25" s="71"/>
      <c r="V25" s="72"/>
      <c r="W25" s="6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</row>
    <row r="26" spans="1:43" s="74" customFormat="1" ht="24.95" customHeight="1" x14ac:dyDescent="0.2">
      <c r="A26" s="158" t="s">
        <v>231</v>
      </c>
      <c r="B26" s="159">
        <f>Schedule!B$19</f>
        <v>45684</v>
      </c>
      <c r="C26" s="160">
        <f>Schedule!C$19</f>
        <v>45684</v>
      </c>
      <c r="D26" s="159" t="str">
        <f>Schedule!D$19</f>
        <v>B</v>
      </c>
      <c r="E26" s="161">
        <f>Schedule!E$19</f>
        <v>0.54166666666666663</v>
      </c>
      <c r="F26" s="161">
        <f>Schedule!F$19</f>
        <v>0.83333333333333337</v>
      </c>
      <c r="G26" s="159" t="str">
        <f>Schedule!G$19</f>
        <v>Bridgetown</v>
      </c>
      <c r="H26" s="159" t="str">
        <f>Schedule!H$19</f>
        <v>BBBGI</v>
      </c>
      <c r="I26" s="63" t="s">
        <v>505</v>
      </c>
      <c r="J26" s="74" t="s">
        <v>501</v>
      </c>
      <c r="K26" s="64">
        <v>29</v>
      </c>
      <c r="L26" s="65">
        <v>0.58333333333333337</v>
      </c>
      <c r="M26" s="66">
        <f>Table1[[#This Row],[Depart]]+Table1[[#This Row],[Dur''n]]</f>
        <v>0.70833333333333337</v>
      </c>
      <c r="N26" s="66">
        <v>0.125</v>
      </c>
      <c r="O26" s="67" t="s">
        <v>1</v>
      </c>
      <c r="P26" s="68"/>
      <c r="Q26" s="69"/>
      <c r="R26" s="69"/>
      <c r="S26" s="70">
        <v>90</v>
      </c>
      <c r="T26" s="70"/>
      <c r="U26" s="71"/>
      <c r="V26" s="72"/>
      <c r="W26" s="6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</row>
    <row r="27" spans="1:43" s="74" customFormat="1" ht="24.95" customHeight="1" x14ac:dyDescent="0.2">
      <c r="A27" s="158" t="s">
        <v>231</v>
      </c>
      <c r="B27" s="159">
        <f>Schedule!B$20</f>
        <v>45685</v>
      </c>
      <c r="C27" s="160">
        <f>Schedule!C$20</f>
        <v>45685</v>
      </c>
      <c r="D27" s="159" t="str">
        <f>Schedule!D$20</f>
        <v>B</v>
      </c>
      <c r="E27" s="161">
        <f>Schedule!E$20</f>
        <v>0.33333333333333331</v>
      </c>
      <c r="F27" s="161">
        <f>Schedule!F$20</f>
        <v>0.75</v>
      </c>
      <c r="G27" s="159" t="str">
        <f>Schedule!G$20</f>
        <v>St. George's</v>
      </c>
      <c r="H27" s="159" t="str">
        <f>Schedule!H$20</f>
        <v>GDSTG</v>
      </c>
      <c r="I27" s="63" t="s">
        <v>509</v>
      </c>
      <c r="J27" s="74" t="s">
        <v>513</v>
      </c>
      <c r="K27" s="64">
        <v>49</v>
      </c>
      <c r="L27" s="65">
        <v>0.35416666666666669</v>
      </c>
      <c r="M27" s="66">
        <f>Table1[[#This Row],[Depart]]+Table1[[#This Row],[Dur''n]]</f>
        <v>0.54166666666666674</v>
      </c>
      <c r="N27" s="66">
        <v>0.1875</v>
      </c>
      <c r="O27" s="67">
        <v>91</v>
      </c>
      <c r="P27" s="68"/>
      <c r="Q27" s="69"/>
      <c r="R27" s="69"/>
      <c r="S27" s="70">
        <v>50</v>
      </c>
      <c r="T27" s="70"/>
      <c r="U27" s="71"/>
      <c r="V27" s="72" t="s">
        <v>79</v>
      </c>
      <c r="W27" s="6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</row>
    <row r="28" spans="1:43" s="74" customFormat="1" ht="24.95" customHeight="1" x14ac:dyDescent="0.2">
      <c r="A28" s="158" t="s">
        <v>231</v>
      </c>
      <c r="B28" s="159">
        <f>Schedule!B$20</f>
        <v>45685</v>
      </c>
      <c r="C28" s="160">
        <f>Schedule!C$20</f>
        <v>45685</v>
      </c>
      <c r="D28" s="159" t="str">
        <f>Schedule!D$20</f>
        <v>B</v>
      </c>
      <c r="E28" s="161">
        <f>Schedule!E$20</f>
        <v>0.33333333333333331</v>
      </c>
      <c r="F28" s="161">
        <f>Schedule!F$20</f>
        <v>0.75</v>
      </c>
      <c r="G28" s="159" t="str">
        <f>Schedule!G$20</f>
        <v>St. George's</v>
      </c>
      <c r="H28" s="159" t="str">
        <f>Schedule!H$20</f>
        <v>GDSTG</v>
      </c>
      <c r="I28" s="63" t="s">
        <v>507</v>
      </c>
      <c r="J28" s="74" t="s">
        <v>236</v>
      </c>
      <c r="K28" s="64">
        <v>49</v>
      </c>
      <c r="L28" s="65">
        <v>0.3611111111111111</v>
      </c>
      <c r="M28" s="66">
        <f>Table1[[#This Row],[Depart]]+Table1[[#This Row],[Dur''n]]</f>
        <v>0.54861111111111116</v>
      </c>
      <c r="N28" s="66">
        <v>0.1875</v>
      </c>
      <c r="O28" s="67">
        <v>55</v>
      </c>
      <c r="P28" s="68"/>
      <c r="Q28" s="69"/>
      <c r="R28" s="69"/>
      <c r="S28" s="70">
        <v>120</v>
      </c>
      <c r="T28" s="70"/>
      <c r="U28" s="71"/>
      <c r="V28" s="72" t="s">
        <v>79</v>
      </c>
      <c r="W28" s="6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</row>
    <row r="29" spans="1:43" s="74" customFormat="1" ht="24.95" customHeight="1" x14ac:dyDescent="0.2">
      <c r="A29" s="158" t="s">
        <v>231</v>
      </c>
      <c r="B29" s="159">
        <f>Schedule!B$20</f>
        <v>45685</v>
      </c>
      <c r="C29" s="160">
        <f>Schedule!C$20</f>
        <v>45685</v>
      </c>
      <c r="D29" s="159" t="str">
        <f>Schedule!D$20</f>
        <v>B</v>
      </c>
      <c r="E29" s="161">
        <f>Schedule!E$20</f>
        <v>0.33333333333333331</v>
      </c>
      <c r="F29" s="161">
        <f>Schedule!F$20</f>
        <v>0.75</v>
      </c>
      <c r="G29" s="159" t="str">
        <f>Schedule!G$20</f>
        <v>St. George's</v>
      </c>
      <c r="H29" s="159" t="str">
        <f>Schedule!H$20</f>
        <v>GDSTG</v>
      </c>
      <c r="I29" s="75" t="s">
        <v>511</v>
      </c>
      <c r="J29" s="74" t="s">
        <v>515</v>
      </c>
      <c r="K29" s="64">
        <v>55</v>
      </c>
      <c r="L29" s="65">
        <v>0.375</v>
      </c>
      <c r="M29" s="66">
        <f>Table1[[#This Row],[Depart]]+Table1[[#This Row],[Dur''n]]</f>
        <v>0.54166666666666663</v>
      </c>
      <c r="N29" s="66">
        <v>0.16666666666666666</v>
      </c>
      <c r="O29" s="67">
        <v>95</v>
      </c>
      <c r="P29" s="68"/>
      <c r="Q29" s="76"/>
      <c r="R29" s="76"/>
      <c r="S29" s="70">
        <v>50</v>
      </c>
      <c r="T29" s="70"/>
      <c r="U29" s="71"/>
      <c r="V29" s="72" t="s">
        <v>79</v>
      </c>
      <c r="W29" s="6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</row>
    <row r="30" spans="1:43" s="74" customFormat="1" ht="24.95" customHeight="1" x14ac:dyDescent="0.2">
      <c r="A30" s="158" t="s">
        <v>231</v>
      </c>
      <c r="B30" s="159">
        <f>Schedule!B$20</f>
        <v>45685</v>
      </c>
      <c r="C30" s="160">
        <f>Schedule!C$20</f>
        <v>45685</v>
      </c>
      <c r="D30" s="159" t="str">
        <f>Schedule!D$20</f>
        <v>B</v>
      </c>
      <c r="E30" s="161">
        <f>Schedule!E$20</f>
        <v>0.33333333333333331</v>
      </c>
      <c r="F30" s="161">
        <f>Schedule!F$20</f>
        <v>0.75</v>
      </c>
      <c r="G30" s="159" t="str">
        <f>Schedule!G$20</f>
        <v>St. George's</v>
      </c>
      <c r="H30" s="159" t="str">
        <f>Schedule!H$20</f>
        <v>GDSTG</v>
      </c>
      <c r="I30" s="63" t="s">
        <v>506</v>
      </c>
      <c r="J30" s="74" t="s">
        <v>237</v>
      </c>
      <c r="K30" s="64">
        <v>99</v>
      </c>
      <c r="L30" s="65">
        <v>0.3888888888888889</v>
      </c>
      <c r="M30" s="66">
        <f>Table1[[#This Row],[Depart]]+Table1[[#This Row],[Dur''n]]</f>
        <v>0.70138888888888884</v>
      </c>
      <c r="N30" s="66">
        <v>0.3125</v>
      </c>
      <c r="O30" s="67">
        <v>55</v>
      </c>
      <c r="P30" s="68"/>
      <c r="Q30" s="69"/>
      <c r="R30" s="69"/>
      <c r="S30" s="70">
        <v>60</v>
      </c>
      <c r="T30" s="70" t="s">
        <v>408</v>
      </c>
      <c r="U30" s="71"/>
      <c r="V30" s="72" t="s">
        <v>79</v>
      </c>
      <c r="W30" s="6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</row>
    <row r="31" spans="1:43" s="74" customFormat="1" ht="24.95" customHeight="1" x14ac:dyDescent="0.2">
      <c r="A31" s="158" t="s">
        <v>231</v>
      </c>
      <c r="B31" s="159">
        <f>Schedule!B$20</f>
        <v>45685</v>
      </c>
      <c r="C31" s="160">
        <f>Schedule!C$20</f>
        <v>45685</v>
      </c>
      <c r="D31" s="159" t="str">
        <f>Schedule!D$20</f>
        <v>B</v>
      </c>
      <c r="E31" s="161">
        <f>Schedule!E$20</f>
        <v>0.33333333333333331</v>
      </c>
      <c r="F31" s="161">
        <f>Schedule!F$20</f>
        <v>0.75</v>
      </c>
      <c r="G31" s="159" t="str">
        <f>Schedule!G$20</f>
        <v>St. George's</v>
      </c>
      <c r="H31" s="159" t="str">
        <f>Schedule!H$20</f>
        <v>GDSTG</v>
      </c>
      <c r="I31" s="63" t="s">
        <v>510</v>
      </c>
      <c r="J31" s="74" t="s">
        <v>514</v>
      </c>
      <c r="K31" s="64">
        <v>49</v>
      </c>
      <c r="L31" s="65">
        <v>0.55555555555555558</v>
      </c>
      <c r="M31" s="66">
        <f>Table1[[#This Row],[Depart]]+Table1[[#This Row],[Dur''n]]</f>
        <v>0.74305555555555558</v>
      </c>
      <c r="N31" s="66">
        <v>0.1875</v>
      </c>
      <c r="O31" s="67" t="s">
        <v>1</v>
      </c>
      <c r="P31" s="68"/>
      <c r="Q31" s="69"/>
      <c r="R31" s="69"/>
      <c r="S31" s="70">
        <v>50</v>
      </c>
      <c r="T31" s="70"/>
      <c r="U31" s="71"/>
      <c r="V31" s="72" t="s">
        <v>79</v>
      </c>
      <c r="W31" s="6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</row>
    <row r="32" spans="1:43" s="74" customFormat="1" ht="24.95" customHeight="1" x14ac:dyDescent="0.2">
      <c r="A32" s="158" t="s">
        <v>231</v>
      </c>
      <c r="B32" s="159">
        <f>Schedule!B$20</f>
        <v>45685</v>
      </c>
      <c r="C32" s="160">
        <f>Schedule!C$20</f>
        <v>45685</v>
      </c>
      <c r="D32" s="159" t="str">
        <f>Schedule!D$20</f>
        <v>B</v>
      </c>
      <c r="E32" s="161">
        <f>Schedule!E$20</f>
        <v>0.33333333333333331</v>
      </c>
      <c r="F32" s="161">
        <f>Schedule!F$20</f>
        <v>0.75</v>
      </c>
      <c r="G32" s="159" t="str">
        <f>Schedule!G$20</f>
        <v>St. George's</v>
      </c>
      <c r="H32" s="159" t="str">
        <f>Schedule!H$20</f>
        <v>GDSTG</v>
      </c>
      <c r="I32" s="75" t="s">
        <v>512</v>
      </c>
      <c r="J32" s="74" t="s">
        <v>516</v>
      </c>
      <c r="K32" s="64">
        <v>55</v>
      </c>
      <c r="L32" s="65">
        <v>0.5625</v>
      </c>
      <c r="M32" s="66">
        <f>Table1[[#This Row],[Depart]]+Table1[[#This Row],[Dur''n]]</f>
        <v>0.72916666666666663</v>
      </c>
      <c r="N32" s="66">
        <v>0.16666666666666666</v>
      </c>
      <c r="O32" s="67" t="s">
        <v>1</v>
      </c>
      <c r="P32" s="68"/>
      <c r="Q32" s="76"/>
      <c r="R32" s="76"/>
      <c r="S32" s="70">
        <v>50</v>
      </c>
      <c r="T32" s="70"/>
      <c r="U32" s="71"/>
      <c r="V32" s="72" t="s">
        <v>79</v>
      </c>
      <c r="W32" s="6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</row>
    <row r="33" spans="1:23" s="74" customFormat="1" ht="24.95" customHeight="1" x14ac:dyDescent="0.2">
      <c r="A33" s="158" t="s">
        <v>231</v>
      </c>
      <c r="B33" s="159">
        <f>Schedule!B$20</f>
        <v>45685</v>
      </c>
      <c r="C33" s="160">
        <f>Schedule!C$20</f>
        <v>45685</v>
      </c>
      <c r="D33" s="159" t="str">
        <f>Schedule!D$20</f>
        <v>B</v>
      </c>
      <c r="E33" s="161">
        <f>Schedule!E$20</f>
        <v>0.33333333333333331</v>
      </c>
      <c r="F33" s="161">
        <f>Schedule!F$20</f>
        <v>0.75</v>
      </c>
      <c r="G33" s="159" t="str">
        <f>Schedule!G$20</f>
        <v>St. George's</v>
      </c>
      <c r="H33" s="159" t="str">
        <f>Schedule!H$20</f>
        <v>GDSTG</v>
      </c>
      <c r="I33" s="63" t="s">
        <v>508</v>
      </c>
      <c r="J33" s="63" t="s">
        <v>235</v>
      </c>
      <c r="K33" s="64">
        <v>59</v>
      </c>
      <c r="L33" s="65">
        <v>0.60416666666666663</v>
      </c>
      <c r="M33" s="66">
        <f>Table1[[#This Row],[Depart]]+Table1[[#This Row],[Dur''n]]</f>
        <v>0.72916666666666663</v>
      </c>
      <c r="N33" s="66">
        <v>0.125</v>
      </c>
      <c r="O33" s="67">
        <v>44</v>
      </c>
      <c r="P33" s="68"/>
      <c r="Q33" s="69"/>
      <c r="R33" s="69"/>
      <c r="S33" s="70">
        <v>80</v>
      </c>
      <c r="T33" s="70"/>
      <c r="U33" s="71"/>
      <c r="V33" s="72" t="s">
        <v>79</v>
      </c>
      <c r="W33" s="63"/>
    </row>
    <row r="34" spans="1:23" s="74" customFormat="1" ht="24.95" customHeight="1" x14ac:dyDescent="0.2">
      <c r="A34" s="158" t="s">
        <v>231</v>
      </c>
      <c r="B34" s="159">
        <f>Schedule!B$21</f>
        <v>45686</v>
      </c>
      <c r="C34" s="160">
        <f>Schedule!C$21</f>
        <v>45686</v>
      </c>
      <c r="D34" s="159" t="str">
        <f>Schedule!D$21</f>
        <v>B</v>
      </c>
      <c r="E34" s="161">
        <f>Schedule!E$21</f>
        <v>0.33333333333333331</v>
      </c>
      <c r="F34" s="161">
        <f>Schedule!F$21</f>
        <v>0.70833333333333337</v>
      </c>
      <c r="G34" s="159" t="str">
        <f>Schedule!G$21</f>
        <v>Scarborough</v>
      </c>
      <c r="H34" s="159" t="str">
        <f>Schedule!H$21</f>
        <v>TTSCA</v>
      </c>
      <c r="I34" s="75" t="s">
        <v>517</v>
      </c>
      <c r="J34" s="74" t="s">
        <v>238</v>
      </c>
      <c r="K34" s="64">
        <v>69</v>
      </c>
      <c r="L34" s="65">
        <v>0.3611111111111111</v>
      </c>
      <c r="M34" s="66">
        <f>Table1[[#This Row],[Depart]]+Table1[[#This Row],[Dur''n]]</f>
        <v>0.52777777777777779</v>
      </c>
      <c r="N34" s="66">
        <v>0.16666666666666666</v>
      </c>
      <c r="O34" s="67">
        <v>75</v>
      </c>
      <c r="P34" s="68"/>
      <c r="Q34" s="69"/>
      <c r="R34" s="69"/>
      <c r="S34" s="70">
        <v>100</v>
      </c>
      <c r="T34" s="70"/>
      <c r="U34" s="71"/>
      <c r="V34" s="72" t="s">
        <v>79</v>
      </c>
      <c r="W34" s="63"/>
    </row>
    <row r="35" spans="1:23" s="74" customFormat="1" ht="24.95" customHeight="1" x14ac:dyDescent="0.2">
      <c r="A35" s="158" t="s">
        <v>231</v>
      </c>
      <c r="B35" s="159">
        <f>Schedule!B$21</f>
        <v>45686</v>
      </c>
      <c r="C35" s="160">
        <f>Schedule!C$21</f>
        <v>45686</v>
      </c>
      <c r="D35" s="159" t="str">
        <f>Schedule!D$21</f>
        <v>B</v>
      </c>
      <c r="E35" s="161">
        <f>Schedule!E$21</f>
        <v>0.33333333333333331</v>
      </c>
      <c r="F35" s="161">
        <f>Schedule!F$21</f>
        <v>0.70833333333333337</v>
      </c>
      <c r="G35" s="159" t="str">
        <f>Schedule!G$21</f>
        <v>Scarborough</v>
      </c>
      <c r="H35" s="159" t="str">
        <f>Schedule!H$21</f>
        <v>TTSCA</v>
      </c>
      <c r="I35" s="75" t="s">
        <v>518</v>
      </c>
      <c r="J35" s="74" t="s">
        <v>241</v>
      </c>
      <c r="K35" s="64">
        <v>65</v>
      </c>
      <c r="L35" s="65">
        <v>0.36805555555555558</v>
      </c>
      <c r="M35" s="66">
        <f>Table1[[#This Row],[Depart]]+Table1[[#This Row],[Dur''n]]</f>
        <v>0.53472222222222221</v>
      </c>
      <c r="N35" s="66">
        <v>0.16666666666666666</v>
      </c>
      <c r="O35" s="67">
        <v>131</v>
      </c>
      <c r="P35" s="68"/>
      <c r="Q35" s="69"/>
      <c r="R35" s="69"/>
      <c r="S35" s="70">
        <v>170</v>
      </c>
      <c r="T35" s="70"/>
      <c r="U35" s="71"/>
      <c r="V35" s="72"/>
      <c r="W35" s="63"/>
    </row>
    <row r="36" spans="1:23" s="74" customFormat="1" ht="24.95" customHeight="1" x14ac:dyDescent="0.2">
      <c r="A36" s="158" t="s">
        <v>231</v>
      </c>
      <c r="B36" s="159">
        <f>Schedule!B$21</f>
        <v>45686</v>
      </c>
      <c r="C36" s="160">
        <f>Schedule!C$21</f>
        <v>45686</v>
      </c>
      <c r="D36" s="159" t="str">
        <f>Schedule!D$21</f>
        <v>B</v>
      </c>
      <c r="E36" s="161">
        <f>Schedule!E$21</f>
        <v>0.33333333333333331</v>
      </c>
      <c r="F36" s="161">
        <f>Schedule!F$21</f>
        <v>0.70833333333333337</v>
      </c>
      <c r="G36" s="159" t="str">
        <f>Schedule!G$21</f>
        <v>Scarborough</v>
      </c>
      <c r="H36" s="159" t="str">
        <f>Schedule!H$21</f>
        <v>TTSCA</v>
      </c>
      <c r="I36" s="75" t="s">
        <v>518</v>
      </c>
      <c r="J36" s="74" t="s">
        <v>241</v>
      </c>
      <c r="K36" s="64">
        <v>65</v>
      </c>
      <c r="L36" s="65">
        <v>0.38194444444444442</v>
      </c>
      <c r="M36" s="66">
        <f>Table1[[#This Row],[Depart]]+Table1[[#This Row],[Dur''n]]</f>
        <v>0.54861111111111105</v>
      </c>
      <c r="N36" s="66">
        <v>0.16666666666666666</v>
      </c>
      <c r="O36" s="67" t="s">
        <v>1</v>
      </c>
      <c r="P36" s="68"/>
      <c r="Q36" s="69"/>
      <c r="R36" s="69"/>
      <c r="S36" s="70" t="s">
        <v>1</v>
      </c>
      <c r="T36" s="70"/>
      <c r="U36" s="71"/>
      <c r="V36" s="72"/>
      <c r="W36" s="63"/>
    </row>
    <row r="37" spans="1:23" s="74" customFormat="1" ht="24.95" customHeight="1" x14ac:dyDescent="0.2">
      <c r="A37" s="158" t="s">
        <v>231</v>
      </c>
      <c r="B37" s="159">
        <f>Schedule!B$21</f>
        <v>45686</v>
      </c>
      <c r="C37" s="160">
        <f>Schedule!C$21</f>
        <v>45686</v>
      </c>
      <c r="D37" s="159" t="str">
        <f>Schedule!D$21</f>
        <v>B</v>
      </c>
      <c r="E37" s="161">
        <f>Schedule!E$21</f>
        <v>0.33333333333333331</v>
      </c>
      <c r="F37" s="161">
        <f>Schedule!F$21</f>
        <v>0.70833333333333337</v>
      </c>
      <c r="G37" s="159" t="str">
        <f>Schedule!G$21</f>
        <v>Scarborough</v>
      </c>
      <c r="H37" s="159" t="str">
        <f>Schedule!H$21</f>
        <v>TTSCA</v>
      </c>
      <c r="I37" s="75" t="s">
        <v>519</v>
      </c>
      <c r="J37" s="74" t="s">
        <v>240</v>
      </c>
      <c r="K37" s="64">
        <v>59</v>
      </c>
      <c r="L37" s="65">
        <v>0.3888888888888889</v>
      </c>
      <c r="M37" s="66">
        <f>Table1[[#This Row],[Depart]]+Table1[[#This Row],[Dur''n]]</f>
        <v>0.51388888888888884</v>
      </c>
      <c r="N37" s="66">
        <v>0.125</v>
      </c>
      <c r="O37" s="67">
        <v>32</v>
      </c>
      <c r="P37" s="68"/>
      <c r="Q37" s="69"/>
      <c r="R37" s="69"/>
      <c r="S37" s="70">
        <v>250</v>
      </c>
      <c r="T37" s="70"/>
      <c r="U37" s="71"/>
      <c r="V37" s="72"/>
      <c r="W37" s="63"/>
    </row>
    <row r="38" spans="1:23" s="74" customFormat="1" ht="24.95" customHeight="1" x14ac:dyDescent="0.2">
      <c r="A38" s="158" t="s">
        <v>231</v>
      </c>
      <c r="B38" s="159">
        <f>Schedule!B$21</f>
        <v>45686</v>
      </c>
      <c r="C38" s="160">
        <f>Schedule!C$21</f>
        <v>45686</v>
      </c>
      <c r="D38" s="159" t="str">
        <f>Schedule!D$21</f>
        <v>B</v>
      </c>
      <c r="E38" s="161">
        <f>Schedule!E$21</f>
        <v>0.33333333333333331</v>
      </c>
      <c r="F38" s="161">
        <f>Schedule!F$21</f>
        <v>0.70833333333333337</v>
      </c>
      <c r="G38" s="159" t="str">
        <f>Schedule!G$21</f>
        <v>Scarborough</v>
      </c>
      <c r="H38" s="159" t="str">
        <f>Schedule!H$21</f>
        <v>TTSCA</v>
      </c>
      <c r="I38" s="75" t="s">
        <v>520</v>
      </c>
      <c r="J38" s="74" t="s">
        <v>242</v>
      </c>
      <c r="K38" s="64">
        <v>69</v>
      </c>
      <c r="L38" s="65">
        <v>0.39583333333333331</v>
      </c>
      <c r="M38" s="66">
        <f>Table1[[#This Row],[Depart]]+Table1[[#This Row],[Dur''n]]</f>
        <v>0.52083333333333326</v>
      </c>
      <c r="N38" s="66">
        <v>0.125</v>
      </c>
      <c r="O38" s="67">
        <v>64</v>
      </c>
      <c r="P38" s="68"/>
      <c r="Q38" s="69"/>
      <c r="R38" s="69"/>
      <c r="S38" s="70">
        <v>200</v>
      </c>
      <c r="T38" s="70"/>
      <c r="U38" s="71"/>
      <c r="V38" s="72" t="s">
        <v>79</v>
      </c>
      <c r="W38" s="63"/>
    </row>
    <row r="39" spans="1:23" s="74" customFormat="1" ht="24.95" customHeight="1" x14ac:dyDescent="0.2">
      <c r="A39" s="158" t="s">
        <v>231</v>
      </c>
      <c r="B39" s="159">
        <f>Schedule!B$21</f>
        <v>45686</v>
      </c>
      <c r="C39" s="160">
        <f>Schedule!C$21</f>
        <v>45686</v>
      </c>
      <c r="D39" s="159" t="str">
        <f>Schedule!D$21</f>
        <v>B</v>
      </c>
      <c r="E39" s="161">
        <f>Schedule!E$21</f>
        <v>0.33333333333333331</v>
      </c>
      <c r="F39" s="161">
        <f>Schedule!F$21</f>
        <v>0.70833333333333337</v>
      </c>
      <c r="G39" s="159" t="str">
        <f>Schedule!G$21</f>
        <v>Scarborough</v>
      </c>
      <c r="H39" s="159" t="str">
        <f>Schedule!H$21</f>
        <v>TTSCA</v>
      </c>
      <c r="I39" s="75" t="s">
        <v>521</v>
      </c>
      <c r="J39" s="74" t="s">
        <v>239</v>
      </c>
      <c r="K39" s="64">
        <v>45</v>
      </c>
      <c r="L39" s="65">
        <v>0.41666666666666669</v>
      </c>
      <c r="M39" s="66">
        <f>Table1[[#This Row],[Depart]]+Table1[[#This Row],[Dur''n]]</f>
        <v>0.625</v>
      </c>
      <c r="N39" s="66">
        <v>0.20833333333333334</v>
      </c>
      <c r="O39" s="67">
        <v>63</v>
      </c>
      <c r="P39" s="68"/>
      <c r="Q39" s="69"/>
      <c r="R39" s="76"/>
      <c r="S39" s="70">
        <v>200</v>
      </c>
      <c r="T39" s="139" t="s">
        <v>522</v>
      </c>
      <c r="U39" s="71"/>
      <c r="V39" s="72"/>
      <c r="W39" s="63"/>
    </row>
    <row r="40" spans="1:23" s="74" customFormat="1" ht="24.95" customHeight="1" x14ac:dyDescent="0.2">
      <c r="A40" s="158" t="s">
        <v>231</v>
      </c>
      <c r="B40" s="159">
        <f>Schedule!B$26</f>
        <v>45691</v>
      </c>
      <c r="C40" s="160">
        <f>Schedule!C$26</f>
        <v>45691</v>
      </c>
      <c r="D40" s="159" t="str">
        <f>Schedule!D$26</f>
        <v>B</v>
      </c>
      <c r="E40" s="161">
        <f>Schedule!E$26</f>
        <v>0.5</v>
      </c>
      <c r="F40" s="161">
        <f>Schedule!F$26</f>
        <v>0.91666666666666663</v>
      </c>
      <c r="G40" s="159" t="str">
        <f>Schedule!G$26</f>
        <v>Fortaleza</v>
      </c>
      <c r="H40" s="159" t="str">
        <f>Schedule!H$26</f>
        <v>BRFOR</v>
      </c>
      <c r="I40" s="75" t="s">
        <v>519</v>
      </c>
      <c r="J40" s="74" t="s">
        <v>244</v>
      </c>
      <c r="K40" s="64">
        <v>49</v>
      </c>
      <c r="L40" s="65">
        <v>0.54166666666666663</v>
      </c>
      <c r="M40" s="66">
        <f>Table1[[#This Row],[Depart]]+Table1[[#This Row],[Dur''n]]</f>
        <v>0.75</v>
      </c>
      <c r="N40" s="66">
        <v>0.20833333333333334</v>
      </c>
      <c r="O40" s="67">
        <v>52</v>
      </c>
      <c r="P40" s="68"/>
      <c r="Q40" s="69"/>
      <c r="R40" s="69"/>
      <c r="S40" s="70">
        <v>200</v>
      </c>
      <c r="T40" s="70"/>
      <c r="U40" s="71"/>
      <c r="V40" s="72"/>
      <c r="W40" s="63"/>
    </row>
    <row r="41" spans="1:23" s="74" customFormat="1" ht="24.95" customHeight="1" x14ac:dyDescent="0.2">
      <c r="A41" s="158" t="s">
        <v>231</v>
      </c>
      <c r="B41" s="159">
        <f>Schedule!B$26</f>
        <v>45691</v>
      </c>
      <c r="C41" s="160">
        <f>Schedule!C$26</f>
        <v>45691</v>
      </c>
      <c r="D41" s="159" t="str">
        <f>Schedule!D$26</f>
        <v>B</v>
      </c>
      <c r="E41" s="161">
        <f>Schedule!E$26</f>
        <v>0.5</v>
      </c>
      <c r="F41" s="161">
        <f>Schedule!F$26</f>
        <v>0.91666666666666663</v>
      </c>
      <c r="G41" s="159" t="str">
        <f>Schedule!G$26</f>
        <v>Fortaleza</v>
      </c>
      <c r="H41" s="159" t="str">
        <f>Schedule!H$26</f>
        <v>BRFOR</v>
      </c>
      <c r="I41" s="75" t="s">
        <v>518</v>
      </c>
      <c r="J41" s="74" t="s">
        <v>243</v>
      </c>
      <c r="K41" s="64">
        <v>49</v>
      </c>
      <c r="L41" s="65">
        <v>0.54861111111111105</v>
      </c>
      <c r="M41" s="66">
        <f>Table1[[#This Row],[Depart]]+Table1[[#This Row],[Dur''n]]</f>
        <v>0.63194444444444442</v>
      </c>
      <c r="N41" s="66">
        <v>8.3333333333333329E-2</v>
      </c>
      <c r="O41" s="67">
        <v>95</v>
      </c>
      <c r="P41" s="68"/>
      <c r="Q41" s="69"/>
      <c r="R41" s="69"/>
      <c r="S41" s="70">
        <v>200</v>
      </c>
      <c r="T41" s="70"/>
      <c r="U41" s="71"/>
      <c r="V41" s="72"/>
      <c r="W41" s="63"/>
    </row>
    <row r="42" spans="1:23" s="74" customFormat="1" ht="24.95" customHeight="1" x14ac:dyDescent="0.2">
      <c r="A42" s="158" t="s">
        <v>231</v>
      </c>
      <c r="B42" s="159">
        <f>Schedule!B$26</f>
        <v>45691</v>
      </c>
      <c r="C42" s="160">
        <f>Schedule!C$26</f>
        <v>45691</v>
      </c>
      <c r="D42" s="159" t="str">
        <f>Schedule!D$26</f>
        <v>B</v>
      </c>
      <c r="E42" s="161">
        <f>Schedule!E$26</f>
        <v>0.5</v>
      </c>
      <c r="F42" s="161">
        <f>Schedule!F$26</f>
        <v>0.91666666666666663</v>
      </c>
      <c r="G42" s="159" t="str">
        <f>Schedule!G$26</f>
        <v>Fortaleza</v>
      </c>
      <c r="H42" s="159" t="str">
        <f>Schedule!H$26</f>
        <v>BRFOR</v>
      </c>
      <c r="I42" s="75" t="s">
        <v>517</v>
      </c>
      <c r="J42" s="74" t="s">
        <v>85</v>
      </c>
      <c r="K42" s="64">
        <v>59</v>
      </c>
      <c r="L42" s="65">
        <v>0.55555555555555558</v>
      </c>
      <c r="M42" s="66">
        <f>Table1[[#This Row],[Depart]]+Table1[[#This Row],[Dur''n]]</f>
        <v>0.72222222222222221</v>
      </c>
      <c r="N42" s="66">
        <v>0.16666666666666666</v>
      </c>
      <c r="O42" s="67">
        <v>184</v>
      </c>
      <c r="P42" s="68"/>
      <c r="Q42" s="69"/>
      <c r="R42" s="69"/>
      <c r="S42" s="70">
        <v>100</v>
      </c>
      <c r="T42" s="70"/>
      <c r="U42" s="71"/>
      <c r="V42" s="72" t="s">
        <v>79</v>
      </c>
      <c r="W42" s="63"/>
    </row>
    <row r="43" spans="1:23" s="74" customFormat="1" ht="24.95" customHeight="1" x14ac:dyDescent="0.2">
      <c r="A43" s="158" t="s">
        <v>231</v>
      </c>
      <c r="B43" s="159">
        <f>Schedule!B$26</f>
        <v>45691</v>
      </c>
      <c r="C43" s="160">
        <f>Schedule!C$26</f>
        <v>45691</v>
      </c>
      <c r="D43" s="159" t="str">
        <f>Schedule!D$26</f>
        <v>B</v>
      </c>
      <c r="E43" s="161">
        <f>Schedule!E$26</f>
        <v>0.5</v>
      </c>
      <c r="F43" s="161">
        <f>Schedule!F$26</f>
        <v>0.91666666666666663</v>
      </c>
      <c r="G43" s="159" t="str">
        <f>Schedule!G$26</f>
        <v>Fortaleza</v>
      </c>
      <c r="H43" s="159" t="str">
        <f>Schedule!H$26</f>
        <v>BRFOR</v>
      </c>
      <c r="I43" s="75" t="s">
        <v>517</v>
      </c>
      <c r="J43" s="74" t="s">
        <v>85</v>
      </c>
      <c r="K43" s="64">
        <v>59</v>
      </c>
      <c r="L43" s="65">
        <v>0.5625</v>
      </c>
      <c r="M43" s="66">
        <f>Table1[[#This Row],[Depart]]+Table1[[#This Row],[Dur''n]]</f>
        <v>0.72916666666666663</v>
      </c>
      <c r="N43" s="66">
        <v>0.16666666666666666</v>
      </c>
      <c r="O43" s="67" t="s">
        <v>1</v>
      </c>
      <c r="P43" s="68"/>
      <c r="Q43" s="69"/>
      <c r="R43" s="69"/>
      <c r="S43" s="70">
        <v>100</v>
      </c>
      <c r="T43" s="70"/>
      <c r="U43" s="71"/>
      <c r="V43" s="72" t="s">
        <v>79</v>
      </c>
      <c r="W43" s="63"/>
    </row>
    <row r="44" spans="1:23" s="74" customFormat="1" ht="24.95" customHeight="1" x14ac:dyDescent="0.2">
      <c r="A44" s="158" t="s">
        <v>231</v>
      </c>
      <c r="B44" s="159">
        <f>Schedule!B$26</f>
        <v>45691</v>
      </c>
      <c r="C44" s="160">
        <f>Schedule!C$26</f>
        <v>45691</v>
      </c>
      <c r="D44" s="159" t="str">
        <f>Schedule!D$26</f>
        <v>B</v>
      </c>
      <c r="E44" s="161">
        <f>Schedule!E$26</f>
        <v>0.5</v>
      </c>
      <c r="F44" s="161">
        <f>Schedule!F$26</f>
        <v>0.91666666666666663</v>
      </c>
      <c r="G44" s="159" t="str">
        <f>Schedule!G$26</f>
        <v>Fortaleza</v>
      </c>
      <c r="H44" s="159" t="str">
        <f>Schedule!H$26</f>
        <v>BRFOR</v>
      </c>
      <c r="I44" s="75" t="s">
        <v>520</v>
      </c>
      <c r="J44" s="74" t="s">
        <v>524</v>
      </c>
      <c r="K44" s="64" t="s">
        <v>216</v>
      </c>
      <c r="L44" s="65" t="s">
        <v>1</v>
      </c>
      <c r="M44" s="66" t="s">
        <v>1</v>
      </c>
      <c r="N44" s="66" t="s">
        <v>1</v>
      </c>
      <c r="O44" s="67" t="s">
        <v>1</v>
      </c>
      <c r="P44" s="68"/>
      <c r="Q44" s="69"/>
      <c r="R44" s="69"/>
      <c r="S44" s="70" t="s">
        <v>1</v>
      </c>
      <c r="T44" s="70"/>
      <c r="U44" s="71" t="s">
        <v>525</v>
      </c>
      <c r="V44" s="72"/>
      <c r="W44" s="63"/>
    </row>
    <row r="45" spans="1:23" s="74" customFormat="1" ht="24.95" customHeight="1" x14ac:dyDescent="0.2">
      <c r="A45" s="158" t="s">
        <v>231</v>
      </c>
      <c r="B45" s="159">
        <f>Schedule!B$26</f>
        <v>45691</v>
      </c>
      <c r="C45" s="160">
        <f>Schedule!C$26</f>
        <v>45691</v>
      </c>
      <c r="D45" s="159" t="str">
        <f>Schedule!D$26</f>
        <v>B</v>
      </c>
      <c r="E45" s="161">
        <f>Schedule!E$26</f>
        <v>0.5</v>
      </c>
      <c r="F45" s="161">
        <f>Schedule!F$26</f>
        <v>0.91666666666666663</v>
      </c>
      <c r="G45" s="159" t="str">
        <f>Schedule!G$26</f>
        <v>Fortaleza</v>
      </c>
      <c r="H45" s="159" t="str">
        <f>Schedule!H$26</f>
        <v>BRFOR</v>
      </c>
      <c r="I45" s="75" t="s">
        <v>521</v>
      </c>
      <c r="J45" s="74" t="s">
        <v>523</v>
      </c>
      <c r="K45" s="64" t="s">
        <v>216</v>
      </c>
      <c r="L45" s="65" t="s">
        <v>1</v>
      </c>
      <c r="M45" s="66" t="s">
        <v>1</v>
      </c>
      <c r="N45" s="66" t="s">
        <v>1</v>
      </c>
      <c r="O45" s="67" t="s">
        <v>1</v>
      </c>
      <c r="P45" s="68"/>
      <c r="Q45" s="69"/>
      <c r="R45" s="69"/>
      <c r="S45" s="70" t="s">
        <v>1</v>
      </c>
      <c r="T45" s="70"/>
      <c r="U45" s="71" t="s">
        <v>525</v>
      </c>
      <c r="V45" s="72"/>
      <c r="W45" s="63"/>
    </row>
    <row r="46" spans="1:23" s="74" customFormat="1" ht="24.95" customHeight="1" x14ac:dyDescent="0.2">
      <c r="A46" s="158" t="s">
        <v>231</v>
      </c>
      <c r="B46" s="159">
        <f>Schedule!B$28</f>
        <v>45693</v>
      </c>
      <c r="C46" s="160">
        <f>Schedule!C$28</f>
        <v>45693</v>
      </c>
      <c r="D46" s="159" t="str">
        <f>Schedule!D$28</f>
        <v>B</v>
      </c>
      <c r="E46" s="161">
        <f>Schedule!E$28</f>
        <v>0.33333333333333331</v>
      </c>
      <c r="F46" s="161">
        <f>Schedule!F$28</f>
        <v>0.95833333333333337</v>
      </c>
      <c r="G46" s="159" t="str">
        <f>Schedule!G$28</f>
        <v>Recife</v>
      </c>
      <c r="H46" s="159" t="str">
        <f>Schedule!H$28</f>
        <v>BRREC</v>
      </c>
      <c r="I46" s="75" t="s">
        <v>526</v>
      </c>
      <c r="J46" s="74" t="s">
        <v>247</v>
      </c>
      <c r="K46" s="64">
        <v>69</v>
      </c>
      <c r="L46" s="65">
        <v>0.35416666666666669</v>
      </c>
      <c r="M46" s="66">
        <f>Table1[[#This Row],[Depart]]+Table1[[#This Row],[Dur''n]]</f>
        <v>0.54166666666666674</v>
      </c>
      <c r="N46" s="66">
        <v>0.1875</v>
      </c>
      <c r="O46" s="67">
        <v>8</v>
      </c>
      <c r="P46" s="68"/>
      <c r="Q46" s="69"/>
      <c r="R46" s="69"/>
      <c r="S46" s="70">
        <v>989</v>
      </c>
      <c r="T46" s="70"/>
      <c r="U46" s="71"/>
      <c r="V46" s="72" t="s">
        <v>79</v>
      </c>
      <c r="W46" s="63"/>
    </row>
    <row r="47" spans="1:23" s="74" customFormat="1" ht="24.95" customHeight="1" x14ac:dyDescent="0.2">
      <c r="A47" s="158" t="s">
        <v>231</v>
      </c>
      <c r="B47" s="159">
        <f>Schedule!B$28</f>
        <v>45693</v>
      </c>
      <c r="C47" s="160">
        <f>Schedule!C$28</f>
        <v>45693</v>
      </c>
      <c r="D47" s="159" t="str">
        <f>Schedule!D$28</f>
        <v>B</v>
      </c>
      <c r="E47" s="161">
        <f>Schedule!E$28</f>
        <v>0.33333333333333331</v>
      </c>
      <c r="F47" s="161">
        <f>Schedule!F$28</f>
        <v>0.95833333333333337</v>
      </c>
      <c r="G47" s="159" t="str">
        <f>Schedule!G$28</f>
        <v>Recife</v>
      </c>
      <c r="H47" s="159" t="str">
        <f>Schedule!H$28</f>
        <v>BRREC</v>
      </c>
      <c r="I47" s="75" t="s">
        <v>527</v>
      </c>
      <c r="J47" s="74" t="s">
        <v>245</v>
      </c>
      <c r="K47" s="64">
        <v>69</v>
      </c>
      <c r="L47" s="65">
        <v>0.3611111111111111</v>
      </c>
      <c r="M47" s="66">
        <f>Table1[[#This Row],[Depart]]+Table1[[#This Row],[Dur''n]]</f>
        <v>0.52777777777777779</v>
      </c>
      <c r="N47" s="66">
        <v>0.16666666666666666</v>
      </c>
      <c r="O47" s="67">
        <v>246</v>
      </c>
      <c r="P47" s="68"/>
      <c r="Q47" s="69"/>
      <c r="R47" s="69"/>
      <c r="S47" s="70">
        <v>150</v>
      </c>
      <c r="T47" s="70"/>
      <c r="U47" s="71"/>
      <c r="V47" s="72" t="s">
        <v>79</v>
      </c>
      <c r="W47" s="63"/>
    </row>
    <row r="48" spans="1:23" s="74" customFormat="1" ht="24.95" customHeight="1" x14ac:dyDescent="0.2">
      <c r="A48" s="158" t="s">
        <v>231</v>
      </c>
      <c r="B48" s="159">
        <f>Schedule!B$28</f>
        <v>45693</v>
      </c>
      <c r="C48" s="160">
        <f>Schedule!C$28</f>
        <v>45693</v>
      </c>
      <c r="D48" s="159" t="str">
        <f>Schedule!D$28</f>
        <v>B</v>
      </c>
      <c r="E48" s="161">
        <f>Schedule!E$28</f>
        <v>0.33333333333333331</v>
      </c>
      <c r="F48" s="161">
        <f>Schedule!F$28</f>
        <v>0.95833333333333337</v>
      </c>
      <c r="G48" s="159" t="str">
        <f>Schedule!G$28</f>
        <v>Recife</v>
      </c>
      <c r="H48" s="159" t="str">
        <f>Schedule!H$28</f>
        <v>BRREC</v>
      </c>
      <c r="I48" s="75" t="s">
        <v>527</v>
      </c>
      <c r="J48" s="74" t="s">
        <v>245</v>
      </c>
      <c r="K48" s="64">
        <v>69</v>
      </c>
      <c r="L48" s="65">
        <v>0.36805555555555558</v>
      </c>
      <c r="M48" s="66">
        <f>Table1[[#This Row],[Depart]]+Table1[[#This Row],[Dur''n]]</f>
        <v>0.53472222222222221</v>
      </c>
      <c r="N48" s="66">
        <v>0.16666666666666666</v>
      </c>
      <c r="O48" s="67" t="s">
        <v>1</v>
      </c>
      <c r="P48" s="68"/>
      <c r="Q48" s="69"/>
      <c r="R48" s="69"/>
      <c r="S48" s="70">
        <v>150</v>
      </c>
      <c r="T48" s="70"/>
      <c r="U48" s="71"/>
      <c r="V48" s="72" t="s">
        <v>79</v>
      </c>
      <c r="W48" s="63"/>
    </row>
    <row r="49" spans="1:23" s="74" customFormat="1" ht="24.95" customHeight="1" x14ac:dyDescent="0.2">
      <c r="A49" s="158" t="s">
        <v>231</v>
      </c>
      <c r="B49" s="159">
        <f>Schedule!B$28</f>
        <v>45693</v>
      </c>
      <c r="C49" s="160">
        <f>Schedule!C$28</f>
        <v>45693</v>
      </c>
      <c r="D49" s="159" t="str">
        <f>Schedule!D$28</f>
        <v>B</v>
      </c>
      <c r="E49" s="161">
        <f>Schedule!E$28</f>
        <v>0.33333333333333331</v>
      </c>
      <c r="F49" s="161">
        <f>Schedule!F$28</f>
        <v>0.95833333333333337</v>
      </c>
      <c r="G49" s="159" t="str">
        <f>Schedule!G$28</f>
        <v>Recife</v>
      </c>
      <c r="H49" s="159" t="str">
        <f>Schedule!H$28</f>
        <v>BRREC</v>
      </c>
      <c r="I49" s="75" t="s">
        <v>529</v>
      </c>
      <c r="J49" s="74" t="s">
        <v>246</v>
      </c>
      <c r="K49" s="64">
        <v>89</v>
      </c>
      <c r="L49" s="65">
        <v>0.375</v>
      </c>
      <c r="M49" s="66">
        <f>Table1[[#This Row],[Depart]]+Table1[[#This Row],[Dur''n]]</f>
        <v>0.5</v>
      </c>
      <c r="N49" s="66">
        <v>0.125</v>
      </c>
      <c r="O49" s="67">
        <v>97</v>
      </c>
      <c r="P49" s="68"/>
      <c r="Q49" s="69"/>
      <c r="R49" s="69"/>
      <c r="S49" s="70">
        <v>989</v>
      </c>
      <c r="T49" s="70"/>
      <c r="U49" s="71"/>
      <c r="V49" s="72"/>
      <c r="W49" s="63"/>
    </row>
    <row r="50" spans="1:23" s="74" customFormat="1" ht="24.95" customHeight="1" x14ac:dyDescent="0.2">
      <c r="A50" s="158" t="s">
        <v>231</v>
      </c>
      <c r="B50" s="159">
        <f>Schedule!B$30</f>
        <v>45695</v>
      </c>
      <c r="C50" s="160">
        <f>Schedule!C$30</f>
        <v>45695</v>
      </c>
      <c r="D50" s="159" t="str">
        <f>Schedule!D$30</f>
        <v>B</v>
      </c>
      <c r="E50" s="161">
        <f>Schedule!E$30</f>
        <v>0.33333333333333331</v>
      </c>
      <c r="F50" s="161">
        <f>Schedule!F$30</f>
        <v>0.75</v>
      </c>
      <c r="G50" s="159" t="str">
        <f>Schedule!G$30</f>
        <v>Salvador Bahia</v>
      </c>
      <c r="H50" s="159" t="str">
        <f>Schedule!H$30</f>
        <v>BRSSA</v>
      </c>
      <c r="I50" s="75" t="s">
        <v>492</v>
      </c>
      <c r="J50" s="74" t="s">
        <v>250</v>
      </c>
      <c r="K50" s="64">
        <v>139</v>
      </c>
      <c r="L50" s="65">
        <v>0.35416666666666669</v>
      </c>
      <c r="M50" s="66">
        <f>Table1[[#This Row],[Depart]]+Table1[[#This Row],[Dur''n]]</f>
        <v>0.6875</v>
      </c>
      <c r="N50" s="66">
        <v>0.33333333333333331</v>
      </c>
      <c r="O50" s="67">
        <v>13</v>
      </c>
      <c r="P50" s="68"/>
      <c r="Q50" s="69"/>
      <c r="R50" s="69"/>
      <c r="S50" s="70">
        <v>100</v>
      </c>
      <c r="T50" s="70" t="s">
        <v>408</v>
      </c>
      <c r="U50" s="71"/>
      <c r="V50" s="72" t="s">
        <v>79</v>
      </c>
      <c r="W50" s="63"/>
    </row>
    <row r="51" spans="1:23" s="74" customFormat="1" ht="24.95" customHeight="1" x14ac:dyDescent="0.2">
      <c r="A51" s="158" t="s">
        <v>231</v>
      </c>
      <c r="B51" s="159">
        <f>Schedule!B$30</f>
        <v>45695</v>
      </c>
      <c r="C51" s="160">
        <f>Schedule!C$30</f>
        <v>45695</v>
      </c>
      <c r="D51" s="159" t="str">
        <f>Schedule!D$30</f>
        <v>B</v>
      </c>
      <c r="E51" s="161">
        <f>Schedule!E$30</f>
        <v>0.33333333333333331</v>
      </c>
      <c r="F51" s="161">
        <f>Schedule!F$30</f>
        <v>0.75</v>
      </c>
      <c r="G51" s="159" t="str">
        <f>Schedule!G$30</f>
        <v>Salvador Bahia</v>
      </c>
      <c r="H51" s="159" t="str">
        <f>Schedule!H$30</f>
        <v>BRSSA</v>
      </c>
      <c r="I51" s="75" t="s">
        <v>530</v>
      </c>
      <c r="J51" s="74" t="s">
        <v>251</v>
      </c>
      <c r="K51" s="64">
        <v>109</v>
      </c>
      <c r="L51" s="65">
        <v>0.3611111111111111</v>
      </c>
      <c r="M51" s="66">
        <f>Table1[[#This Row],[Depart]]+Table1[[#This Row],[Dur''n]]</f>
        <v>0.69444444444444442</v>
      </c>
      <c r="N51" s="66">
        <v>0.33333333333333331</v>
      </c>
      <c r="O51" s="67">
        <v>87</v>
      </c>
      <c r="P51" s="68"/>
      <c r="Q51" s="69"/>
      <c r="R51" s="69"/>
      <c r="S51" s="70">
        <v>100</v>
      </c>
      <c r="T51" s="70" t="s">
        <v>408</v>
      </c>
      <c r="U51" s="71"/>
      <c r="V51" s="72" t="s">
        <v>79</v>
      </c>
      <c r="W51" s="63"/>
    </row>
    <row r="52" spans="1:23" s="74" customFormat="1" ht="24.95" customHeight="1" x14ac:dyDescent="0.2">
      <c r="A52" s="158" t="s">
        <v>231</v>
      </c>
      <c r="B52" s="159">
        <f>Schedule!B$30</f>
        <v>45695</v>
      </c>
      <c r="C52" s="160">
        <f>Schedule!C$30</f>
        <v>45695</v>
      </c>
      <c r="D52" s="159" t="str">
        <f>Schedule!D$30</f>
        <v>B</v>
      </c>
      <c r="E52" s="161">
        <f>Schedule!E$30</f>
        <v>0.33333333333333331</v>
      </c>
      <c r="F52" s="161">
        <f>Schedule!F$30</f>
        <v>0.75</v>
      </c>
      <c r="G52" s="159" t="str">
        <f>Schedule!G$30</f>
        <v>Salvador Bahia</v>
      </c>
      <c r="H52" s="159" t="str">
        <f>Schedule!H$30</f>
        <v>BRSSA</v>
      </c>
      <c r="I52" s="75" t="s">
        <v>531</v>
      </c>
      <c r="J52" s="74" t="s">
        <v>248</v>
      </c>
      <c r="K52" s="64">
        <v>45</v>
      </c>
      <c r="L52" s="65">
        <v>0.36805555555555558</v>
      </c>
      <c r="M52" s="66">
        <f>Table1[[#This Row],[Depart]]+Table1[[#This Row],[Dur''n]]</f>
        <v>0.53472222222222221</v>
      </c>
      <c r="N52" s="66">
        <v>0.16666666666666666</v>
      </c>
      <c r="O52" s="67">
        <v>173</v>
      </c>
      <c r="P52" s="68"/>
      <c r="Q52" s="69"/>
      <c r="R52" s="69"/>
      <c r="S52" s="70">
        <v>150</v>
      </c>
      <c r="T52" s="70" t="s">
        <v>1</v>
      </c>
      <c r="U52" s="71"/>
      <c r="V52" s="72" t="s">
        <v>79</v>
      </c>
      <c r="W52" s="63"/>
    </row>
    <row r="53" spans="1:23" s="74" customFormat="1" ht="24.95" customHeight="1" x14ac:dyDescent="0.2">
      <c r="A53" s="158" t="s">
        <v>231</v>
      </c>
      <c r="B53" s="159">
        <f>Schedule!B$30</f>
        <v>45695</v>
      </c>
      <c r="C53" s="160">
        <f>Schedule!C$30</f>
        <v>45695</v>
      </c>
      <c r="D53" s="159" t="str">
        <f>Schedule!D$30</f>
        <v>B</v>
      </c>
      <c r="E53" s="161">
        <f>Schedule!E$30</f>
        <v>0.33333333333333331</v>
      </c>
      <c r="F53" s="161">
        <f>Schedule!F$30</f>
        <v>0.75</v>
      </c>
      <c r="G53" s="159" t="str">
        <f>Schedule!G$30</f>
        <v>Salvador Bahia</v>
      </c>
      <c r="H53" s="159" t="str">
        <f>Schedule!H$30</f>
        <v>BRSSA</v>
      </c>
      <c r="I53" s="75" t="s">
        <v>531</v>
      </c>
      <c r="J53" s="74" t="s">
        <v>248</v>
      </c>
      <c r="K53" s="64">
        <v>45</v>
      </c>
      <c r="L53" s="65">
        <v>0.375</v>
      </c>
      <c r="M53" s="66">
        <f>Table1[[#This Row],[Depart]]+Table1[[#This Row],[Dur''n]]</f>
        <v>0.54166666666666663</v>
      </c>
      <c r="N53" s="66">
        <v>0.16666666666666666</v>
      </c>
      <c r="O53" s="67" t="s">
        <v>1</v>
      </c>
      <c r="P53" s="68"/>
      <c r="Q53" s="69"/>
      <c r="R53" s="69"/>
      <c r="S53" s="70">
        <v>150</v>
      </c>
      <c r="T53" s="70" t="s">
        <v>1</v>
      </c>
      <c r="U53" s="71"/>
      <c r="V53" s="72" t="s">
        <v>79</v>
      </c>
      <c r="W53" s="63"/>
    </row>
    <row r="54" spans="1:23" s="74" customFormat="1" ht="24.95" customHeight="1" x14ac:dyDescent="0.2">
      <c r="A54" s="158" t="s">
        <v>231</v>
      </c>
      <c r="B54" s="159">
        <f>Schedule!B$30</f>
        <v>45695</v>
      </c>
      <c r="C54" s="160">
        <f>Schedule!C$30</f>
        <v>45695</v>
      </c>
      <c r="D54" s="159" t="str">
        <f>Schedule!D$30</f>
        <v>B</v>
      </c>
      <c r="E54" s="161">
        <f>Schedule!E$30</f>
        <v>0.33333333333333331</v>
      </c>
      <c r="F54" s="161">
        <f>Schedule!F$30</f>
        <v>0.75</v>
      </c>
      <c r="G54" s="159" t="str">
        <f>Schedule!G$30</f>
        <v>Salvador Bahia</v>
      </c>
      <c r="H54" s="159" t="str">
        <f>Schedule!H$30</f>
        <v>BRSSA</v>
      </c>
      <c r="I54" s="75" t="s">
        <v>532</v>
      </c>
      <c r="J54" s="74" t="s">
        <v>252</v>
      </c>
      <c r="K54" s="64">
        <v>45</v>
      </c>
      <c r="L54" s="65">
        <v>0.35416666666666669</v>
      </c>
      <c r="M54" s="66">
        <f>Table1[[#This Row],[Depart]]+Table1[[#This Row],[Dur''n]]</f>
        <v>0.52083333333333337</v>
      </c>
      <c r="N54" s="66">
        <v>0.16666666666666666</v>
      </c>
      <c r="O54" s="67">
        <v>48</v>
      </c>
      <c r="P54" s="68"/>
      <c r="Q54" s="69"/>
      <c r="R54" s="69"/>
      <c r="S54" s="70">
        <v>100</v>
      </c>
      <c r="T54" s="70" t="s">
        <v>1</v>
      </c>
      <c r="U54" s="71"/>
      <c r="V54" s="72"/>
      <c r="W54" s="63"/>
    </row>
    <row r="55" spans="1:23" s="74" customFormat="1" ht="24.95" customHeight="1" x14ac:dyDescent="0.2">
      <c r="A55" s="158" t="s">
        <v>231</v>
      </c>
      <c r="B55" s="159">
        <f>Schedule!B$30</f>
        <v>45695</v>
      </c>
      <c r="C55" s="160">
        <f>Schedule!C$30</f>
        <v>45695</v>
      </c>
      <c r="D55" s="159" t="str">
        <f>Schedule!D$30</f>
        <v>B</v>
      </c>
      <c r="E55" s="161">
        <f>Schedule!E$30</f>
        <v>0.33333333333333331</v>
      </c>
      <c r="F55" s="161">
        <f>Schedule!F$30</f>
        <v>0.75</v>
      </c>
      <c r="G55" s="159" t="str">
        <f>Schedule!G$30</f>
        <v>Salvador Bahia</v>
      </c>
      <c r="H55" s="159" t="str">
        <f>Schedule!H$30</f>
        <v>BRSSA</v>
      </c>
      <c r="I55" s="75" t="s">
        <v>533</v>
      </c>
      <c r="J55" s="74" t="s">
        <v>249</v>
      </c>
      <c r="K55" s="64">
        <v>35</v>
      </c>
      <c r="L55" s="65">
        <v>0.54166666666666663</v>
      </c>
      <c r="M55" s="66">
        <f>Table1[[#This Row],[Depart]]+Table1[[#This Row],[Dur''n]]</f>
        <v>0.66666666666666663</v>
      </c>
      <c r="N55" s="66">
        <v>0.125</v>
      </c>
      <c r="O55" s="67">
        <v>50</v>
      </c>
      <c r="P55" s="68"/>
      <c r="Q55" s="69"/>
      <c r="R55" s="69"/>
      <c r="S55" s="70">
        <v>300</v>
      </c>
      <c r="T55" s="70" t="s">
        <v>1</v>
      </c>
      <c r="U55" s="71"/>
      <c r="V55" s="72"/>
      <c r="W55" s="63"/>
    </row>
    <row r="56" spans="1:23" s="74" customFormat="1" ht="24.95" customHeight="1" x14ac:dyDescent="0.2">
      <c r="A56" s="158" t="s">
        <v>231</v>
      </c>
      <c r="B56" s="159">
        <f>Schedule!B$33</f>
        <v>45698</v>
      </c>
      <c r="C56" s="160">
        <f>Schedule!C$33</f>
        <v>45698</v>
      </c>
      <c r="D56" s="159" t="str">
        <f>Schedule!D$33</f>
        <v>B</v>
      </c>
      <c r="E56" s="161">
        <f>Schedule!E$33</f>
        <v>0.33333333333333331</v>
      </c>
      <c r="F56" s="161" t="str">
        <f>Schedule!F$33</f>
        <v>-</v>
      </c>
      <c r="G56" s="159" t="str">
        <f>Schedule!G$33</f>
        <v>Rio de Janeiro</v>
      </c>
      <c r="H56" s="159" t="str">
        <f>Schedule!H$33</f>
        <v>BRRIO</v>
      </c>
      <c r="I56" s="75" t="s">
        <v>535</v>
      </c>
      <c r="J56" s="74" t="s">
        <v>261</v>
      </c>
      <c r="K56" s="64">
        <v>139</v>
      </c>
      <c r="L56" s="65">
        <v>0.3611111111111111</v>
      </c>
      <c r="M56" s="66">
        <f>Table1[[#This Row],[Depart]]+Table1[[#This Row],[Dur''n]]</f>
        <v>0.69444444444444442</v>
      </c>
      <c r="N56" s="66">
        <v>0.33333333333333331</v>
      </c>
      <c r="O56" s="67">
        <v>213</v>
      </c>
      <c r="P56" s="68"/>
      <c r="Q56" s="69"/>
      <c r="R56" s="69">
        <v>2</v>
      </c>
      <c r="S56" s="70">
        <v>100</v>
      </c>
      <c r="T56" s="70" t="s">
        <v>412</v>
      </c>
      <c r="U56" s="71"/>
      <c r="V56" s="72"/>
      <c r="W56" s="63"/>
    </row>
    <row r="57" spans="1:23" s="74" customFormat="1" ht="24.95" customHeight="1" x14ac:dyDescent="0.2">
      <c r="A57" s="158" t="s">
        <v>231</v>
      </c>
      <c r="B57" s="159">
        <f>Schedule!B$33</f>
        <v>45698</v>
      </c>
      <c r="C57" s="160">
        <f>Schedule!C$33</f>
        <v>45698</v>
      </c>
      <c r="D57" s="159" t="str">
        <f>Schedule!D$33</f>
        <v>B</v>
      </c>
      <c r="E57" s="161">
        <f>Schedule!E$33</f>
        <v>0.33333333333333331</v>
      </c>
      <c r="F57" s="161" t="str">
        <f>Schedule!F$33</f>
        <v>-</v>
      </c>
      <c r="G57" s="159" t="str">
        <f>Schedule!G$33</f>
        <v>Rio de Janeiro</v>
      </c>
      <c r="H57" s="159" t="str">
        <f>Schedule!H$33</f>
        <v>BRRIO</v>
      </c>
      <c r="I57" s="75" t="s">
        <v>535</v>
      </c>
      <c r="J57" s="74" t="s">
        <v>261</v>
      </c>
      <c r="K57" s="64">
        <v>139</v>
      </c>
      <c r="L57" s="65">
        <v>0.36805555555555558</v>
      </c>
      <c r="M57" s="66">
        <f>Table1[[#This Row],[Depart]]+Table1[[#This Row],[Dur''n]]</f>
        <v>0.70138888888888884</v>
      </c>
      <c r="N57" s="66">
        <v>0.33333333333333331</v>
      </c>
      <c r="O57" s="67" t="s">
        <v>1</v>
      </c>
      <c r="P57" s="68"/>
      <c r="Q57" s="69"/>
      <c r="R57" s="69">
        <v>2</v>
      </c>
      <c r="S57" s="70">
        <v>100</v>
      </c>
      <c r="T57" s="70" t="s">
        <v>412</v>
      </c>
      <c r="U57" s="71"/>
      <c r="V57" s="72"/>
      <c r="W57" s="63"/>
    </row>
    <row r="58" spans="1:23" s="74" customFormat="1" ht="24.95" customHeight="1" x14ac:dyDescent="0.2">
      <c r="A58" s="158" t="s">
        <v>231</v>
      </c>
      <c r="B58" s="159">
        <f>Schedule!B$33</f>
        <v>45698</v>
      </c>
      <c r="C58" s="160">
        <f>Schedule!C$33</f>
        <v>45698</v>
      </c>
      <c r="D58" s="159" t="str">
        <f>Schedule!D$33</f>
        <v>B</v>
      </c>
      <c r="E58" s="161">
        <f>Schedule!E$33</f>
        <v>0.33333333333333331</v>
      </c>
      <c r="F58" s="161" t="str">
        <f>Schedule!F$33</f>
        <v>-</v>
      </c>
      <c r="G58" s="159" t="str">
        <f>Schedule!G$33</f>
        <v>Rio de Janeiro</v>
      </c>
      <c r="H58" s="159" t="str">
        <f>Schedule!H$33</f>
        <v>BRRIO</v>
      </c>
      <c r="I58" s="75" t="s">
        <v>535</v>
      </c>
      <c r="J58" s="74" t="s">
        <v>261</v>
      </c>
      <c r="K58" s="64">
        <v>139</v>
      </c>
      <c r="L58" s="65">
        <v>0.375</v>
      </c>
      <c r="M58" s="66">
        <f>Table1[[#This Row],[Depart]]+Table1[[#This Row],[Dur''n]]</f>
        <v>0.70833333333333326</v>
      </c>
      <c r="N58" s="66">
        <v>0.33333333333333331</v>
      </c>
      <c r="O58" s="67" t="s">
        <v>1</v>
      </c>
      <c r="P58" s="68"/>
      <c r="Q58" s="69"/>
      <c r="R58" s="69">
        <v>2</v>
      </c>
      <c r="S58" s="70">
        <v>100</v>
      </c>
      <c r="T58" s="70" t="s">
        <v>412</v>
      </c>
      <c r="U58" s="71"/>
      <c r="V58" s="72"/>
      <c r="W58" s="63"/>
    </row>
    <row r="59" spans="1:23" s="74" customFormat="1" ht="24.95" customHeight="1" x14ac:dyDescent="0.2">
      <c r="A59" s="158" t="s">
        <v>231</v>
      </c>
      <c r="B59" s="159">
        <f>Schedule!B$33</f>
        <v>45698</v>
      </c>
      <c r="C59" s="160">
        <f>Schedule!C$33</f>
        <v>45698</v>
      </c>
      <c r="D59" s="159" t="str">
        <f>Schedule!D$33</f>
        <v>B</v>
      </c>
      <c r="E59" s="161">
        <f>Schedule!E$33</f>
        <v>0.33333333333333331</v>
      </c>
      <c r="F59" s="161" t="str">
        <f>Schedule!F$33</f>
        <v>-</v>
      </c>
      <c r="G59" s="159" t="str">
        <f>Schedule!G$33</f>
        <v>Rio de Janeiro</v>
      </c>
      <c r="H59" s="159" t="str">
        <f>Schedule!H$33</f>
        <v>BRRIO</v>
      </c>
      <c r="I59" s="75" t="s">
        <v>536</v>
      </c>
      <c r="J59" s="74" t="s">
        <v>260</v>
      </c>
      <c r="K59" s="64">
        <v>449</v>
      </c>
      <c r="L59" s="65">
        <v>0.38194444444444442</v>
      </c>
      <c r="M59" s="66">
        <f>Table1[[#This Row],[Depart]]+Table1[[#This Row],[Dur''n]]</f>
        <v>0.67361111111111116</v>
      </c>
      <c r="N59" s="66">
        <v>0.29166666666666669</v>
      </c>
      <c r="O59" s="67">
        <v>15</v>
      </c>
      <c r="P59" s="68"/>
      <c r="Q59" s="69"/>
      <c r="R59" s="69"/>
      <c r="S59" s="70">
        <v>80</v>
      </c>
      <c r="T59" s="70" t="s">
        <v>408</v>
      </c>
      <c r="U59" s="71"/>
      <c r="V59" s="72"/>
      <c r="W59" s="63"/>
    </row>
    <row r="60" spans="1:23" s="74" customFormat="1" ht="24.95" customHeight="1" x14ac:dyDescent="0.2">
      <c r="A60" s="158" t="s">
        <v>231</v>
      </c>
      <c r="B60" s="159">
        <f>Schedule!B$33</f>
        <v>45698</v>
      </c>
      <c r="C60" s="160">
        <f>Schedule!C$33</f>
        <v>45698</v>
      </c>
      <c r="D60" s="159" t="str">
        <f>Schedule!D$33</f>
        <v>B</v>
      </c>
      <c r="E60" s="161">
        <f>Schedule!E$33</f>
        <v>0.33333333333333331</v>
      </c>
      <c r="F60" s="161" t="str">
        <f>Schedule!F$33</f>
        <v>-</v>
      </c>
      <c r="G60" s="159" t="str">
        <f>Schedule!G$33</f>
        <v>Rio de Janeiro</v>
      </c>
      <c r="H60" s="159" t="str">
        <f>Schedule!H$33</f>
        <v>BRRIO</v>
      </c>
      <c r="I60" s="75" t="s">
        <v>537</v>
      </c>
      <c r="J60" s="74" t="s">
        <v>258</v>
      </c>
      <c r="K60" s="64">
        <v>75</v>
      </c>
      <c r="L60" s="65">
        <v>0.3888888888888889</v>
      </c>
      <c r="M60" s="66">
        <f>Table1[[#This Row],[Depart]]+Table1[[#This Row],[Dur''n]]</f>
        <v>0.55555555555555558</v>
      </c>
      <c r="N60" s="66">
        <v>0.16666666666666666</v>
      </c>
      <c r="O60" s="67">
        <v>83</v>
      </c>
      <c r="P60" s="68"/>
      <c r="Q60" s="69"/>
      <c r="R60" s="69"/>
      <c r="S60" s="70">
        <v>600</v>
      </c>
      <c r="T60" s="70"/>
      <c r="U60" s="71"/>
      <c r="V60" s="72"/>
      <c r="W60" s="63"/>
    </row>
    <row r="61" spans="1:23" s="74" customFormat="1" ht="24.95" customHeight="1" x14ac:dyDescent="0.2">
      <c r="A61" s="158" t="s">
        <v>231</v>
      </c>
      <c r="B61" s="159">
        <f>Schedule!B$33</f>
        <v>45698</v>
      </c>
      <c r="C61" s="160">
        <f>Schedule!C$33</f>
        <v>45698</v>
      </c>
      <c r="D61" s="159" t="str">
        <f>Schedule!D$33</f>
        <v>B</v>
      </c>
      <c r="E61" s="161">
        <f>Schedule!E$33</f>
        <v>0.33333333333333331</v>
      </c>
      <c r="F61" s="161" t="str">
        <f>Schedule!F$33</f>
        <v>-</v>
      </c>
      <c r="G61" s="159" t="str">
        <f>Schedule!G$33</f>
        <v>Rio de Janeiro</v>
      </c>
      <c r="H61" s="159" t="str">
        <f>Schedule!H$33</f>
        <v>BRRIO</v>
      </c>
      <c r="I61" s="75" t="s">
        <v>539</v>
      </c>
      <c r="J61" s="74" t="s">
        <v>259</v>
      </c>
      <c r="K61" s="64">
        <v>29</v>
      </c>
      <c r="L61" s="65">
        <v>0.39583333333333331</v>
      </c>
      <c r="M61" s="66">
        <f>Table1[[#This Row],[Depart]]+Table1[[#This Row],[Dur''n]]</f>
        <v>0.52083333333333326</v>
      </c>
      <c r="N61" s="66">
        <v>0.125</v>
      </c>
      <c r="O61" s="67">
        <v>48</v>
      </c>
      <c r="P61" s="68"/>
      <c r="Q61" s="69"/>
      <c r="R61" s="69"/>
      <c r="S61" s="70">
        <v>989</v>
      </c>
      <c r="T61" s="70"/>
      <c r="U61" s="71"/>
      <c r="V61" s="72"/>
      <c r="W61" s="63"/>
    </row>
    <row r="62" spans="1:23" s="74" customFormat="1" ht="24.95" customHeight="1" x14ac:dyDescent="0.2">
      <c r="A62" s="158" t="s">
        <v>231</v>
      </c>
      <c r="B62" s="159">
        <f>Schedule!B$33</f>
        <v>45698</v>
      </c>
      <c r="C62" s="160">
        <f>Schedule!C$33</f>
        <v>45698</v>
      </c>
      <c r="D62" s="159" t="str">
        <f>Schedule!D$33</f>
        <v>B</v>
      </c>
      <c r="E62" s="161">
        <f>Schedule!E$33</f>
        <v>0.33333333333333331</v>
      </c>
      <c r="F62" s="161" t="str">
        <f>Schedule!F$33</f>
        <v>-</v>
      </c>
      <c r="G62" s="159" t="str">
        <f>Schedule!G$33</f>
        <v>Rio de Janeiro</v>
      </c>
      <c r="H62" s="159" t="str">
        <f>Schedule!H$33</f>
        <v>BRRIO</v>
      </c>
      <c r="I62" s="75" t="s">
        <v>540</v>
      </c>
      <c r="J62" s="74" t="s">
        <v>256</v>
      </c>
      <c r="K62" s="64">
        <v>99</v>
      </c>
      <c r="L62" s="65">
        <v>0.56944444444444442</v>
      </c>
      <c r="M62" s="66">
        <f>Table1[[#This Row],[Depart]]+Table1[[#This Row],[Dur''n]]</f>
        <v>0.73611111111111105</v>
      </c>
      <c r="N62" s="66">
        <v>0.16666666666666666</v>
      </c>
      <c r="O62" s="67">
        <v>19</v>
      </c>
      <c r="P62" s="68"/>
      <c r="Q62" s="69"/>
      <c r="R62" s="69"/>
      <c r="S62" s="70">
        <v>40</v>
      </c>
      <c r="T62" s="70"/>
      <c r="U62" s="71"/>
      <c r="V62" s="72" t="s">
        <v>79</v>
      </c>
      <c r="W62" s="63"/>
    </row>
    <row r="63" spans="1:23" s="74" customFormat="1" ht="24.95" customHeight="1" x14ac:dyDescent="0.2">
      <c r="A63" s="158" t="s">
        <v>231</v>
      </c>
      <c r="B63" s="159">
        <f>Schedule!B$33</f>
        <v>45698</v>
      </c>
      <c r="C63" s="160">
        <f>Schedule!C$33</f>
        <v>45698</v>
      </c>
      <c r="D63" s="159" t="str">
        <f>Schedule!D$33</f>
        <v>B</v>
      </c>
      <c r="E63" s="161">
        <f>Schedule!E$33</f>
        <v>0.33333333333333331</v>
      </c>
      <c r="F63" s="161" t="str">
        <f>Schedule!F$33</f>
        <v>-</v>
      </c>
      <c r="G63" s="159" t="str">
        <f>Schedule!G$33</f>
        <v>Rio de Janeiro</v>
      </c>
      <c r="H63" s="159" t="str">
        <f>Schedule!H$33</f>
        <v>BRRIO</v>
      </c>
      <c r="I63" s="75" t="s">
        <v>538</v>
      </c>
      <c r="J63" s="74" t="s">
        <v>255</v>
      </c>
      <c r="K63" s="64">
        <v>89</v>
      </c>
      <c r="L63" s="65">
        <v>0.60416666666666663</v>
      </c>
      <c r="M63" s="66">
        <f>Table1[[#This Row],[Depart]]+Table1[[#This Row],[Dur''n]]</f>
        <v>0.77083333333333326</v>
      </c>
      <c r="N63" s="66">
        <v>0.16666666666666666</v>
      </c>
      <c r="O63" s="67">
        <v>36</v>
      </c>
      <c r="P63" s="68"/>
      <c r="Q63" s="69"/>
      <c r="R63" s="69"/>
      <c r="S63" s="70">
        <v>600</v>
      </c>
      <c r="T63" s="70"/>
      <c r="U63" s="71"/>
      <c r="V63" s="72"/>
      <c r="W63" s="63"/>
    </row>
    <row r="64" spans="1:23" s="74" customFormat="1" ht="24.95" customHeight="1" x14ac:dyDescent="0.2">
      <c r="A64" s="158" t="s">
        <v>231</v>
      </c>
      <c r="B64" s="159">
        <f>Schedule!B$33</f>
        <v>45698</v>
      </c>
      <c r="C64" s="160">
        <f>Schedule!C$33</f>
        <v>45698</v>
      </c>
      <c r="D64" s="159" t="str">
        <f>Schedule!D$33</f>
        <v>B</v>
      </c>
      <c r="E64" s="161">
        <f>Schedule!E$33</f>
        <v>0.33333333333333331</v>
      </c>
      <c r="F64" s="161" t="str">
        <f>Schedule!F$33</f>
        <v>-</v>
      </c>
      <c r="G64" s="159" t="str">
        <f>Schedule!G$33</f>
        <v>Rio de Janeiro</v>
      </c>
      <c r="H64" s="159" t="str">
        <f>Schedule!H$33</f>
        <v>BRRIO</v>
      </c>
      <c r="I64" s="75" t="s">
        <v>528</v>
      </c>
      <c r="J64" s="74" t="s">
        <v>257</v>
      </c>
      <c r="K64" s="64">
        <v>129</v>
      </c>
      <c r="L64" s="65">
        <v>0.8125</v>
      </c>
      <c r="M64" s="66">
        <f>Table1[[#This Row],[Depart]]+Table1[[#This Row],[Dur''n]]</f>
        <v>0.9375</v>
      </c>
      <c r="N64" s="66">
        <v>0.125</v>
      </c>
      <c r="O64" s="67">
        <v>32</v>
      </c>
      <c r="P64" s="68"/>
      <c r="Q64" s="69"/>
      <c r="R64" s="69"/>
      <c r="S64" s="70">
        <v>200</v>
      </c>
      <c r="T64" s="70" t="s">
        <v>408</v>
      </c>
      <c r="U64" s="71"/>
      <c r="V64" s="72"/>
      <c r="W64" s="63"/>
    </row>
    <row r="65" spans="1:23" s="74" customFormat="1" ht="24.95" customHeight="1" x14ac:dyDescent="0.2">
      <c r="A65" s="158" t="s">
        <v>231</v>
      </c>
      <c r="B65" s="159">
        <f>Schedule!B$33</f>
        <v>45698</v>
      </c>
      <c r="C65" s="160">
        <f>Schedule!C$33</f>
        <v>45698</v>
      </c>
      <c r="D65" s="159" t="str">
        <f>Schedule!D$33</f>
        <v>B</v>
      </c>
      <c r="E65" s="161">
        <f>Schedule!E$33</f>
        <v>0.33333333333333331</v>
      </c>
      <c r="F65" s="161" t="str">
        <f>Schedule!F$33</f>
        <v>-</v>
      </c>
      <c r="G65" s="159" t="str">
        <f>Schedule!G$33</f>
        <v>Rio de Janeiro</v>
      </c>
      <c r="H65" s="159" t="str">
        <f>Schedule!H$33</f>
        <v>BRRIO</v>
      </c>
      <c r="I65" s="75" t="s">
        <v>534</v>
      </c>
      <c r="J65" s="74" t="s">
        <v>262</v>
      </c>
      <c r="K65" s="64">
        <v>1190</v>
      </c>
      <c r="L65" s="65" t="s">
        <v>216</v>
      </c>
      <c r="M65" s="66" t="e">
        <f>Table1[[#This Row],[Depart]]+Table1[[#This Row],[Dur''n]]</f>
        <v>#VALUE!</v>
      </c>
      <c r="N65" s="66" t="s">
        <v>407</v>
      </c>
      <c r="O65" s="67">
        <v>34</v>
      </c>
      <c r="P65" s="68"/>
      <c r="Q65" s="69"/>
      <c r="R65" s="69"/>
      <c r="S65" s="70">
        <v>35</v>
      </c>
      <c r="T65" s="70"/>
      <c r="U65" s="71" t="s">
        <v>415</v>
      </c>
      <c r="V65" s="72" t="s">
        <v>79</v>
      </c>
      <c r="W65" s="63" t="s">
        <v>445</v>
      </c>
    </row>
    <row r="66" spans="1:23" s="74" customFormat="1" ht="24.95" customHeight="1" x14ac:dyDescent="0.2">
      <c r="A66" s="158" t="s">
        <v>232</v>
      </c>
      <c r="B66" s="159">
        <f>Schedule!B$33</f>
        <v>45698</v>
      </c>
      <c r="C66" s="160">
        <f>Schedule!C$33</f>
        <v>45698</v>
      </c>
      <c r="D66" s="159" t="str">
        <f>Schedule!D$33</f>
        <v>B</v>
      </c>
      <c r="E66" s="161">
        <f>Schedule!E$33</f>
        <v>0.33333333333333331</v>
      </c>
      <c r="F66" s="161" t="str">
        <f>Schedule!F$33</f>
        <v>-</v>
      </c>
      <c r="G66" s="159" t="str">
        <f>Schedule!G$33</f>
        <v>Rio de Janeiro</v>
      </c>
      <c r="H66" s="159" t="str">
        <f>Schedule!H$33</f>
        <v>BRRIO</v>
      </c>
      <c r="I66" s="75" t="s">
        <v>541</v>
      </c>
      <c r="J66" s="74" t="s">
        <v>253</v>
      </c>
      <c r="K66" s="64">
        <v>89</v>
      </c>
      <c r="L66" s="65">
        <v>0.60416666666666663</v>
      </c>
      <c r="M66" s="66">
        <f>Table1[[#This Row],[Depart]]+Table1[[#This Row],[Dur''n]]</f>
        <v>0.77083333333333326</v>
      </c>
      <c r="N66" s="66">
        <v>0.16666666666666666</v>
      </c>
      <c r="O66" s="67">
        <v>66</v>
      </c>
      <c r="P66" s="68"/>
      <c r="Q66" s="69"/>
      <c r="R66" s="69"/>
      <c r="S66" s="70">
        <v>100</v>
      </c>
      <c r="T66" s="70"/>
      <c r="U66" s="71"/>
      <c r="V66" s="72"/>
      <c r="W66" s="63"/>
    </row>
    <row r="67" spans="1:23" s="74" customFormat="1" ht="24.95" customHeight="1" x14ac:dyDescent="0.2">
      <c r="A67" s="158" t="s">
        <v>232</v>
      </c>
      <c r="B67" s="159">
        <f>Schedule!B$33</f>
        <v>45698</v>
      </c>
      <c r="C67" s="160">
        <f>Schedule!C$33</f>
        <v>45698</v>
      </c>
      <c r="D67" s="159" t="str">
        <f>Schedule!D$33</f>
        <v>B</v>
      </c>
      <c r="E67" s="161">
        <f>Schedule!E$33</f>
        <v>0.33333333333333331</v>
      </c>
      <c r="F67" s="161" t="str">
        <f>Schedule!F$33</f>
        <v>-</v>
      </c>
      <c r="G67" s="159" t="str">
        <f>Schedule!G$33</f>
        <v>Rio de Janeiro</v>
      </c>
      <c r="H67" s="159" t="str">
        <f>Schedule!H$33</f>
        <v>BRRIO</v>
      </c>
      <c r="I67" s="75" t="s">
        <v>542</v>
      </c>
      <c r="J67" s="74" t="s">
        <v>254</v>
      </c>
      <c r="K67" s="64">
        <v>75</v>
      </c>
      <c r="L67" s="65">
        <v>0.375</v>
      </c>
      <c r="M67" s="66">
        <f>Table1[[#This Row],[Depart]]+Table1[[#This Row],[Dur''n]]</f>
        <v>0.54166666666666663</v>
      </c>
      <c r="N67" s="66">
        <v>0.16666666666666666</v>
      </c>
      <c r="O67" s="67">
        <v>74</v>
      </c>
      <c r="P67" s="68"/>
      <c r="Q67" s="69"/>
      <c r="R67" s="69"/>
      <c r="S67" s="70">
        <v>100</v>
      </c>
      <c r="T67" s="70"/>
      <c r="U67" s="71"/>
      <c r="V67" s="72"/>
      <c r="W67" s="63"/>
    </row>
    <row r="68" spans="1:23" s="238" customFormat="1" ht="24.95" customHeight="1" x14ac:dyDescent="0.2">
      <c r="A68" s="163">
        <v>129.12700000000001</v>
      </c>
      <c r="B68" s="164">
        <f>Schedule!B$34</f>
        <v>45699</v>
      </c>
      <c r="C68" s="165">
        <f>Schedule!C$34</f>
        <v>45699</v>
      </c>
      <c r="D68" s="164" t="str">
        <f>Schedule!D$34</f>
        <v>B</v>
      </c>
      <c r="E68" s="164" t="str">
        <f>Schedule!E$34</f>
        <v>-</v>
      </c>
      <c r="F68" s="164" t="str">
        <f>Schedule!F$34</f>
        <v>-</v>
      </c>
      <c r="G68" s="164" t="str">
        <f>Schedule!G$34</f>
        <v>RIO DE JANEIRO</v>
      </c>
      <c r="H68" s="164" t="str">
        <f>Schedule!H$34</f>
        <v>BRRIO</v>
      </c>
      <c r="I68" s="233" t="s">
        <v>543</v>
      </c>
      <c r="J68" s="150" t="s">
        <v>263</v>
      </c>
      <c r="K68" s="141">
        <v>109</v>
      </c>
      <c r="L68" s="142"/>
      <c r="M68" s="143"/>
      <c r="N68" s="143"/>
      <c r="O68" s="234"/>
      <c r="P68" s="146"/>
      <c r="Q68" s="146"/>
      <c r="R68" s="146"/>
      <c r="S68" s="235"/>
      <c r="T68" s="146" t="s">
        <v>408</v>
      </c>
      <c r="U68" s="236" t="s">
        <v>738</v>
      </c>
      <c r="V68" s="237"/>
      <c r="W68" s="150"/>
    </row>
    <row r="69" spans="1:23" ht="24.95" customHeight="1" x14ac:dyDescent="0.2">
      <c r="A69" s="158">
        <v>129.12700000000001</v>
      </c>
      <c r="B69" s="159">
        <f>Schedule!B$34</f>
        <v>45699</v>
      </c>
      <c r="C69" s="160">
        <f>Schedule!C$34</f>
        <v>45699</v>
      </c>
      <c r="D69" s="159" t="str">
        <f>Schedule!D$34</f>
        <v>B</v>
      </c>
      <c r="E69" s="159" t="str">
        <f>Schedule!E$34</f>
        <v>-</v>
      </c>
      <c r="F69" s="159" t="str">
        <f>Schedule!F$34</f>
        <v>-</v>
      </c>
      <c r="G69" s="159" t="str">
        <f>Schedule!G$34</f>
        <v>RIO DE JANEIRO</v>
      </c>
      <c r="H69" s="159" t="str">
        <f>Schedule!H$34</f>
        <v>BRRIO</v>
      </c>
      <c r="I69" s="75" t="s">
        <v>607</v>
      </c>
      <c r="J69" s="74" t="s">
        <v>256</v>
      </c>
      <c r="K69" s="64">
        <v>99</v>
      </c>
      <c r="L69" s="65">
        <v>0.38194444444444442</v>
      </c>
      <c r="M69" s="66">
        <f>Table1[[#This Row],[Depart]]+Table1[[#This Row],[Dur''n]]</f>
        <v>0.54861111111111105</v>
      </c>
      <c r="N69" s="66">
        <v>0.16666666666666666</v>
      </c>
      <c r="O69" s="132">
        <v>12</v>
      </c>
      <c r="P69" s="136"/>
      <c r="Q69" s="69"/>
      <c r="R69" s="69" t="s">
        <v>737</v>
      </c>
      <c r="S69" s="232" t="s">
        <v>736</v>
      </c>
      <c r="T69" s="69"/>
      <c r="U69" s="77"/>
      <c r="V69" s="133" t="s">
        <v>79</v>
      </c>
      <c r="W69" s="74"/>
    </row>
    <row r="70" spans="1:23" ht="24.95" customHeight="1" x14ac:dyDescent="0.2">
      <c r="A70" s="158">
        <v>129.12700000000001</v>
      </c>
      <c r="B70" s="159">
        <f>Schedule!B$34</f>
        <v>45699</v>
      </c>
      <c r="C70" s="160">
        <f>Schedule!C$34</f>
        <v>45699</v>
      </c>
      <c r="D70" s="159" t="str">
        <f>Schedule!D$34</f>
        <v>B</v>
      </c>
      <c r="E70" s="159" t="str">
        <f>Schedule!E$34</f>
        <v>-</v>
      </c>
      <c r="F70" s="159" t="str">
        <f>Schedule!F$34</f>
        <v>-</v>
      </c>
      <c r="G70" s="159" t="str">
        <f>Schedule!G$34</f>
        <v>RIO DE JANEIRO</v>
      </c>
      <c r="H70" s="159" t="str">
        <f>Schedule!H$34</f>
        <v>BRRIO</v>
      </c>
      <c r="I70" s="75" t="s">
        <v>608</v>
      </c>
      <c r="J70" s="74" t="s">
        <v>259</v>
      </c>
      <c r="K70" s="64">
        <v>29</v>
      </c>
      <c r="L70" s="65">
        <v>0.3888888888888889</v>
      </c>
      <c r="M70" s="66">
        <f>Table1[[#This Row],[Depart]]+Table1[[#This Row],[Dur''n]]</f>
        <v>0.51388888888888884</v>
      </c>
      <c r="N70" s="66">
        <v>0.125</v>
      </c>
      <c r="O70" s="132">
        <v>68</v>
      </c>
      <c r="P70" s="136"/>
      <c r="Q70" s="69"/>
      <c r="R70" s="69">
        <v>2</v>
      </c>
      <c r="S70" s="70">
        <v>989</v>
      </c>
      <c r="T70" s="69"/>
      <c r="U70" s="77"/>
      <c r="V70" s="133"/>
      <c r="W70" s="74"/>
    </row>
    <row r="71" spans="1:23" ht="24.95" customHeight="1" x14ac:dyDescent="0.2">
      <c r="A71" s="158">
        <v>129.12700000000001</v>
      </c>
      <c r="B71" s="159">
        <f>Schedule!B$34</f>
        <v>45699</v>
      </c>
      <c r="C71" s="160">
        <f>Schedule!C$34</f>
        <v>45699</v>
      </c>
      <c r="D71" s="159" t="str">
        <f>Schedule!D$34</f>
        <v>B</v>
      </c>
      <c r="E71" s="159" t="str">
        <f>Schedule!E$34</f>
        <v>-</v>
      </c>
      <c r="F71" s="159" t="str">
        <f>Schedule!F$34</f>
        <v>-</v>
      </c>
      <c r="G71" s="159" t="str">
        <f>Schedule!G$34</f>
        <v>RIO DE JANEIRO</v>
      </c>
      <c r="H71" s="159" t="str">
        <f>Schedule!H$34</f>
        <v>BRRIO</v>
      </c>
      <c r="I71" s="75" t="s">
        <v>544</v>
      </c>
      <c r="J71" s="74" t="s">
        <v>257</v>
      </c>
      <c r="K71" s="64">
        <v>129</v>
      </c>
      <c r="L71" s="65">
        <v>0.8125</v>
      </c>
      <c r="M71" s="66">
        <f>Table1[[#This Row],[Depart]]+Table1[[#This Row],[Dur''n]]</f>
        <v>0.9375</v>
      </c>
      <c r="N71" s="66">
        <v>0.125</v>
      </c>
      <c r="O71" s="132">
        <v>18</v>
      </c>
      <c r="P71" s="136"/>
      <c r="Q71" s="69"/>
      <c r="R71" s="69">
        <v>1</v>
      </c>
      <c r="S71" s="232" t="s">
        <v>740</v>
      </c>
      <c r="T71" s="69" t="s">
        <v>408</v>
      </c>
      <c r="U71" s="77"/>
      <c r="V71" s="133"/>
      <c r="W71" s="74"/>
    </row>
    <row r="72" spans="1:23" ht="24.95" customHeight="1" x14ac:dyDescent="0.2">
      <c r="A72" s="158">
        <v>129.12700000000001</v>
      </c>
      <c r="B72" s="159">
        <f>Schedule!B$35</f>
        <v>45700</v>
      </c>
      <c r="C72" s="159">
        <f>Schedule!C$35</f>
        <v>45700</v>
      </c>
      <c r="D72" s="159" t="str">
        <f>Schedule!D$35</f>
        <v>B</v>
      </c>
      <c r="E72" s="159" t="str">
        <f>Schedule!E$35</f>
        <v>-</v>
      </c>
      <c r="F72" s="161">
        <f>Schedule!F$35</f>
        <v>0.83333333333333337</v>
      </c>
      <c r="G72" s="159" t="str">
        <f>Schedule!G$35</f>
        <v>Rio de Janeiro</v>
      </c>
      <c r="H72" s="159" t="str">
        <f>Schedule!H$35</f>
        <v>BRRIO</v>
      </c>
      <c r="I72" s="75" t="s">
        <v>545</v>
      </c>
      <c r="J72" s="74" t="s">
        <v>263</v>
      </c>
      <c r="K72" s="64">
        <v>109</v>
      </c>
      <c r="L72" s="65">
        <v>0.375</v>
      </c>
      <c r="M72" s="66">
        <f>Table1[[#This Row],[Depart]]+Table1[[#This Row],[Dur''n]]</f>
        <v>0.70833333333333326</v>
      </c>
      <c r="N72" s="66">
        <v>0.33333333333333331</v>
      </c>
      <c r="O72" s="132">
        <v>10</v>
      </c>
      <c r="P72" s="136"/>
      <c r="Q72" s="69"/>
      <c r="R72" s="69">
        <v>1</v>
      </c>
      <c r="S72" s="232" t="s">
        <v>735</v>
      </c>
      <c r="T72" s="69" t="s">
        <v>408</v>
      </c>
      <c r="U72" s="239" t="s">
        <v>739</v>
      </c>
      <c r="V72" s="133"/>
      <c r="W72" s="74" t="s">
        <v>446</v>
      </c>
    </row>
    <row r="73" spans="1:23" ht="24.95" customHeight="1" x14ac:dyDescent="0.2">
      <c r="A73" s="158">
        <v>129.12700000000001</v>
      </c>
      <c r="B73" s="159">
        <f>Schedule!B$35</f>
        <v>45700</v>
      </c>
      <c r="C73" s="159">
        <f>Schedule!C$35</f>
        <v>45700</v>
      </c>
      <c r="D73" s="159" t="str">
        <f>Schedule!D$35</f>
        <v>B</v>
      </c>
      <c r="E73" s="159" t="str">
        <f>Schedule!E$35</f>
        <v>-</v>
      </c>
      <c r="F73" s="161">
        <f>Schedule!F$35</f>
        <v>0.83333333333333337</v>
      </c>
      <c r="G73" s="159" t="str">
        <f>Schedule!G$35</f>
        <v>Rio de Janeiro</v>
      </c>
      <c r="H73" s="159" t="str">
        <f>Schedule!H$35</f>
        <v>BRRIO</v>
      </c>
      <c r="I73" s="75" t="s">
        <v>546</v>
      </c>
      <c r="J73" s="74" t="s">
        <v>261</v>
      </c>
      <c r="K73" s="64">
        <v>139</v>
      </c>
      <c r="L73" s="65">
        <v>0.3611111111111111</v>
      </c>
      <c r="M73" s="66">
        <f>Table1[[#This Row],[Depart]]+Table1[[#This Row],[Dur''n]]</f>
        <v>0.69444444444444442</v>
      </c>
      <c r="N73" s="66">
        <v>0.33333333333333331</v>
      </c>
      <c r="O73" s="132">
        <v>82</v>
      </c>
      <c r="P73" s="136"/>
      <c r="Q73" s="69"/>
      <c r="R73" s="69">
        <v>2</v>
      </c>
      <c r="S73" s="70">
        <v>100</v>
      </c>
      <c r="T73" s="69" t="s">
        <v>412</v>
      </c>
      <c r="U73" s="77"/>
      <c r="V73" s="133"/>
      <c r="W73" s="74" t="s">
        <v>446</v>
      </c>
    </row>
    <row r="74" spans="1:23" ht="24.95" customHeight="1" x14ac:dyDescent="0.2">
      <c r="A74" s="158">
        <v>129.12700000000001</v>
      </c>
      <c r="B74" s="159">
        <f>Schedule!B$35</f>
        <v>45700</v>
      </c>
      <c r="C74" s="159">
        <f>Schedule!C$35</f>
        <v>45700</v>
      </c>
      <c r="D74" s="159" t="str">
        <f>Schedule!D$35</f>
        <v>B</v>
      </c>
      <c r="E74" s="159" t="str">
        <f>Schedule!E$35</f>
        <v>-</v>
      </c>
      <c r="F74" s="161">
        <f>Schedule!F$35</f>
        <v>0.83333333333333337</v>
      </c>
      <c r="G74" s="159" t="str">
        <f>Schedule!G$35</f>
        <v>Rio de Janeiro</v>
      </c>
      <c r="H74" s="159" t="str">
        <f>Schedule!H$35</f>
        <v>BRRIO</v>
      </c>
      <c r="I74" s="75" t="s">
        <v>546</v>
      </c>
      <c r="J74" s="74" t="s">
        <v>261</v>
      </c>
      <c r="K74" s="64">
        <v>139</v>
      </c>
      <c r="L74" s="65">
        <v>0.34722222222222227</v>
      </c>
      <c r="M74" s="66">
        <f>Table1[[#This Row],[Depart]]+Table1[[#This Row],[Dur''n]]</f>
        <v>0.68055555555555558</v>
      </c>
      <c r="N74" s="66">
        <v>0.33333333333333331</v>
      </c>
      <c r="O74" s="132">
        <v>82</v>
      </c>
      <c r="P74" s="136"/>
      <c r="Q74" s="69"/>
      <c r="R74" s="69">
        <v>2</v>
      </c>
      <c r="S74" s="70">
        <v>100</v>
      </c>
      <c r="T74" s="69" t="s">
        <v>412</v>
      </c>
      <c r="U74" s="77"/>
      <c r="V74" s="133"/>
      <c r="W74" s="74" t="s">
        <v>446</v>
      </c>
    </row>
    <row r="75" spans="1:23" ht="24.95" customHeight="1" x14ac:dyDescent="0.2">
      <c r="A75" s="158">
        <v>129.12700000000001</v>
      </c>
      <c r="B75" s="159">
        <f>Schedule!B$35</f>
        <v>45700</v>
      </c>
      <c r="C75" s="159">
        <f>Schedule!C$35</f>
        <v>45700</v>
      </c>
      <c r="D75" s="159" t="str">
        <f>Schedule!D$35</f>
        <v>B</v>
      </c>
      <c r="E75" s="159" t="str">
        <f>Schedule!E$35</f>
        <v>-</v>
      </c>
      <c r="F75" s="161">
        <f>Schedule!F$35</f>
        <v>0.83333333333333337</v>
      </c>
      <c r="G75" s="159" t="str">
        <f>Schedule!G$35</f>
        <v>Rio de Janeiro</v>
      </c>
      <c r="H75" s="159" t="str">
        <f>Schedule!H$35</f>
        <v>BRRIO</v>
      </c>
      <c r="I75" s="75" t="s">
        <v>546</v>
      </c>
      <c r="J75" s="74" t="s">
        <v>261</v>
      </c>
      <c r="K75" s="64">
        <v>139</v>
      </c>
      <c r="L75" s="65">
        <v>0.35416666666666669</v>
      </c>
      <c r="M75" s="66">
        <f>Table1[[#This Row],[Depart]]+Table1[[#This Row],[Dur''n]]</f>
        <v>0.6875</v>
      </c>
      <c r="N75" s="66">
        <v>0.33333333333333331</v>
      </c>
      <c r="O75" s="132">
        <v>82</v>
      </c>
      <c r="P75" s="136"/>
      <c r="Q75" s="69"/>
      <c r="R75" s="69">
        <v>2</v>
      </c>
      <c r="S75" s="70">
        <v>100</v>
      </c>
      <c r="T75" s="69" t="s">
        <v>412</v>
      </c>
      <c r="U75" s="77"/>
      <c r="V75" s="133"/>
      <c r="W75" s="74" t="s">
        <v>446</v>
      </c>
    </row>
    <row r="76" spans="1:23" ht="24.95" customHeight="1" x14ac:dyDescent="0.2">
      <c r="A76" s="158">
        <v>129.12700000000001</v>
      </c>
      <c r="B76" s="159">
        <f>Schedule!B$35</f>
        <v>45700</v>
      </c>
      <c r="C76" s="159">
        <f>Schedule!C$35</f>
        <v>45700</v>
      </c>
      <c r="D76" s="159" t="str">
        <f>Schedule!D$35</f>
        <v>B</v>
      </c>
      <c r="E76" s="159" t="str">
        <f>Schedule!E$35</f>
        <v>-</v>
      </c>
      <c r="F76" s="161">
        <f>Schedule!F$35</f>
        <v>0.83333333333333337</v>
      </c>
      <c r="G76" s="159" t="str">
        <f>Schedule!G$35</f>
        <v>Rio de Janeiro</v>
      </c>
      <c r="H76" s="159" t="str">
        <f>Schedule!H$35</f>
        <v>BRRIO</v>
      </c>
      <c r="I76" s="75" t="s">
        <v>548</v>
      </c>
      <c r="J76" s="74" t="s">
        <v>260</v>
      </c>
      <c r="K76" s="64">
        <v>449</v>
      </c>
      <c r="L76" s="65">
        <v>0.36805555555555558</v>
      </c>
      <c r="M76" s="66">
        <f>Table1[[#This Row],[Depart]]+Table1[[#This Row],[Dur''n]]</f>
        <v>0.65972222222222232</v>
      </c>
      <c r="N76" s="66">
        <v>0.29166666666666669</v>
      </c>
      <c r="O76" s="132">
        <v>35</v>
      </c>
      <c r="P76" s="136"/>
      <c r="Q76" s="69"/>
      <c r="R76" s="69">
        <v>5</v>
      </c>
      <c r="S76" s="70">
        <v>80</v>
      </c>
      <c r="T76" s="69" t="s">
        <v>408</v>
      </c>
      <c r="U76" s="77" t="s">
        <v>606</v>
      </c>
      <c r="V76" s="133"/>
      <c r="W76" s="74" t="s">
        <v>446</v>
      </c>
    </row>
    <row r="77" spans="1:23" ht="24.95" customHeight="1" x14ac:dyDescent="0.2">
      <c r="A77" s="158">
        <v>129.12700000000001</v>
      </c>
      <c r="B77" s="159">
        <f>Schedule!B$35</f>
        <v>45700</v>
      </c>
      <c r="C77" s="159">
        <f>Schedule!C$35</f>
        <v>45700</v>
      </c>
      <c r="D77" s="159" t="str">
        <f>Schedule!D$35</f>
        <v>B</v>
      </c>
      <c r="E77" s="159" t="str">
        <f>Schedule!E$35</f>
        <v>-</v>
      </c>
      <c r="F77" s="161">
        <f>Schedule!F$35</f>
        <v>0.83333333333333337</v>
      </c>
      <c r="G77" s="159" t="str">
        <f>Schedule!G$35</f>
        <v>Rio de Janeiro</v>
      </c>
      <c r="H77" s="159" t="str">
        <f>Schedule!H$35</f>
        <v>BRRIO</v>
      </c>
      <c r="I77" s="75" t="s">
        <v>551</v>
      </c>
      <c r="J77" s="74" t="s">
        <v>552</v>
      </c>
      <c r="K77" s="64">
        <v>85</v>
      </c>
      <c r="L77" s="65">
        <v>0.34027777777777773</v>
      </c>
      <c r="M77" s="66">
        <f>Table1[[#This Row],[Depart]]+Table1[[#This Row],[Dur''n]]</f>
        <v>0.54861111111111105</v>
      </c>
      <c r="N77" s="66">
        <v>0.20833333333333334</v>
      </c>
      <c r="O77" s="132">
        <v>69</v>
      </c>
      <c r="P77" s="136"/>
      <c r="Q77" s="69"/>
      <c r="R77" s="69">
        <v>2</v>
      </c>
      <c r="S77" s="70">
        <v>65</v>
      </c>
      <c r="T77" s="69" t="s">
        <v>408</v>
      </c>
      <c r="U77" s="240" t="s">
        <v>741</v>
      </c>
      <c r="V77" s="133" t="s">
        <v>79</v>
      </c>
      <c r="W77" s="74" t="s">
        <v>446</v>
      </c>
    </row>
    <row r="78" spans="1:23" ht="24.95" customHeight="1" x14ac:dyDescent="0.2">
      <c r="A78" s="158">
        <v>129.12700000000001</v>
      </c>
      <c r="B78" s="159">
        <f>Schedule!B$35</f>
        <v>45700</v>
      </c>
      <c r="C78" s="159">
        <f>Schedule!C$35</f>
        <v>45700</v>
      </c>
      <c r="D78" s="159" t="str">
        <f>Schedule!D$35</f>
        <v>B</v>
      </c>
      <c r="E78" s="159" t="str">
        <f>Schedule!E$35</f>
        <v>-</v>
      </c>
      <c r="F78" s="161">
        <f>Schedule!F$35</f>
        <v>0.83333333333333337</v>
      </c>
      <c r="G78" s="159" t="str">
        <f>Schedule!G$35</f>
        <v>Rio de Janeiro</v>
      </c>
      <c r="H78" s="159" t="str">
        <f>Schedule!H$35</f>
        <v>BRRIO</v>
      </c>
      <c r="I78" s="75" t="s">
        <v>554</v>
      </c>
      <c r="J78" s="74" t="s">
        <v>553</v>
      </c>
      <c r="K78" s="64">
        <v>85</v>
      </c>
      <c r="L78" s="65">
        <v>0.38194444444444442</v>
      </c>
      <c r="M78" s="66">
        <f>Table1[[#This Row],[Depart]]+Table1[[#This Row],[Dur''n]]</f>
        <v>0.59027777777777779</v>
      </c>
      <c r="N78" s="66">
        <v>0.20833333333333334</v>
      </c>
      <c r="O78" s="132">
        <v>69</v>
      </c>
      <c r="P78" s="136"/>
      <c r="Q78" s="69"/>
      <c r="R78" s="69">
        <v>2</v>
      </c>
      <c r="S78" s="70">
        <v>65</v>
      </c>
      <c r="T78" s="69" t="s">
        <v>408</v>
      </c>
      <c r="U78" s="77"/>
      <c r="V78" s="133" t="s">
        <v>79</v>
      </c>
      <c r="W78" s="74" t="s">
        <v>446</v>
      </c>
    </row>
    <row r="79" spans="1:23" ht="24.95" customHeight="1" x14ac:dyDescent="0.2">
      <c r="A79" s="158">
        <v>129.12700000000001</v>
      </c>
      <c r="B79" s="159">
        <f>Schedule!B$35</f>
        <v>45700</v>
      </c>
      <c r="C79" s="159">
        <f>Schedule!C$35</f>
        <v>45700</v>
      </c>
      <c r="D79" s="159" t="str">
        <f>Schedule!D$35</f>
        <v>B</v>
      </c>
      <c r="E79" s="159" t="str">
        <f>Schedule!E$35</f>
        <v>-</v>
      </c>
      <c r="F79" s="161">
        <f>Schedule!F$35</f>
        <v>0.83333333333333337</v>
      </c>
      <c r="G79" s="159" t="str">
        <f>Schedule!G$35</f>
        <v>Rio de Janeiro</v>
      </c>
      <c r="H79" s="159" t="str">
        <f>Schedule!H$35</f>
        <v>BRRIO</v>
      </c>
      <c r="I79" s="75" t="s">
        <v>549</v>
      </c>
      <c r="J79" s="74" t="s">
        <v>258</v>
      </c>
      <c r="K79" s="64">
        <v>75</v>
      </c>
      <c r="L79" s="65">
        <v>0.3888888888888889</v>
      </c>
      <c r="M79" s="66">
        <f>Table1[[#This Row],[Depart]]+Table1[[#This Row],[Dur''n]]</f>
        <v>0.55555555555555558</v>
      </c>
      <c r="N79" s="66">
        <v>0.16666666666666666</v>
      </c>
      <c r="O79" s="132">
        <v>98</v>
      </c>
      <c r="P79" s="136"/>
      <c r="Q79" s="69"/>
      <c r="R79" s="69">
        <v>3</v>
      </c>
      <c r="S79" s="70">
        <v>600</v>
      </c>
      <c r="T79" s="69"/>
      <c r="U79" s="77"/>
      <c r="V79" s="133"/>
      <c r="W79" s="74" t="s">
        <v>446</v>
      </c>
    </row>
    <row r="80" spans="1:23" ht="24.95" customHeight="1" x14ac:dyDescent="0.2">
      <c r="A80" s="158">
        <v>129.12700000000001</v>
      </c>
      <c r="B80" s="159">
        <f>Schedule!B$35</f>
        <v>45700</v>
      </c>
      <c r="C80" s="159">
        <f>Schedule!C$35</f>
        <v>45700</v>
      </c>
      <c r="D80" s="159" t="str">
        <f>Schedule!D$35</f>
        <v>B</v>
      </c>
      <c r="E80" s="159" t="str">
        <f>Schedule!E$35</f>
        <v>-</v>
      </c>
      <c r="F80" s="161">
        <f>Schedule!F$35</f>
        <v>0.83333333333333337</v>
      </c>
      <c r="G80" s="159" t="str">
        <f>Schedule!G$35</f>
        <v>Rio de Janeiro</v>
      </c>
      <c r="H80" s="159" t="str">
        <f>Schedule!H$35</f>
        <v>BRRIO</v>
      </c>
      <c r="I80" s="75" t="s">
        <v>550</v>
      </c>
      <c r="J80" s="74" t="s">
        <v>255</v>
      </c>
      <c r="K80" s="64">
        <v>89</v>
      </c>
      <c r="L80" s="65">
        <v>0.60416666666666663</v>
      </c>
      <c r="M80" s="66">
        <f>Table1[[#This Row],[Depart]]+Table1[[#This Row],[Dur''n]]</f>
        <v>0.77083333333333326</v>
      </c>
      <c r="N80" s="66">
        <v>0.16666666666666666</v>
      </c>
      <c r="O80" s="132">
        <v>73</v>
      </c>
      <c r="P80" s="136"/>
      <c r="Q80" s="69"/>
      <c r="R80" s="69">
        <v>3</v>
      </c>
      <c r="S80" s="70">
        <v>600</v>
      </c>
      <c r="T80" s="69"/>
      <c r="U80" s="77"/>
      <c r="V80" s="133"/>
      <c r="W80" s="74" t="s">
        <v>446</v>
      </c>
    </row>
    <row r="81" spans="1:23" ht="24.95" customHeight="1" x14ac:dyDescent="0.2">
      <c r="A81" s="158">
        <v>129.12700000000001</v>
      </c>
      <c r="B81" s="159">
        <f>Schedule!B$35</f>
        <v>45700</v>
      </c>
      <c r="C81" s="159">
        <f>Schedule!C$35</f>
        <v>45700</v>
      </c>
      <c r="D81" s="159" t="str">
        <f>Schedule!D$35</f>
        <v>B</v>
      </c>
      <c r="E81" s="159" t="str">
        <f>Schedule!E$35</f>
        <v>-</v>
      </c>
      <c r="F81" s="161">
        <f>Schedule!F$35</f>
        <v>0.83333333333333337</v>
      </c>
      <c r="G81" s="159" t="str">
        <f>Schedule!G$35</f>
        <v>Rio de Janeiro</v>
      </c>
      <c r="H81" s="159" t="str">
        <f>Schedule!H$35</f>
        <v>BRRIO</v>
      </c>
      <c r="I81" s="75" t="s">
        <v>547</v>
      </c>
      <c r="J81" s="74" t="s">
        <v>256</v>
      </c>
      <c r="K81" s="64">
        <v>99</v>
      </c>
      <c r="L81" s="65">
        <v>0.56944444444444442</v>
      </c>
      <c r="M81" s="66">
        <f>Table1[[#This Row],[Depart]]+Table1[[#This Row],[Dur''n]]</f>
        <v>0.73611111111111105</v>
      </c>
      <c r="N81" s="66">
        <v>0.16666666666666666</v>
      </c>
      <c r="O81" s="132">
        <v>7</v>
      </c>
      <c r="P81" s="136"/>
      <c r="Q81" s="69"/>
      <c r="R81" s="69">
        <v>1</v>
      </c>
      <c r="S81" s="232" t="s">
        <v>736</v>
      </c>
      <c r="T81" s="69"/>
      <c r="U81" s="77"/>
      <c r="V81" s="133" t="s">
        <v>79</v>
      </c>
      <c r="W81" s="74" t="s">
        <v>447</v>
      </c>
    </row>
    <row r="82" spans="1:23" ht="24.95" customHeight="1" x14ac:dyDescent="0.2">
      <c r="A82" s="231">
        <v>129.12700000000001</v>
      </c>
      <c r="B82" s="159">
        <f>Schedule!B$36</f>
        <v>45701</v>
      </c>
      <c r="C82" s="160">
        <f>Schedule!C$36</f>
        <v>45701</v>
      </c>
      <c r="D82" s="159" t="str">
        <f>Schedule!D$36</f>
        <v>A</v>
      </c>
      <c r="E82" s="161">
        <f>Schedule!E$36</f>
        <v>0.33333333333333331</v>
      </c>
      <c r="F82" s="161">
        <f>Schedule!F$36</f>
        <v>0.70833333333333337</v>
      </c>
      <c r="G82" s="159" t="str">
        <f>Schedule!G$36</f>
        <v>Ilhabela</v>
      </c>
      <c r="H82" s="159" t="str">
        <f>Schedule!H$36</f>
        <v>BRIBE</v>
      </c>
      <c r="I82" s="75" t="s">
        <v>609</v>
      </c>
      <c r="J82" s="74" t="s">
        <v>265</v>
      </c>
      <c r="K82" s="64">
        <v>59</v>
      </c>
      <c r="L82" s="228">
        <v>0.35416666666666669</v>
      </c>
      <c r="M82" s="66">
        <f>Table1[[#This Row],[Depart]]+Table1[[#This Row],[Dur''n]]</f>
        <v>0.52083333333333337</v>
      </c>
      <c r="N82" s="66">
        <v>0.16666666666666666</v>
      </c>
      <c r="O82" s="132">
        <v>62</v>
      </c>
      <c r="P82" s="136"/>
      <c r="Q82" s="69"/>
      <c r="R82" s="69">
        <v>1</v>
      </c>
      <c r="S82" s="70">
        <v>100</v>
      </c>
      <c r="T82" s="69"/>
      <c r="U82" s="77"/>
      <c r="V82" s="133"/>
      <c r="W82" s="74" t="s">
        <v>446</v>
      </c>
    </row>
    <row r="83" spans="1:23" ht="24.95" customHeight="1" x14ac:dyDescent="0.2">
      <c r="A83" s="231">
        <v>129.12700000000001</v>
      </c>
      <c r="B83" s="159">
        <f>Schedule!B$36</f>
        <v>45701</v>
      </c>
      <c r="C83" s="160">
        <f>Schedule!C$36</f>
        <v>45701</v>
      </c>
      <c r="D83" s="159" t="str">
        <f>Schedule!D$36</f>
        <v>A</v>
      </c>
      <c r="E83" s="161">
        <f>Schedule!E$36</f>
        <v>0.33333333333333331</v>
      </c>
      <c r="F83" s="161">
        <f>Schedule!F$36</f>
        <v>0.70833333333333337</v>
      </c>
      <c r="G83" s="159" t="str">
        <f>Schedule!G$36</f>
        <v>Ilhabela</v>
      </c>
      <c r="H83" s="159" t="str">
        <f>Schedule!H$36</f>
        <v>BRIBE</v>
      </c>
      <c r="I83" s="75" t="s">
        <v>673</v>
      </c>
      <c r="J83" s="74" t="s">
        <v>674</v>
      </c>
      <c r="K83" s="64">
        <v>69</v>
      </c>
      <c r="L83" s="228">
        <v>0.3611111111111111</v>
      </c>
      <c r="M83" s="66">
        <f>Table1[[#This Row],[Depart]]+Table1[[#This Row],[Dur''n]]</f>
        <v>0.50694444444444442</v>
      </c>
      <c r="N83" s="66">
        <v>0.14583333333333334</v>
      </c>
      <c r="O83" s="132">
        <v>70</v>
      </c>
      <c r="P83" s="136"/>
      <c r="Q83" s="69"/>
      <c r="R83" s="69">
        <v>3</v>
      </c>
      <c r="S83" s="70">
        <v>72</v>
      </c>
      <c r="T83" s="69"/>
      <c r="U83" s="77"/>
      <c r="V83" s="133" t="s">
        <v>79</v>
      </c>
      <c r="W83" s="74" t="s">
        <v>446</v>
      </c>
    </row>
    <row r="84" spans="1:23" ht="24.95" customHeight="1" x14ac:dyDescent="0.2">
      <c r="A84" s="231">
        <v>129.12700000000001</v>
      </c>
      <c r="B84" s="159">
        <f>Schedule!B$36</f>
        <v>45701</v>
      </c>
      <c r="C84" s="160">
        <f>Schedule!C$36</f>
        <v>45701</v>
      </c>
      <c r="D84" s="159" t="str">
        <f>Schedule!D$36</f>
        <v>A</v>
      </c>
      <c r="E84" s="161">
        <f>Schedule!E$36</f>
        <v>0.33333333333333331</v>
      </c>
      <c r="F84" s="161">
        <f>Schedule!F$36</f>
        <v>0.70833333333333337</v>
      </c>
      <c r="G84" s="159" t="str">
        <f>Schedule!G$36</f>
        <v>Ilhabela</v>
      </c>
      <c r="H84" s="159" t="str">
        <f>Schedule!H$36</f>
        <v>BRIBE</v>
      </c>
      <c r="I84" s="75" t="s">
        <v>661</v>
      </c>
      <c r="J84" s="74" t="s">
        <v>664</v>
      </c>
      <c r="K84" s="64">
        <v>89</v>
      </c>
      <c r="L84" s="228">
        <v>0.36805555555555558</v>
      </c>
      <c r="M84" s="66">
        <f>Table1[[#This Row],[Depart]]+Table1[[#This Row],[Dur''n]]</f>
        <v>0.53472222222222221</v>
      </c>
      <c r="N84" s="66">
        <v>0.16666666666666666</v>
      </c>
      <c r="O84" s="132">
        <v>51</v>
      </c>
      <c r="P84" s="136"/>
      <c r="Q84" s="69"/>
      <c r="R84" s="76" t="s">
        <v>666</v>
      </c>
      <c r="S84" s="70">
        <v>80</v>
      </c>
      <c r="T84" s="69"/>
      <c r="U84" s="77" t="s">
        <v>660</v>
      </c>
      <c r="V84" s="133" t="s">
        <v>79</v>
      </c>
      <c r="W84" s="74" t="s">
        <v>448</v>
      </c>
    </row>
    <row r="85" spans="1:23" ht="24.95" customHeight="1" x14ac:dyDescent="0.2">
      <c r="A85" s="231">
        <v>129.12700000000001</v>
      </c>
      <c r="B85" s="159">
        <f>Schedule!B$36</f>
        <v>45701</v>
      </c>
      <c r="C85" s="160">
        <f>Schedule!C$36</f>
        <v>45701</v>
      </c>
      <c r="D85" s="159" t="str">
        <f>Schedule!D$36</f>
        <v>A</v>
      </c>
      <c r="E85" s="161">
        <f>Schedule!E$36</f>
        <v>0.33333333333333331</v>
      </c>
      <c r="F85" s="161">
        <f>Schedule!F$36</f>
        <v>0.70833333333333337</v>
      </c>
      <c r="G85" s="159" t="str">
        <f>Schedule!G$36</f>
        <v>Ilhabela</v>
      </c>
      <c r="H85" s="159" t="str">
        <f>Schedule!H$36</f>
        <v>BRIBE</v>
      </c>
      <c r="I85" s="75" t="s">
        <v>662</v>
      </c>
      <c r="J85" s="74" t="s">
        <v>663</v>
      </c>
      <c r="K85" s="64">
        <v>89</v>
      </c>
      <c r="L85" s="228">
        <v>0.375</v>
      </c>
      <c r="M85" s="66">
        <f>Table1[[#This Row],[Depart]]+Table1[[#This Row],[Dur''n]]</f>
        <v>0.54166666666666663</v>
      </c>
      <c r="N85" s="66">
        <v>0.16666666666666666</v>
      </c>
      <c r="O85" s="132">
        <v>52</v>
      </c>
      <c r="P85" s="136"/>
      <c r="Q85" s="69"/>
      <c r="R85" s="76" t="s">
        <v>667</v>
      </c>
      <c r="S85" s="70">
        <v>80</v>
      </c>
      <c r="T85" s="69"/>
      <c r="U85" s="77" t="s">
        <v>665</v>
      </c>
      <c r="V85" s="133" t="s">
        <v>79</v>
      </c>
      <c r="W85" s="74" t="s">
        <v>448</v>
      </c>
    </row>
    <row r="86" spans="1:23" ht="24.95" customHeight="1" x14ac:dyDescent="0.2">
      <c r="A86" s="231">
        <v>129.12700000000001</v>
      </c>
      <c r="B86" s="159">
        <f>Schedule!B$36</f>
        <v>45701</v>
      </c>
      <c r="C86" s="160">
        <f>Schedule!C$36</f>
        <v>45701</v>
      </c>
      <c r="D86" s="159" t="str">
        <f>Schedule!D$36</f>
        <v>A</v>
      </c>
      <c r="E86" s="161">
        <f>Schedule!E$36</f>
        <v>0.33333333333333331</v>
      </c>
      <c r="F86" s="161">
        <f>Schedule!F$36</f>
        <v>0.70833333333333337</v>
      </c>
      <c r="G86" s="159" t="str">
        <f>Schedule!G$36</f>
        <v>Ilhabela</v>
      </c>
      <c r="H86" s="159" t="str">
        <f>Schedule!H$36</f>
        <v>BRIBE</v>
      </c>
      <c r="I86" s="75" t="s">
        <v>610</v>
      </c>
      <c r="J86" s="74" t="s">
        <v>264</v>
      </c>
      <c r="K86" s="64">
        <v>69</v>
      </c>
      <c r="L86" s="228">
        <v>0.3888888888888889</v>
      </c>
      <c r="M86" s="66">
        <f>Table1[[#This Row],[Depart]]+Table1[[#This Row],[Dur''n]]</f>
        <v>0.53472222222222221</v>
      </c>
      <c r="N86" s="66">
        <v>0.14583333333333334</v>
      </c>
      <c r="O86" s="132">
        <v>48</v>
      </c>
      <c r="P86" s="136"/>
      <c r="Q86" s="69"/>
      <c r="R86" s="69">
        <v>7</v>
      </c>
      <c r="S86" s="70">
        <v>60</v>
      </c>
      <c r="T86" s="69"/>
      <c r="U86" s="77" t="s">
        <v>668</v>
      </c>
      <c r="V86" s="133" t="s">
        <v>79</v>
      </c>
      <c r="W86" s="74" t="s">
        <v>448</v>
      </c>
    </row>
    <row r="87" spans="1:23" ht="24.95" customHeight="1" x14ac:dyDescent="0.2">
      <c r="A87" s="231">
        <v>129.12700000000001</v>
      </c>
      <c r="B87" s="159">
        <f>Schedule!B$36</f>
        <v>45701</v>
      </c>
      <c r="C87" s="160">
        <f>Schedule!C$36</f>
        <v>45701</v>
      </c>
      <c r="D87" s="159" t="str">
        <f>Schedule!D$36</f>
        <v>A</v>
      </c>
      <c r="E87" s="161">
        <f>Schedule!E$36</f>
        <v>0.33333333333333331</v>
      </c>
      <c r="F87" s="161">
        <f>Schedule!F$36</f>
        <v>0.70833333333333337</v>
      </c>
      <c r="G87" s="159" t="str">
        <f>Schedule!G$36</f>
        <v>Ilhabela</v>
      </c>
      <c r="H87" s="159" t="str">
        <f>Schedule!H$36</f>
        <v>BRIBE</v>
      </c>
      <c r="I87" s="75" t="s">
        <v>610</v>
      </c>
      <c r="J87" s="74" t="s">
        <v>264</v>
      </c>
      <c r="K87" s="64">
        <v>69</v>
      </c>
      <c r="L87" s="228">
        <v>0.39583333333333331</v>
      </c>
      <c r="M87" s="66">
        <f>Table1[[#This Row],[Depart]]+Table1[[#This Row],[Dur''n]]</f>
        <v>0.54166666666666663</v>
      </c>
      <c r="N87" s="66">
        <v>0.14583333333333334</v>
      </c>
      <c r="O87" s="132">
        <v>40</v>
      </c>
      <c r="P87" s="136"/>
      <c r="Q87" s="69"/>
      <c r="R87" s="69">
        <v>6</v>
      </c>
      <c r="S87" s="70">
        <v>60</v>
      </c>
      <c r="T87" s="69"/>
      <c r="U87" s="77" t="s">
        <v>668</v>
      </c>
      <c r="V87" s="133" t="s">
        <v>79</v>
      </c>
      <c r="W87" s="74" t="s">
        <v>448</v>
      </c>
    </row>
    <row r="88" spans="1:23" ht="24.95" customHeight="1" x14ac:dyDescent="0.2">
      <c r="A88" s="231">
        <v>129.12700000000001</v>
      </c>
      <c r="B88" s="159">
        <f>Schedule!B$36</f>
        <v>45701</v>
      </c>
      <c r="C88" s="160">
        <f>Schedule!C$36</f>
        <v>45701</v>
      </c>
      <c r="D88" s="159" t="str">
        <f>Schedule!D$36</f>
        <v>A</v>
      </c>
      <c r="E88" s="161">
        <f>Schedule!E$36</f>
        <v>0.33333333333333331</v>
      </c>
      <c r="F88" s="161">
        <f>Schedule!F$36</f>
        <v>0.70833333333333337</v>
      </c>
      <c r="G88" s="159" t="str">
        <f>Schedule!G$36</f>
        <v>Ilhabela</v>
      </c>
      <c r="H88" s="159" t="str">
        <f>Schedule!H$36</f>
        <v>BRIBE</v>
      </c>
      <c r="I88" s="75" t="s">
        <v>675</v>
      </c>
      <c r="J88" s="74" t="s">
        <v>676</v>
      </c>
      <c r="K88" s="64">
        <v>75</v>
      </c>
      <c r="L88" s="228">
        <v>0.40972222222222227</v>
      </c>
      <c r="M88" s="66">
        <f>Table1[[#This Row],[Depart]]+Table1[[#This Row],[Dur''n]]</f>
        <v>0.53472222222222232</v>
      </c>
      <c r="N88" s="66">
        <v>0.125</v>
      </c>
      <c r="O88" s="132">
        <v>110</v>
      </c>
      <c r="P88" s="136"/>
      <c r="Q88" s="69"/>
      <c r="R88" s="69">
        <v>5</v>
      </c>
      <c r="S88" s="70">
        <v>110</v>
      </c>
      <c r="T88" s="69"/>
      <c r="U88" s="77"/>
      <c r="V88" s="133"/>
      <c r="W88" s="74" t="s">
        <v>446</v>
      </c>
    </row>
    <row r="89" spans="1:23" ht="24.95" customHeight="1" x14ac:dyDescent="0.2">
      <c r="A89" s="231">
        <v>129.12700000000001</v>
      </c>
      <c r="B89" s="159">
        <f>Schedule!B$36</f>
        <v>45701</v>
      </c>
      <c r="C89" s="160">
        <f>Schedule!C$36</f>
        <v>45701</v>
      </c>
      <c r="D89" s="159" t="str">
        <f>Schedule!D$36</f>
        <v>A</v>
      </c>
      <c r="E89" s="161">
        <f>Schedule!E$36</f>
        <v>0.33333333333333331</v>
      </c>
      <c r="F89" s="161">
        <f>Schedule!F$36</f>
        <v>0.70833333333333337</v>
      </c>
      <c r="G89" s="159" t="str">
        <f>Schedule!G$36</f>
        <v>Ilhabela</v>
      </c>
      <c r="H89" s="159" t="str">
        <f>Schedule!H$36</f>
        <v>BRIBE</v>
      </c>
      <c r="I89" s="75" t="s">
        <v>611</v>
      </c>
      <c r="J89" s="74" t="s">
        <v>266</v>
      </c>
      <c r="K89" s="64">
        <v>89</v>
      </c>
      <c r="L89" s="228">
        <v>0.41666666666666669</v>
      </c>
      <c r="M89" s="66">
        <f>Table1[[#This Row],[Depart]]+Table1[[#This Row],[Dur''n]]</f>
        <v>0.5625</v>
      </c>
      <c r="N89" s="66">
        <v>0.14583333333333334</v>
      </c>
      <c r="O89" s="132">
        <v>46</v>
      </c>
      <c r="P89" s="136"/>
      <c r="Q89" s="69"/>
      <c r="R89" s="69">
        <v>2</v>
      </c>
      <c r="S89" s="70">
        <v>48</v>
      </c>
      <c r="T89" s="69"/>
      <c r="U89" s="77"/>
      <c r="V89" s="133" t="s">
        <v>79</v>
      </c>
      <c r="W89" s="74" t="s">
        <v>448</v>
      </c>
    </row>
    <row r="90" spans="1:23" ht="24.95" customHeight="1" x14ac:dyDescent="0.2">
      <c r="A90" s="231">
        <v>129.12700000000001</v>
      </c>
      <c r="B90" s="159">
        <f>Schedule!B$36</f>
        <v>45701</v>
      </c>
      <c r="C90" s="160">
        <f>Schedule!C$36</f>
        <v>45701</v>
      </c>
      <c r="D90" s="159" t="str">
        <f>Schedule!D$36</f>
        <v>A</v>
      </c>
      <c r="E90" s="161">
        <f>Schedule!E$36</f>
        <v>0.33333333333333331</v>
      </c>
      <c r="F90" s="161">
        <f>Schedule!F$36</f>
        <v>0.70833333333333337</v>
      </c>
      <c r="G90" s="159" t="str">
        <f>Schedule!G$36</f>
        <v>Ilhabela</v>
      </c>
      <c r="H90" s="159" t="str">
        <f>Schedule!H$36</f>
        <v>BRIBE</v>
      </c>
      <c r="I90" s="75" t="s">
        <v>670</v>
      </c>
      <c r="J90" s="74" t="s">
        <v>671</v>
      </c>
      <c r="K90" s="64">
        <v>69</v>
      </c>
      <c r="L90" s="228">
        <v>0.52777777777777779</v>
      </c>
      <c r="M90" s="66">
        <f>Table1[[#This Row],[Depart]]+Table1[[#This Row],[Dur''n]]</f>
        <v>0.67361111111111116</v>
      </c>
      <c r="N90" s="66">
        <v>0.14583333333333334</v>
      </c>
      <c r="O90" s="132">
        <v>24</v>
      </c>
      <c r="P90" s="136"/>
      <c r="Q90" s="69"/>
      <c r="R90" s="69">
        <v>1</v>
      </c>
      <c r="S90" s="70">
        <v>24</v>
      </c>
      <c r="T90" s="69"/>
      <c r="U90" s="77"/>
      <c r="V90" s="133" t="s">
        <v>79</v>
      </c>
      <c r="W90" s="74" t="s">
        <v>446</v>
      </c>
    </row>
    <row r="91" spans="1:23" ht="24.95" customHeight="1" x14ac:dyDescent="0.2">
      <c r="A91" s="231">
        <v>129.12700000000001</v>
      </c>
      <c r="B91" s="159">
        <f>Schedule!B$36</f>
        <v>45701</v>
      </c>
      <c r="C91" s="160">
        <f>Schedule!C$36</f>
        <v>45701</v>
      </c>
      <c r="D91" s="159" t="str">
        <f>Schedule!D$36</f>
        <v>A</v>
      </c>
      <c r="E91" s="161">
        <f>Schedule!E$36</f>
        <v>0.33333333333333331</v>
      </c>
      <c r="F91" s="161">
        <f>Schedule!F$36</f>
        <v>0.70833333333333337</v>
      </c>
      <c r="G91" s="159" t="str">
        <f>Schedule!G$36</f>
        <v>Ilhabela</v>
      </c>
      <c r="H91" s="159" t="str">
        <f>Schedule!H$36</f>
        <v>BRIBE</v>
      </c>
      <c r="I91" s="75" t="s">
        <v>669</v>
      </c>
      <c r="J91" s="74" t="s">
        <v>672</v>
      </c>
      <c r="K91" s="64">
        <v>75</v>
      </c>
      <c r="L91" s="228">
        <v>0.53472222222222221</v>
      </c>
      <c r="M91" s="66">
        <f>Table1[[#This Row],[Depart]]+Table1[[#This Row],[Dur''n]]</f>
        <v>0.65972222222222221</v>
      </c>
      <c r="N91" s="66">
        <v>0.125</v>
      </c>
      <c r="O91" s="132">
        <v>60</v>
      </c>
      <c r="P91" s="136"/>
      <c r="Q91" s="69"/>
      <c r="R91" s="69">
        <v>3</v>
      </c>
      <c r="S91" s="70">
        <v>66</v>
      </c>
      <c r="T91" s="69"/>
      <c r="U91" s="77"/>
      <c r="V91" s="133"/>
      <c r="W91" s="74" t="s">
        <v>446</v>
      </c>
    </row>
    <row r="92" spans="1:23" ht="24.95" customHeight="1" x14ac:dyDescent="0.2">
      <c r="A92" s="227">
        <v>129.12700000000001</v>
      </c>
      <c r="B92" s="159">
        <f>Schedule!B$37</f>
        <v>45702</v>
      </c>
      <c r="C92" s="160">
        <f>Schedule!C$37</f>
        <v>45702</v>
      </c>
      <c r="D92" s="159" t="str">
        <f>Schedule!D$37</f>
        <v>A/B</v>
      </c>
      <c r="E92" s="161">
        <f>Schedule!E$37</f>
        <v>0.5</v>
      </c>
      <c r="F92" s="161">
        <f>Schedule!F$37</f>
        <v>0.95833333333333337</v>
      </c>
      <c r="G92" s="159" t="str">
        <f>Schedule!G$37</f>
        <v>Porto Belo</v>
      </c>
      <c r="H92" s="159" t="str">
        <f>Schedule!H$37</f>
        <v>BRPBO</v>
      </c>
      <c r="I92" s="75" t="s">
        <v>612</v>
      </c>
      <c r="J92" s="74" t="s">
        <v>267</v>
      </c>
      <c r="K92" s="64">
        <v>75</v>
      </c>
      <c r="L92" s="228">
        <v>0.54166666666666663</v>
      </c>
      <c r="M92" s="66">
        <f>Table1[[#This Row],[Depart]]+Table1[[#This Row],[Dur''n]]</f>
        <v>0.77083333333333326</v>
      </c>
      <c r="N92" s="66">
        <v>0.22916666666666666</v>
      </c>
      <c r="O92" s="132">
        <v>159</v>
      </c>
      <c r="P92" s="136"/>
      <c r="Q92" s="69"/>
      <c r="R92" s="69">
        <v>2</v>
      </c>
      <c r="S92" s="70">
        <v>80</v>
      </c>
      <c r="T92" s="69"/>
      <c r="U92" s="77" t="s">
        <v>416</v>
      </c>
      <c r="V92" s="133" t="s">
        <v>79</v>
      </c>
      <c r="W92" s="74"/>
    </row>
    <row r="93" spans="1:23" ht="24.95" customHeight="1" x14ac:dyDescent="0.2">
      <c r="A93" s="227">
        <v>129.12700000000001</v>
      </c>
      <c r="B93" s="159">
        <f>Schedule!B$37</f>
        <v>45702</v>
      </c>
      <c r="C93" s="160">
        <f>Schedule!C$37</f>
        <v>45702</v>
      </c>
      <c r="D93" s="159" t="str">
        <f>Schedule!D$37</f>
        <v>A/B</v>
      </c>
      <c r="E93" s="161">
        <f>Schedule!E$37</f>
        <v>0.5</v>
      </c>
      <c r="F93" s="161">
        <f>Schedule!F$37</f>
        <v>0.95833333333333337</v>
      </c>
      <c r="G93" s="159" t="str">
        <f>Schedule!G$37</f>
        <v>Porto Belo</v>
      </c>
      <c r="H93" s="159" t="str">
        <f>Schedule!H$37</f>
        <v>BRPBO</v>
      </c>
      <c r="I93" s="75" t="s">
        <v>612</v>
      </c>
      <c r="J93" s="74" t="s">
        <v>267</v>
      </c>
      <c r="K93" s="64">
        <v>75</v>
      </c>
      <c r="L93" s="228">
        <v>0.54861111111111105</v>
      </c>
      <c r="M93" s="66">
        <f>Table1[[#This Row],[Depart]]+Table1[[#This Row],[Dur''n]]</f>
        <v>0.77777777777777768</v>
      </c>
      <c r="N93" s="66">
        <v>0.22916666666666666</v>
      </c>
      <c r="O93" s="132" t="s">
        <v>1</v>
      </c>
      <c r="P93" s="136"/>
      <c r="Q93" s="69"/>
      <c r="R93" s="69">
        <v>2</v>
      </c>
      <c r="S93" s="70">
        <v>80</v>
      </c>
      <c r="T93" s="69"/>
      <c r="U93" s="77"/>
      <c r="V93" s="133" t="s">
        <v>79</v>
      </c>
      <c r="W93" s="74"/>
    </row>
    <row r="94" spans="1:23" ht="24.95" customHeight="1" x14ac:dyDescent="0.2">
      <c r="A94" s="227">
        <v>129.12700000000001</v>
      </c>
      <c r="B94" s="159">
        <f>Schedule!B$37</f>
        <v>45702</v>
      </c>
      <c r="C94" s="160">
        <f>Schedule!C$37</f>
        <v>45702</v>
      </c>
      <c r="D94" s="159" t="str">
        <f>Schedule!D$37</f>
        <v>A/B</v>
      </c>
      <c r="E94" s="161">
        <f>Schedule!E$37</f>
        <v>0.5</v>
      </c>
      <c r="F94" s="161">
        <f>Schedule!F$37</f>
        <v>0.95833333333333337</v>
      </c>
      <c r="G94" s="159" t="str">
        <f>Schedule!G$37</f>
        <v>Porto Belo</v>
      </c>
      <c r="H94" s="159" t="str">
        <f>Schedule!H$37</f>
        <v>BRPBO</v>
      </c>
      <c r="I94" s="75" t="s">
        <v>613</v>
      </c>
      <c r="J94" s="74" t="s">
        <v>268</v>
      </c>
      <c r="K94" s="64">
        <v>69</v>
      </c>
      <c r="L94" s="228">
        <v>0.5625</v>
      </c>
      <c r="M94" s="66">
        <f>Table1[[#This Row],[Depart]]+Table1[[#This Row],[Dur''n]]</f>
        <v>0.79166666666666663</v>
      </c>
      <c r="N94" s="66">
        <v>0.22916666666666666</v>
      </c>
      <c r="O94" s="132">
        <v>189</v>
      </c>
      <c r="P94" s="136"/>
      <c r="Q94" s="69"/>
      <c r="R94" s="69">
        <v>3</v>
      </c>
      <c r="S94" s="70">
        <v>100</v>
      </c>
      <c r="T94" s="69"/>
      <c r="U94" s="77"/>
      <c r="V94" s="133"/>
      <c r="W94" s="74"/>
    </row>
    <row r="95" spans="1:23" ht="24.95" customHeight="1" x14ac:dyDescent="0.2">
      <c r="A95" s="227">
        <v>129.12700000000001</v>
      </c>
      <c r="B95" s="159">
        <f>Schedule!B$37</f>
        <v>45702</v>
      </c>
      <c r="C95" s="160">
        <f>Schedule!C$37</f>
        <v>45702</v>
      </c>
      <c r="D95" s="159" t="str">
        <f>Schedule!D$37</f>
        <v>A/B</v>
      </c>
      <c r="E95" s="161">
        <f>Schedule!E$37</f>
        <v>0.5</v>
      </c>
      <c r="F95" s="161">
        <f>Schedule!F$37</f>
        <v>0.95833333333333337</v>
      </c>
      <c r="G95" s="159" t="str">
        <f>Schedule!G$37</f>
        <v>Porto Belo</v>
      </c>
      <c r="H95" s="159" t="str">
        <f>Schedule!H$37</f>
        <v>BRPBO</v>
      </c>
      <c r="I95" s="75" t="s">
        <v>613</v>
      </c>
      <c r="J95" s="74" t="s">
        <v>268</v>
      </c>
      <c r="K95" s="64">
        <v>69</v>
      </c>
      <c r="L95" s="228">
        <v>0.56944444444444442</v>
      </c>
      <c r="M95" s="66">
        <f>Table1[[#This Row],[Depart]]+Table1[[#This Row],[Dur''n]]</f>
        <v>0.79861111111111105</v>
      </c>
      <c r="N95" s="66">
        <v>0.22916666666666666</v>
      </c>
      <c r="O95" s="132" t="s">
        <v>1</v>
      </c>
      <c r="P95" s="136"/>
      <c r="Q95" s="69"/>
      <c r="R95" s="69">
        <v>3</v>
      </c>
      <c r="S95" s="70">
        <v>100</v>
      </c>
      <c r="T95" s="69"/>
      <c r="U95" s="77"/>
      <c r="V95" s="133"/>
      <c r="W95" s="74"/>
    </row>
    <row r="96" spans="1:23" ht="24.95" customHeight="1" x14ac:dyDescent="0.2">
      <c r="A96" s="227">
        <v>129.12700000000001</v>
      </c>
      <c r="B96" s="159">
        <f>Schedule!B$37</f>
        <v>45702</v>
      </c>
      <c r="C96" s="160">
        <f>Schedule!C$37</f>
        <v>45702</v>
      </c>
      <c r="D96" s="159" t="str">
        <f>Schedule!D$37</f>
        <v>A/B</v>
      </c>
      <c r="E96" s="161">
        <f>Schedule!E$37</f>
        <v>0.5</v>
      </c>
      <c r="F96" s="161">
        <f>Schedule!F$37</f>
        <v>0.95833333333333337</v>
      </c>
      <c r="G96" s="159" t="str">
        <f>Schedule!G$37</f>
        <v>Porto Belo</v>
      </c>
      <c r="H96" s="159" t="str">
        <f>Schedule!H$37</f>
        <v>BRPBO</v>
      </c>
      <c r="I96" s="75" t="s">
        <v>614</v>
      </c>
      <c r="J96" s="74" t="s">
        <v>269</v>
      </c>
      <c r="K96" s="64">
        <v>79</v>
      </c>
      <c r="L96" s="228">
        <v>0.58333333333333337</v>
      </c>
      <c r="M96" s="66">
        <f>Table1[[#This Row],[Depart]]+Table1[[#This Row],[Dur''n]]</f>
        <v>0.75</v>
      </c>
      <c r="N96" s="66">
        <v>0.16666666666666666</v>
      </c>
      <c r="O96" s="132">
        <v>182</v>
      </c>
      <c r="P96" s="136"/>
      <c r="Q96" s="69"/>
      <c r="R96" s="69">
        <v>2</v>
      </c>
      <c r="S96" s="70">
        <v>80</v>
      </c>
      <c r="T96" s="69"/>
      <c r="U96" s="77"/>
      <c r="V96" s="133" t="s">
        <v>79</v>
      </c>
      <c r="W96" s="74"/>
    </row>
    <row r="97" spans="1:23" ht="24.95" customHeight="1" x14ac:dyDescent="0.2">
      <c r="A97" s="227">
        <v>129.12700000000001</v>
      </c>
      <c r="B97" s="159">
        <f>Schedule!B$37</f>
        <v>45702</v>
      </c>
      <c r="C97" s="160">
        <f>Schedule!C$37</f>
        <v>45702</v>
      </c>
      <c r="D97" s="159" t="str">
        <f>Schedule!D$37</f>
        <v>A/B</v>
      </c>
      <c r="E97" s="161">
        <f>Schedule!E$37</f>
        <v>0.5</v>
      </c>
      <c r="F97" s="161">
        <f>Schedule!F$37</f>
        <v>0.95833333333333337</v>
      </c>
      <c r="G97" s="159" t="str">
        <f>Schedule!G$37</f>
        <v>Porto Belo</v>
      </c>
      <c r="H97" s="159" t="str">
        <f>Schedule!H$37</f>
        <v>BRPBO</v>
      </c>
      <c r="I97" s="75" t="s">
        <v>614</v>
      </c>
      <c r="J97" s="74" t="s">
        <v>269</v>
      </c>
      <c r="K97" s="64">
        <v>79</v>
      </c>
      <c r="L97" s="228">
        <v>0.59027777777777779</v>
      </c>
      <c r="M97" s="66">
        <f>Table1[[#This Row],[Depart]]+Table1[[#This Row],[Dur''n]]</f>
        <v>0.75694444444444442</v>
      </c>
      <c r="N97" s="66">
        <v>0.16666666666666666</v>
      </c>
      <c r="O97" s="132" t="s">
        <v>1</v>
      </c>
      <c r="P97" s="136"/>
      <c r="Q97" s="69"/>
      <c r="R97" s="69">
        <v>2</v>
      </c>
      <c r="S97" s="70">
        <v>80</v>
      </c>
      <c r="T97" s="69"/>
      <c r="U97" s="77"/>
      <c r="V97" s="133" t="s">
        <v>79</v>
      </c>
      <c r="W97" s="74"/>
    </row>
    <row r="98" spans="1:23" ht="24.95" customHeight="1" x14ac:dyDescent="0.2">
      <c r="A98" s="227">
        <v>129.12700000000001</v>
      </c>
      <c r="B98" s="159">
        <f>Schedule!B$37</f>
        <v>45702</v>
      </c>
      <c r="C98" s="160">
        <f>Schedule!C$37</f>
        <v>45702</v>
      </c>
      <c r="D98" s="159" t="str">
        <f>Schedule!D$37</f>
        <v>A/B</v>
      </c>
      <c r="E98" s="161">
        <f>Schedule!E$37</f>
        <v>0.5</v>
      </c>
      <c r="F98" s="161">
        <f>Schedule!F$37</f>
        <v>0.95833333333333337</v>
      </c>
      <c r="G98" s="159" t="str">
        <f>Schedule!G$37</f>
        <v>Porto Belo</v>
      </c>
      <c r="H98" s="159" t="str">
        <f>Schedule!H$37</f>
        <v>BRPBO</v>
      </c>
      <c r="I98" s="75" t="s">
        <v>614</v>
      </c>
      <c r="J98" s="74" t="s">
        <v>269</v>
      </c>
      <c r="K98" s="64">
        <v>79</v>
      </c>
      <c r="L98" s="228">
        <v>0.59722222222222221</v>
      </c>
      <c r="M98" s="66">
        <f>Table1[[#This Row],[Depart]]+Table1[[#This Row],[Dur''n]]</f>
        <v>0.76388888888888884</v>
      </c>
      <c r="N98" s="66">
        <v>0.16666666666666666</v>
      </c>
      <c r="O98" s="132" t="s">
        <v>1</v>
      </c>
      <c r="P98" s="136"/>
      <c r="Q98" s="69"/>
      <c r="R98" s="69">
        <v>2</v>
      </c>
      <c r="S98" s="70">
        <v>80</v>
      </c>
      <c r="T98" s="69"/>
      <c r="U98" s="77"/>
      <c r="V98" s="133" t="s">
        <v>79</v>
      </c>
      <c r="W98" s="74"/>
    </row>
    <row r="99" spans="1:23" ht="24.95" customHeight="1" x14ac:dyDescent="0.2">
      <c r="A99" s="227">
        <v>129.12700000000001</v>
      </c>
      <c r="B99" s="159">
        <f>Schedule!B$40</f>
        <v>45705</v>
      </c>
      <c r="C99" s="160">
        <f>Schedule!C$40</f>
        <v>45705</v>
      </c>
      <c r="D99" s="159" t="str">
        <f>Schedule!D$40</f>
        <v>A</v>
      </c>
      <c r="E99" s="161">
        <f>Schedule!E$40</f>
        <v>0.375</v>
      </c>
      <c r="F99" s="161">
        <f>Schedule!F$40</f>
        <v>0.83333333333333337</v>
      </c>
      <c r="G99" s="159" t="str">
        <f>Schedule!G$40</f>
        <v>Punta del Este</v>
      </c>
      <c r="H99" s="159" t="str">
        <f>Schedule!H$40</f>
        <v>UYPDP</v>
      </c>
      <c r="I99" s="75" t="s">
        <v>715</v>
      </c>
      <c r="J99" s="74" t="s">
        <v>719</v>
      </c>
      <c r="K99" s="64">
        <v>29</v>
      </c>
      <c r="L99" s="228">
        <v>0.39583333333333331</v>
      </c>
      <c r="M99" s="66">
        <f>Table1[[#This Row],[Depart]]+Table1[[#This Row],[Dur''n]]</f>
        <v>0.5625</v>
      </c>
      <c r="N99" s="66">
        <v>0.16666666666666666</v>
      </c>
      <c r="O99" s="132">
        <v>135</v>
      </c>
      <c r="P99" s="136"/>
      <c r="Q99" s="69"/>
      <c r="R99" s="69">
        <v>2</v>
      </c>
      <c r="S99" s="70">
        <v>90</v>
      </c>
      <c r="T99" s="69"/>
      <c r="U99" s="77"/>
      <c r="V99" s="133"/>
      <c r="W99" s="74"/>
    </row>
    <row r="100" spans="1:23" ht="24.95" customHeight="1" x14ac:dyDescent="0.2">
      <c r="A100" s="227">
        <v>129.12700000000001</v>
      </c>
      <c r="B100" s="159">
        <f>Schedule!B$40</f>
        <v>45705</v>
      </c>
      <c r="C100" s="160">
        <f>Schedule!C$40</f>
        <v>45705</v>
      </c>
      <c r="D100" s="159" t="str">
        <f>Schedule!D$40</f>
        <v>A</v>
      </c>
      <c r="E100" s="161">
        <f>Schedule!E$40</f>
        <v>0.375</v>
      </c>
      <c r="F100" s="161">
        <f>Schedule!F$40</f>
        <v>0.83333333333333337</v>
      </c>
      <c r="G100" s="159" t="str">
        <f>Schedule!G$40</f>
        <v>Punta del Este</v>
      </c>
      <c r="H100" s="159" t="str">
        <f>Schedule!H$40</f>
        <v>UYPDP</v>
      </c>
      <c r="I100" s="75" t="s">
        <v>715</v>
      </c>
      <c r="J100" s="74" t="s">
        <v>719</v>
      </c>
      <c r="K100" s="64">
        <v>29</v>
      </c>
      <c r="L100" s="228">
        <v>0.40277777777777773</v>
      </c>
      <c r="M100" s="66">
        <f>Table1[[#This Row],[Depart]]+Table1[[#This Row],[Dur''n]]</f>
        <v>0.56944444444444442</v>
      </c>
      <c r="N100" s="66">
        <v>0.16666666666666666</v>
      </c>
      <c r="O100" s="132" t="s">
        <v>1</v>
      </c>
      <c r="P100" s="136"/>
      <c r="Q100" s="69"/>
      <c r="R100" s="69">
        <v>1</v>
      </c>
      <c r="S100" s="70">
        <v>45</v>
      </c>
      <c r="T100" s="69"/>
      <c r="U100" s="77"/>
      <c r="V100" s="133"/>
      <c r="W100" s="74"/>
    </row>
    <row r="101" spans="1:23" ht="24.95" customHeight="1" x14ac:dyDescent="0.2">
      <c r="A101" s="227">
        <v>129.12700000000001</v>
      </c>
      <c r="B101" s="159">
        <f>Schedule!B$40</f>
        <v>45705</v>
      </c>
      <c r="C101" s="160">
        <f>Schedule!C$40</f>
        <v>45705</v>
      </c>
      <c r="D101" s="159" t="str">
        <f>Schedule!D$40</f>
        <v>A</v>
      </c>
      <c r="E101" s="161">
        <f>Schedule!E$40</f>
        <v>0.375</v>
      </c>
      <c r="F101" s="161">
        <f>Schedule!F$40</f>
        <v>0.83333333333333337</v>
      </c>
      <c r="G101" s="159" t="str">
        <f>Schedule!G$40</f>
        <v>Punta del Este</v>
      </c>
      <c r="H101" s="159" t="str">
        <f>Schedule!H$40</f>
        <v>UYPDP</v>
      </c>
      <c r="I101" s="75" t="s">
        <v>713</v>
      </c>
      <c r="J101" s="74" t="s">
        <v>723</v>
      </c>
      <c r="K101" s="64">
        <v>49</v>
      </c>
      <c r="L101" s="228">
        <v>0.40972222222222227</v>
      </c>
      <c r="M101" s="66">
        <f>Table1[[#This Row],[Depart]]+Table1[[#This Row],[Dur''n]]</f>
        <v>0.57638888888888895</v>
      </c>
      <c r="N101" s="66">
        <v>0.16666666666666666</v>
      </c>
      <c r="O101" s="132">
        <v>80</v>
      </c>
      <c r="P101" s="136"/>
      <c r="Q101" s="69"/>
      <c r="R101" s="69">
        <v>2</v>
      </c>
      <c r="S101" s="70">
        <v>120</v>
      </c>
      <c r="T101" s="69"/>
      <c r="U101" s="77"/>
      <c r="V101" s="133" t="s">
        <v>79</v>
      </c>
      <c r="W101" s="74"/>
    </row>
    <row r="102" spans="1:23" ht="24.95" customHeight="1" x14ac:dyDescent="0.2">
      <c r="A102" s="227">
        <v>129.12700000000001</v>
      </c>
      <c r="B102" s="159">
        <f>Schedule!B$40</f>
        <v>45705</v>
      </c>
      <c r="C102" s="160">
        <f>Schedule!C$40</f>
        <v>45705</v>
      </c>
      <c r="D102" s="159" t="str">
        <f>Schedule!D$40</f>
        <v>A</v>
      </c>
      <c r="E102" s="161">
        <f>Schedule!E$40</f>
        <v>0.375</v>
      </c>
      <c r="F102" s="161">
        <f>Schedule!F$40</f>
        <v>0.83333333333333337</v>
      </c>
      <c r="G102" s="159" t="str">
        <f>Schedule!G$40</f>
        <v>Punta del Este</v>
      </c>
      <c r="H102" s="159" t="str">
        <f>Schedule!H$40</f>
        <v>UYPDP</v>
      </c>
      <c r="I102" s="75" t="s">
        <v>615</v>
      </c>
      <c r="J102" s="74" t="s">
        <v>270</v>
      </c>
      <c r="K102" s="64">
        <v>49</v>
      </c>
      <c r="L102" s="228">
        <v>0.4236111111111111</v>
      </c>
      <c r="M102" s="66">
        <f>Table1[[#This Row],[Depart]]+Table1[[#This Row],[Dur''n]]</f>
        <v>0.59027777777777779</v>
      </c>
      <c r="N102" s="66">
        <v>0.16666666666666666</v>
      </c>
      <c r="O102" s="132">
        <v>29</v>
      </c>
      <c r="P102" s="136"/>
      <c r="Q102" s="69"/>
      <c r="R102" s="69">
        <v>2</v>
      </c>
      <c r="S102" s="70">
        <v>60</v>
      </c>
      <c r="T102" s="69"/>
      <c r="U102" s="77"/>
      <c r="V102" s="133"/>
      <c r="W102" s="74"/>
    </row>
    <row r="103" spans="1:23" ht="24.95" customHeight="1" x14ac:dyDescent="0.2">
      <c r="A103" s="227">
        <v>129.12700000000001</v>
      </c>
      <c r="B103" s="159">
        <f>Schedule!B$40</f>
        <v>45705</v>
      </c>
      <c r="C103" s="160">
        <f>Schedule!C$40</f>
        <v>45705</v>
      </c>
      <c r="D103" s="159" t="str">
        <f>Schedule!D$40</f>
        <v>A</v>
      </c>
      <c r="E103" s="161">
        <f>Schedule!E$40</f>
        <v>0.375</v>
      </c>
      <c r="F103" s="161">
        <f>Schedule!F$40</f>
        <v>0.83333333333333337</v>
      </c>
      <c r="G103" s="159" t="str">
        <f>Schedule!G$40</f>
        <v>Punta del Este</v>
      </c>
      <c r="H103" s="159" t="str">
        <f>Schedule!H$40</f>
        <v>UYPDP</v>
      </c>
      <c r="I103" s="75" t="s">
        <v>717</v>
      </c>
      <c r="J103" s="74" t="s">
        <v>721</v>
      </c>
      <c r="K103" s="64">
        <v>29</v>
      </c>
      <c r="L103" s="228">
        <v>0.43055555555555558</v>
      </c>
      <c r="M103" s="66">
        <f>Table1[[#This Row],[Depart]]+Table1[[#This Row],[Dur''n]]</f>
        <v>0.55555555555555558</v>
      </c>
      <c r="N103" s="66">
        <v>0.125</v>
      </c>
      <c r="O103" s="132">
        <v>120</v>
      </c>
      <c r="P103" s="136"/>
      <c r="Q103" s="69"/>
      <c r="R103" s="69">
        <v>2</v>
      </c>
      <c r="S103" s="70">
        <v>80</v>
      </c>
      <c r="T103" s="69"/>
      <c r="U103" s="77"/>
      <c r="V103" s="133"/>
      <c r="W103" s="74"/>
    </row>
    <row r="104" spans="1:23" ht="24.95" customHeight="1" x14ac:dyDescent="0.2">
      <c r="A104" s="227">
        <v>129.12700000000001</v>
      </c>
      <c r="B104" s="159">
        <f>Schedule!B$40</f>
        <v>45705</v>
      </c>
      <c r="C104" s="160">
        <f>Schedule!C$40</f>
        <v>45705</v>
      </c>
      <c r="D104" s="159" t="str">
        <f>Schedule!D$40</f>
        <v>A</v>
      </c>
      <c r="E104" s="161">
        <f>Schedule!E$40</f>
        <v>0.375</v>
      </c>
      <c r="F104" s="161">
        <f>Schedule!F$40</f>
        <v>0.83333333333333337</v>
      </c>
      <c r="G104" s="159" t="str">
        <f>Schedule!G$40</f>
        <v>Punta del Este</v>
      </c>
      <c r="H104" s="159" t="str">
        <f>Schedule!H$40</f>
        <v>UYPDP</v>
      </c>
      <c r="I104" s="75" t="s">
        <v>717</v>
      </c>
      <c r="J104" s="74" t="s">
        <v>721</v>
      </c>
      <c r="K104" s="64">
        <v>29</v>
      </c>
      <c r="L104" s="228">
        <v>0.4375</v>
      </c>
      <c r="M104" s="66">
        <f>Table1[[#This Row],[Depart]]+Table1[[#This Row],[Dur''n]]</f>
        <v>0.5625</v>
      </c>
      <c r="N104" s="66">
        <v>0.125</v>
      </c>
      <c r="O104" s="132" t="s">
        <v>1</v>
      </c>
      <c r="P104" s="136"/>
      <c r="Q104" s="69"/>
      <c r="R104" s="69">
        <v>1</v>
      </c>
      <c r="S104" s="70">
        <v>40</v>
      </c>
      <c r="T104" s="69"/>
      <c r="U104" s="77"/>
      <c r="V104" s="133"/>
      <c r="W104" s="74"/>
    </row>
    <row r="105" spans="1:23" ht="24.95" customHeight="1" x14ac:dyDescent="0.2">
      <c r="A105" s="227">
        <v>129.12700000000001</v>
      </c>
      <c r="B105" s="159">
        <f>Schedule!B$40</f>
        <v>45705</v>
      </c>
      <c r="C105" s="160">
        <f>Schedule!C$40</f>
        <v>45705</v>
      </c>
      <c r="D105" s="159" t="str">
        <f>Schedule!D$40</f>
        <v>A</v>
      </c>
      <c r="E105" s="161">
        <f>Schedule!E$40</f>
        <v>0.375</v>
      </c>
      <c r="F105" s="161">
        <f>Schedule!F$40</f>
        <v>0.83333333333333337</v>
      </c>
      <c r="G105" s="159" t="str">
        <f>Schedule!G$40</f>
        <v>Punta del Este</v>
      </c>
      <c r="H105" s="159" t="str">
        <f>Schedule!H$40</f>
        <v>UYPDP</v>
      </c>
      <c r="I105" s="75" t="s">
        <v>714</v>
      </c>
      <c r="J105" s="74" t="s">
        <v>724</v>
      </c>
      <c r="K105" s="64">
        <v>49</v>
      </c>
      <c r="L105" s="228">
        <v>0.60416666666666663</v>
      </c>
      <c r="M105" s="66">
        <f>Table1[[#This Row],[Depart]]+Table1[[#This Row],[Dur''n]]</f>
        <v>0.77083333333333326</v>
      </c>
      <c r="N105" s="66">
        <v>0.16666666666666666</v>
      </c>
      <c r="O105" s="132">
        <v>61</v>
      </c>
      <c r="P105" s="136"/>
      <c r="Q105" s="69"/>
      <c r="R105" s="69">
        <v>2</v>
      </c>
      <c r="S105" s="70">
        <v>120</v>
      </c>
      <c r="T105" s="69"/>
      <c r="U105" s="77"/>
      <c r="V105" s="133" t="s">
        <v>79</v>
      </c>
      <c r="W105" s="74"/>
    </row>
    <row r="106" spans="1:23" ht="24.95" customHeight="1" x14ac:dyDescent="0.2">
      <c r="A106" s="227">
        <v>129.12700000000001</v>
      </c>
      <c r="B106" s="159">
        <f>Schedule!B$40</f>
        <v>45705</v>
      </c>
      <c r="C106" s="160">
        <f>Schedule!C$40</f>
        <v>45705</v>
      </c>
      <c r="D106" s="159" t="str">
        <f>Schedule!D$40</f>
        <v>A</v>
      </c>
      <c r="E106" s="161">
        <f>Schedule!E$40</f>
        <v>0.375</v>
      </c>
      <c r="F106" s="161">
        <f>Schedule!F$40</f>
        <v>0.83333333333333337</v>
      </c>
      <c r="G106" s="159" t="str">
        <f>Schedule!G$40</f>
        <v>Punta del Este</v>
      </c>
      <c r="H106" s="159" t="str">
        <f>Schedule!H$40</f>
        <v>UYPDP</v>
      </c>
      <c r="I106" s="75" t="s">
        <v>716</v>
      </c>
      <c r="J106" s="74" t="s">
        <v>720</v>
      </c>
      <c r="K106" s="64">
        <v>29</v>
      </c>
      <c r="L106" s="228">
        <v>0.61111111111111105</v>
      </c>
      <c r="M106" s="66">
        <f>Table1[[#This Row],[Depart]]+Table1[[#This Row],[Dur''n]]</f>
        <v>0.77777777777777768</v>
      </c>
      <c r="N106" s="66">
        <v>0.16666666666666666</v>
      </c>
      <c r="O106" s="132">
        <v>135</v>
      </c>
      <c r="P106" s="241">
        <v>2</v>
      </c>
      <c r="Q106" s="69"/>
      <c r="R106" s="69">
        <v>2</v>
      </c>
      <c r="S106" s="70">
        <v>90</v>
      </c>
      <c r="T106" s="69"/>
      <c r="U106" s="77"/>
      <c r="V106" s="133"/>
      <c r="W106" s="74"/>
    </row>
    <row r="107" spans="1:23" ht="24.95" customHeight="1" x14ac:dyDescent="0.2">
      <c r="A107" s="227">
        <v>129.12700000000001</v>
      </c>
      <c r="B107" s="159">
        <f>Schedule!B$40</f>
        <v>45705</v>
      </c>
      <c r="C107" s="160">
        <f>Schedule!C$40</f>
        <v>45705</v>
      </c>
      <c r="D107" s="159" t="str">
        <f>Schedule!D$40</f>
        <v>A</v>
      </c>
      <c r="E107" s="161">
        <f>Schedule!E$40</f>
        <v>0.375</v>
      </c>
      <c r="F107" s="161">
        <f>Schedule!F$40</f>
        <v>0.83333333333333337</v>
      </c>
      <c r="G107" s="159" t="str">
        <f>Schedule!G$40</f>
        <v>Punta del Este</v>
      </c>
      <c r="H107" s="159" t="str">
        <f>Schedule!H$40</f>
        <v>UYPDP</v>
      </c>
      <c r="I107" s="75" t="s">
        <v>716</v>
      </c>
      <c r="J107" s="74" t="s">
        <v>720</v>
      </c>
      <c r="K107" s="64">
        <v>29</v>
      </c>
      <c r="L107" s="228">
        <v>0.61805555555555558</v>
      </c>
      <c r="M107" s="66">
        <f>Table1[[#This Row],[Depart]]+Table1[[#This Row],[Dur''n]]</f>
        <v>0.78472222222222221</v>
      </c>
      <c r="N107" s="66">
        <v>0.16666666666666666</v>
      </c>
      <c r="O107" s="132" t="s">
        <v>1</v>
      </c>
      <c r="P107" s="136"/>
      <c r="Q107" s="69"/>
      <c r="R107" s="69">
        <v>1</v>
      </c>
      <c r="S107" s="70">
        <v>45</v>
      </c>
      <c r="T107" s="69"/>
      <c r="U107" s="77"/>
      <c r="V107" s="133"/>
      <c r="W107" s="74"/>
    </row>
    <row r="108" spans="1:23" ht="24.95" customHeight="1" x14ac:dyDescent="0.2">
      <c r="A108" s="227">
        <v>129.12700000000001</v>
      </c>
      <c r="B108" s="159">
        <f>Schedule!B$40</f>
        <v>45705</v>
      </c>
      <c r="C108" s="160">
        <f>Schedule!C$40</f>
        <v>45705</v>
      </c>
      <c r="D108" s="159" t="str">
        <f>Schedule!D$40</f>
        <v>A</v>
      </c>
      <c r="E108" s="161">
        <f>Schedule!E$40</f>
        <v>0.375</v>
      </c>
      <c r="F108" s="161">
        <f>Schedule!F$40</f>
        <v>0.83333333333333337</v>
      </c>
      <c r="G108" s="159" t="str">
        <f>Schedule!G$40</f>
        <v>Punta del Este</v>
      </c>
      <c r="H108" s="159" t="str">
        <f>Schedule!H$40</f>
        <v>UYPDP</v>
      </c>
      <c r="I108" s="75" t="s">
        <v>718</v>
      </c>
      <c r="J108" s="74" t="s">
        <v>722</v>
      </c>
      <c r="K108" s="64">
        <v>29</v>
      </c>
      <c r="L108" s="228">
        <v>0.625</v>
      </c>
      <c r="M108" s="66">
        <f>Table1[[#This Row],[Depart]]+Table1[[#This Row],[Dur''n]]</f>
        <v>0.75</v>
      </c>
      <c r="N108" s="66">
        <v>0.125</v>
      </c>
      <c r="O108" s="132">
        <v>61</v>
      </c>
      <c r="P108" s="136"/>
      <c r="Q108" s="69"/>
      <c r="R108" s="69">
        <v>2</v>
      </c>
      <c r="S108" s="70">
        <v>120</v>
      </c>
      <c r="T108" s="69"/>
      <c r="U108" s="77"/>
      <c r="V108" s="133"/>
      <c r="W108" s="74"/>
    </row>
    <row r="109" spans="1:23" ht="24.95" customHeight="1" x14ac:dyDescent="0.2">
      <c r="A109" s="227">
        <v>129.12700000000001</v>
      </c>
      <c r="B109" s="159">
        <f>Schedule!B$41</f>
        <v>45706</v>
      </c>
      <c r="C109" s="160">
        <f>Schedule!C$41</f>
        <v>45706</v>
      </c>
      <c r="D109" s="159" t="str">
        <f>Schedule!D$41</f>
        <v>B</v>
      </c>
      <c r="E109" s="161">
        <f>Schedule!E$41</f>
        <v>0.29166666666666669</v>
      </c>
      <c r="F109" s="161">
        <f>Schedule!F$41</f>
        <v>0.75</v>
      </c>
      <c r="G109" s="159" t="str">
        <f>Schedule!G$41</f>
        <v>Montevideo</v>
      </c>
      <c r="H109" s="159" t="str">
        <f>Schedule!H$41</f>
        <v>UYMVD</v>
      </c>
      <c r="I109" s="75" t="s">
        <v>616</v>
      </c>
      <c r="J109" s="74" t="s">
        <v>273</v>
      </c>
      <c r="K109" s="64">
        <v>69</v>
      </c>
      <c r="L109" s="228">
        <v>0.35416666666666669</v>
      </c>
      <c r="M109" s="66">
        <f>Table1[[#This Row],[Depart]]+Table1[[#This Row],[Dur''n]]</f>
        <v>0.6875</v>
      </c>
      <c r="N109" s="66">
        <v>0.33333333333333331</v>
      </c>
      <c r="O109" s="132">
        <v>34</v>
      </c>
      <c r="P109" s="136"/>
      <c r="Q109" s="69"/>
      <c r="R109" s="69">
        <v>1</v>
      </c>
      <c r="S109" s="70">
        <v>80</v>
      </c>
      <c r="T109" s="69" t="s">
        <v>412</v>
      </c>
      <c r="U109" s="77"/>
      <c r="V109" s="133" t="s">
        <v>79</v>
      </c>
      <c r="W109" s="74"/>
    </row>
    <row r="110" spans="1:23" ht="24.95" customHeight="1" x14ac:dyDescent="0.2">
      <c r="A110" s="227">
        <v>129.12700000000001</v>
      </c>
      <c r="B110" s="159">
        <f>Schedule!B$41</f>
        <v>45706</v>
      </c>
      <c r="C110" s="160">
        <f>Schedule!C$41</f>
        <v>45706</v>
      </c>
      <c r="D110" s="159" t="str">
        <f>Schedule!D$41</f>
        <v>B</v>
      </c>
      <c r="E110" s="161">
        <f>Schedule!E$41</f>
        <v>0.29166666666666669</v>
      </c>
      <c r="F110" s="161">
        <f>Schedule!F$41</f>
        <v>0.75</v>
      </c>
      <c r="G110" s="159" t="str">
        <f>Schedule!G$41</f>
        <v>Montevideo</v>
      </c>
      <c r="H110" s="159" t="str">
        <f>Schedule!H$41</f>
        <v>UYMVD</v>
      </c>
      <c r="I110" s="75" t="s">
        <v>677</v>
      </c>
      <c r="J110" s="74" t="s">
        <v>679</v>
      </c>
      <c r="K110" s="64">
        <v>29</v>
      </c>
      <c r="L110" s="228">
        <v>0.3611111111111111</v>
      </c>
      <c r="M110" s="66">
        <f>Table1[[#This Row],[Depart]]+Table1[[#This Row],[Dur''n]]</f>
        <v>0.52777777777777779</v>
      </c>
      <c r="N110" s="66">
        <v>0.16666666666666666</v>
      </c>
      <c r="O110" s="132">
        <v>90</v>
      </c>
      <c r="P110" s="136"/>
      <c r="Q110" s="69"/>
      <c r="R110" s="69">
        <v>2</v>
      </c>
      <c r="S110" s="70">
        <v>90</v>
      </c>
      <c r="T110" s="69"/>
      <c r="U110" s="77"/>
      <c r="V110" s="133"/>
      <c r="W110" s="74"/>
    </row>
    <row r="111" spans="1:23" ht="24.95" customHeight="1" x14ac:dyDescent="0.2">
      <c r="A111" s="227">
        <v>129.12700000000001</v>
      </c>
      <c r="B111" s="159">
        <f>Schedule!B$41</f>
        <v>45706</v>
      </c>
      <c r="C111" s="160">
        <f>Schedule!C$41</f>
        <v>45706</v>
      </c>
      <c r="D111" s="159" t="str">
        <f>Schedule!D$41</f>
        <v>B</v>
      </c>
      <c r="E111" s="161">
        <f>Schedule!E$41</f>
        <v>0.29166666666666669</v>
      </c>
      <c r="F111" s="161">
        <f>Schedule!F$41</f>
        <v>0.75</v>
      </c>
      <c r="G111" s="159" t="str">
        <f>Schedule!G$41</f>
        <v>Montevideo</v>
      </c>
      <c r="H111" s="159" t="str">
        <f>Schedule!H$41</f>
        <v>UYMVD</v>
      </c>
      <c r="I111" s="75" t="s">
        <v>677</v>
      </c>
      <c r="J111" s="74" t="s">
        <v>679</v>
      </c>
      <c r="K111" s="64">
        <v>29</v>
      </c>
      <c r="L111" s="228">
        <v>0.36805555555555558</v>
      </c>
      <c r="M111" s="66">
        <f>Table1[[#This Row],[Depart]]+Table1[[#This Row],[Dur''n]]</f>
        <v>0.53472222222222221</v>
      </c>
      <c r="N111" s="66">
        <v>0.16666666666666666</v>
      </c>
      <c r="O111" s="132">
        <v>90</v>
      </c>
      <c r="P111" s="136"/>
      <c r="Q111" s="69"/>
      <c r="R111" s="69">
        <v>2</v>
      </c>
      <c r="S111" s="70">
        <v>90</v>
      </c>
      <c r="T111" s="69"/>
      <c r="U111" s="77"/>
      <c r="V111" s="133"/>
      <c r="W111" s="74"/>
    </row>
    <row r="112" spans="1:23" ht="24.95" customHeight="1" x14ac:dyDescent="0.2">
      <c r="A112" s="227">
        <v>129.12700000000001</v>
      </c>
      <c r="B112" s="159">
        <f>Schedule!B$41</f>
        <v>45706</v>
      </c>
      <c r="C112" s="160">
        <f>Schedule!C$41</f>
        <v>45706</v>
      </c>
      <c r="D112" s="159" t="str">
        <f>Schedule!D$41</f>
        <v>B</v>
      </c>
      <c r="E112" s="161">
        <f>Schedule!E$41</f>
        <v>0.29166666666666669</v>
      </c>
      <c r="F112" s="161">
        <f>Schedule!F$41</f>
        <v>0.75</v>
      </c>
      <c r="G112" s="159" t="str">
        <f>Schedule!G$41</f>
        <v>Montevideo</v>
      </c>
      <c r="H112" s="159" t="str">
        <f>Schedule!H$41</f>
        <v>UYMVD</v>
      </c>
      <c r="I112" s="75" t="s">
        <v>617</v>
      </c>
      <c r="J112" s="74" t="s">
        <v>272</v>
      </c>
      <c r="K112" s="64">
        <v>89</v>
      </c>
      <c r="L112" s="228">
        <v>0.38194444444444442</v>
      </c>
      <c r="M112" s="66">
        <f>Table1[[#This Row],[Depart]]+Table1[[#This Row],[Dur''n]]</f>
        <v>0.52777777777777779</v>
      </c>
      <c r="N112" s="66">
        <v>0.14583333333333334</v>
      </c>
      <c r="O112" s="132">
        <v>15</v>
      </c>
      <c r="P112" s="136"/>
      <c r="Q112" s="69"/>
      <c r="R112" s="69">
        <v>1</v>
      </c>
      <c r="S112" s="70">
        <v>80</v>
      </c>
      <c r="T112" s="69"/>
      <c r="U112" s="77"/>
      <c r="V112" s="133"/>
      <c r="W112" s="74"/>
    </row>
    <row r="113" spans="1:23" ht="24.95" customHeight="1" x14ac:dyDescent="0.2">
      <c r="A113" s="227">
        <v>129.12700000000001</v>
      </c>
      <c r="B113" s="159">
        <f>Schedule!B$41</f>
        <v>45706</v>
      </c>
      <c r="C113" s="160">
        <f>Schedule!C$41</f>
        <v>45706</v>
      </c>
      <c r="D113" s="159" t="str">
        <f>Schedule!D$41</f>
        <v>B</v>
      </c>
      <c r="E113" s="161">
        <f>Schedule!E$41</f>
        <v>0.29166666666666669</v>
      </c>
      <c r="F113" s="161">
        <f>Schedule!F$41</f>
        <v>0.75</v>
      </c>
      <c r="G113" s="159" t="str">
        <f>Schedule!G$41</f>
        <v>Montevideo</v>
      </c>
      <c r="H113" s="159" t="str">
        <f>Schedule!H$41</f>
        <v>UYMVD</v>
      </c>
      <c r="I113" s="75" t="s">
        <v>681</v>
      </c>
      <c r="J113" s="74" t="s">
        <v>683</v>
      </c>
      <c r="K113" s="64">
        <v>79</v>
      </c>
      <c r="L113" s="228">
        <v>0.3888888888888889</v>
      </c>
      <c r="M113" s="66">
        <f>Table1[[#This Row],[Depart]]+Table1[[#This Row],[Dur''n]]</f>
        <v>0.51388888888888884</v>
      </c>
      <c r="N113" s="66">
        <v>0.125</v>
      </c>
      <c r="O113" s="132">
        <v>25</v>
      </c>
      <c r="P113" s="136"/>
      <c r="Q113" s="69"/>
      <c r="R113" s="69">
        <v>1</v>
      </c>
      <c r="S113" s="70">
        <v>40</v>
      </c>
      <c r="T113" s="69"/>
      <c r="U113" s="77"/>
      <c r="V113" s="133"/>
      <c r="W113" s="74"/>
    </row>
    <row r="114" spans="1:23" ht="24.95" customHeight="1" x14ac:dyDescent="0.2">
      <c r="A114" s="227">
        <v>129.12700000000001</v>
      </c>
      <c r="B114" s="159">
        <f>Schedule!B$41</f>
        <v>45706</v>
      </c>
      <c r="C114" s="160">
        <f>Schedule!C$41</f>
        <v>45706</v>
      </c>
      <c r="D114" s="159" t="str">
        <f>Schedule!D$41</f>
        <v>B</v>
      </c>
      <c r="E114" s="161">
        <f>Schedule!E$41</f>
        <v>0.29166666666666669</v>
      </c>
      <c r="F114" s="161">
        <f>Schedule!F$41</f>
        <v>0.75</v>
      </c>
      <c r="G114" s="159" t="str">
        <f>Schedule!G$41</f>
        <v>Montevideo</v>
      </c>
      <c r="H114" s="159" t="str">
        <f>Schedule!H$41</f>
        <v>UYMVD</v>
      </c>
      <c r="I114" s="75" t="s">
        <v>685</v>
      </c>
      <c r="J114" s="74" t="s">
        <v>687</v>
      </c>
      <c r="K114" s="64">
        <v>25</v>
      </c>
      <c r="L114" s="228">
        <v>0.39583333333333331</v>
      </c>
      <c r="M114" s="66">
        <f>Table1[[#This Row],[Depart]]+Table1[[#This Row],[Dur''n]]</f>
        <v>0.47916666666666663</v>
      </c>
      <c r="N114" s="66">
        <v>8.3333333333333329E-2</v>
      </c>
      <c r="O114" s="132">
        <v>41</v>
      </c>
      <c r="P114" s="136"/>
      <c r="Q114" s="69"/>
      <c r="R114" s="69">
        <v>2</v>
      </c>
      <c r="S114" s="70">
        <v>80</v>
      </c>
      <c r="T114" s="69"/>
      <c r="U114" s="77"/>
      <c r="V114" s="133"/>
      <c r="W114" s="74"/>
    </row>
    <row r="115" spans="1:23" ht="24.95" customHeight="1" x14ac:dyDescent="0.2">
      <c r="A115" s="227">
        <v>129.12700000000001</v>
      </c>
      <c r="B115" s="159">
        <f>Schedule!B$41</f>
        <v>45706</v>
      </c>
      <c r="C115" s="160">
        <f>Schedule!C$41</f>
        <v>45706</v>
      </c>
      <c r="D115" s="159" t="str">
        <f>Schedule!D$41</f>
        <v>B</v>
      </c>
      <c r="E115" s="161">
        <f>Schedule!E$41</f>
        <v>0.29166666666666669</v>
      </c>
      <c r="F115" s="161">
        <f>Schedule!F$41</f>
        <v>0.75</v>
      </c>
      <c r="G115" s="159" t="str">
        <f>Schedule!G$41</f>
        <v>Montevideo</v>
      </c>
      <c r="H115" s="159" t="str">
        <f>Schedule!H$41</f>
        <v>UYMVD</v>
      </c>
      <c r="I115" s="75" t="s">
        <v>618</v>
      </c>
      <c r="J115" s="74" t="s">
        <v>271</v>
      </c>
      <c r="K115" s="64">
        <v>19</v>
      </c>
      <c r="L115" s="228">
        <v>0.40972222222222227</v>
      </c>
      <c r="M115" s="66">
        <f>Table1[[#This Row],[Depart]]+Table1[[#This Row],[Dur''n]]</f>
        <v>0.51388888888888895</v>
      </c>
      <c r="N115" s="66">
        <v>0.10416666666666667</v>
      </c>
      <c r="O115" s="132">
        <v>117</v>
      </c>
      <c r="P115" s="136"/>
      <c r="Q115" s="69"/>
      <c r="R115" s="69">
        <v>2</v>
      </c>
      <c r="S115" s="70">
        <v>60</v>
      </c>
      <c r="T115" s="69"/>
      <c r="U115" s="77"/>
      <c r="V115" s="133" t="s">
        <v>79</v>
      </c>
      <c r="W115" s="74"/>
    </row>
    <row r="116" spans="1:23" ht="24.95" customHeight="1" x14ac:dyDescent="0.2">
      <c r="A116" s="227">
        <v>129.12700000000001</v>
      </c>
      <c r="B116" s="159">
        <f>Schedule!B$41</f>
        <v>45706</v>
      </c>
      <c r="C116" s="160">
        <f>Schedule!C$41</f>
        <v>45706</v>
      </c>
      <c r="D116" s="159" t="str">
        <f>Schedule!D$41</f>
        <v>B</v>
      </c>
      <c r="E116" s="161">
        <f>Schedule!E$41</f>
        <v>0.29166666666666669</v>
      </c>
      <c r="F116" s="161">
        <f>Schedule!F$41</f>
        <v>0.75</v>
      </c>
      <c r="G116" s="159" t="str">
        <f>Schedule!G$41</f>
        <v>Montevideo</v>
      </c>
      <c r="H116" s="159" t="str">
        <f>Schedule!H$41</f>
        <v>UYMVD</v>
      </c>
      <c r="I116" s="75" t="s">
        <v>618</v>
      </c>
      <c r="J116" s="74" t="s">
        <v>271</v>
      </c>
      <c r="K116" s="64">
        <v>19</v>
      </c>
      <c r="L116" s="228">
        <v>0.41666666666666669</v>
      </c>
      <c r="M116" s="66">
        <f>Table1[[#This Row],[Depart]]+Table1[[#This Row],[Dur''n]]</f>
        <v>0.52083333333333337</v>
      </c>
      <c r="N116" s="66">
        <v>0.10416666666666667</v>
      </c>
      <c r="O116" s="132" t="s">
        <v>1</v>
      </c>
      <c r="P116" s="136"/>
      <c r="Q116" s="69"/>
      <c r="R116" s="69">
        <v>2</v>
      </c>
      <c r="S116" s="70">
        <v>60</v>
      </c>
      <c r="T116" s="69"/>
      <c r="U116" s="77"/>
      <c r="V116" s="133" t="s">
        <v>79</v>
      </c>
      <c r="W116" s="74"/>
    </row>
    <row r="117" spans="1:23" ht="24.95" customHeight="1" x14ac:dyDescent="0.2">
      <c r="A117" s="227">
        <v>129.12700000000001</v>
      </c>
      <c r="B117" s="159">
        <f>Schedule!B$41</f>
        <v>45706</v>
      </c>
      <c r="C117" s="160">
        <f>Schedule!C$41</f>
        <v>45706</v>
      </c>
      <c r="D117" s="159" t="str">
        <f>Schedule!D$41</f>
        <v>B</v>
      </c>
      <c r="E117" s="161">
        <f>Schedule!E$41</f>
        <v>0.29166666666666669</v>
      </c>
      <c r="F117" s="161">
        <f>Schedule!F$41</f>
        <v>0.75</v>
      </c>
      <c r="G117" s="159" t="str">
        <f>Schedule!G$41</f>
        <v>Montevideo</v>
      </c>
      <c r="H117" s="159" t="str">
        <f>Schedule!H$41</f>
        <v>UYMVD</v>
      </c>
      <c r="I117" s="75" t="s">
        <v>678</v>
      </c>
      <c r="J117" s="74" t="s">
        <v>680</v>
      </c>
      <c r="K117" s="64">
        <v>29</v>
      </c>
      <c r="L117" s="228">
        <v>0.54861111111111105</v>
      </c>
      <c r="M117" s="66">
        <f>Table1[[#This Row],[Depart]]+Table1[[#This Row],[Dur''n]]</f>
        <v>0.71527777777777768</v>
      </c>
      <c r="N117" s="66">
        <v>0.16666666666666666</v>
      </c>
      <c r="O117" s="132">
        <v>90</v>
      </c>
      <c r="P117" s="241">
        <v>1</v>
      </c>
      <c r="Q117" s="69"/>
      <c r="R117" s="69">
        <v>2</v>
      </c>
      <c r="S117" s="70">
        <v>90</v>
      </c>
      <c r="T117" s="69"/>
      <c r="U117" s="77"/>
      <c r="V117" s="133"/>
      <c r="W117" s="74"/>
    </row>
    <row r="118" spans="1:23" ht="24.95" customHeight="1" x14ac:dyDescent="0.2">
      <c r="A118" s="227">
        <v>129.12700000000001</v>
      </c>
      <c r="B118" s="159">
        <f>Schedule!B$41</f>
        <v>45706</v>
      </c>
      <c r="C118" s="160">
        <f>Schedule!C$41</f>
        <v>45706</v>
      </c>
      <c r="D118" s="159" t="str">
        <f>Schedule!D$41</f>
        <v>B</v>
      </c>
      <c r="E118" s="161">
        <f>Schedule!E$41</f>
        <v>0.29166666666666669</v>
      </c>
      <c r="F118" s="161">
        <f>Schedule!F$41</f>
        <v>0.75</v>
      </c>
      <c r="G118" s="159" t="str">
        <f>Schedule!G$41</f>
        <v>Montevideo</v>
      </c>
      <c r="H118" s="159" t="str">
        <f>Schedule!H$41</f>
        <v>UYMVD</v>
      </c>
      <c r="I118" s="75" t="s">
        <v>678</v>
      </c>
      <c r="J118" s="74" t="s">
        <v>680</v>
      </c>
      <c r="K118" s="64">
        <v>29</v>
      </c>
      <c r="L118" s="228">
        <v>0.55555555555555558</v>
      </c>
      <c r="M118" s="66">
        <f>Table1[[#This Row],[Depart]]+Table1[[#This Row],[Dur''n]]</f>
        <v>0.72222222222222221</v>
      </c>
      <c r="N118" s="66">
        <v>0.16666666666666666</v>
      </c>
      <c r="O118" s="132">
        <v>90</v>
      </c>
      <c r="P118" s="136"/>
      <c r="Q118" s="69"/>
      <c r="R118" s="69">
        <v>2</v>
      </c>
      <c r="S118" s="70">
        <v>90</v>
      </c>
      <c r="T118" s="69"/>
      <c r="U118" s="77"/>
      <c r="V118" s="133"/>
      <c r="W118" s="74"/>
    </row>
    <row r="119" spans="1:23" ht="24.95" customHeight="1" x14ac:dyDescent="0.2">
      <c r="A119" s="227">
        <v>129.12700000000001</v>
      </c>
      <c r="B119" s="159">
        <f>Schedule!B$41</f>
        <v>45706</v>
      </c>
      <c r="C119" s="160">
        <f>Schedule!C$41</f>
        <v>45706</v>
      </c>
      <c r="D119" s="159" t="str">
        <f>Schedule!D$41</f>
        <v>B</v>
      </c>
      <c r="E119" s="161">
        <f>Schedule!E$41</f>
        <v>0.29166666666666669</v>
      </c>
      <c r="F119" s="161">
        <f>Schedule!F$41</f>
        <v>0.75</v>
      </c>
      <c r="G119" s="159" t="str">
        <f>Schedule!G$41</f>
        <v>Montevideo</v>
      </c>
      <c r="H119" s="159" t="str">
        <f>Schedule!H$41</f>
        <v>UYMVD</v>
      </c>
      <c r="I119" s="75" t="s">
        <v>686</v>
      </c>
      <c r="J119" s="74" t="s">
        <v>688</v>
      </c>
      <c r="K119" s="64">
        <v>25</v>
      </c>
      <c r="L119" s="228">
        <v>0.5625</v>
      </c>
      <c r="M119" s="66">
        <f>Table1[[#This Row],[Depart]]+Table1[[#This Row],[Dur''n]]</f>
        <v>0.64583333333333337</v>
      </c>
      <c r="N119" s="66">
        <v>8.3333333333333329E-2</v>
      </c>
      <c r="O119" s="132">
        <v>41</v>
      </c>
      <c r="P119" s="136"/>
      <c r="Q119" s="69"/>
      <c r="R119" s="69">
        <v>2</v>
      </c>
      <c r="S119" s="70">
        <v>80</v>
      </c>
      <c r="T119" s="69"/>
      <c r="U119" s="77"/>
      <c r="V119" s="133"/>
      <c r="W119" s="74"/>
    </row>
    <row r="120" spans="1:23" ht="24.95" customHeight="1" x14ac:dyDescent="0.2">
      <c r="A120" s="227">
        <v>129.12700000000001</v>
      </c>
      <c r="B120" s="159">
        <f>Schedule!B$41</f>
        <v>45706</v>
      </c>
      <c r="C120" s="160">
        <f>Schedule!C$41</f>
        <v>45706</v>
      </c>
      <c r="D120" s="159" t="str">
        <f>Schedule!D$41</f>
        <v>B</v>
      </c>
      <c r="E120" s="161">
        <f>Schedule!E$41</f>
        <v>0.29166666666666669</v>
      </c>
      <c r="F120" s="161">
        <f>Schedule!F$41</f>
        <v>0.75</v>
      </c>
      <c r="G120" s="159" t="str">
        <f>Schedule!G$41</f>
        <v>Montevideo</v>
      </c>
      <c r="H120" s="159" t="str">
        <f>Schedule!H$41</f>
        <v>UYMVD</v>
      </c>
      <c r="I120" s="75" t="s">
        <v>682</v>
      </c>
      <c r="J120" s="74" t="s">
        <v>684</v>
      </c>
      <c r="K120" s="64">
        <v>79</v>
      </c>
      <c r="L120" s="228">
        <v>0.56944444444444442</v>
      </c>
      <c r="M120" s="66">
        <f>Table1[[#This Row],[Depart]]+Table1[[#This Row],[Dur''n]]</f>
        <v>0.69444444444444442</v>
      </c>
      <c r="N120" s="66">
        <v>0.125</v>
      </c>
      <c r="O120" s="242">
        <v>0</v>
      </c>
      <c r="P120" s="136"/>
      <c r="Q120" s="69"/>
      <c r="R120" s="69">
        <v>1</v>
      </c>
      <c r="S120" s="70">
        <v>40</v>
      </c>
      <c r="T120" s="69"/>
      <c r="U120" s="77"/>
      <c r="V120" s="133"/>
      <c r="W120" s="74"/>
    </row>
    <row r="121" spans="1:23" ht="24.95" customHeight="1" x14ac:dyDescent="0.2">
      <c r="A121" s="227">
        <v>129.12700000000001</v>
      </c>
      <c r="B121" s="159">
        <f>Schedule!B42</f>
        <v>45707</v>
      </c>
      <c r="C121" s="160">
        <f>Schedule!C42</f>
        <v>45707</v>
      </c>
      <c r="D121" s="159" t="str">
        <f>Schedule!D42</f>
        <v>B</v>
      </c>
      <c r="E121" s="161">
        <f>Schedule!E42</f>
        <v>0.33333333333333331</v>
      </c>
      <c r="F121" s="161" t="str">
        <f>Schedule!F42</f>
        <v>-</v>
      </c>
      <c r="G121" s="159" t="str">
        <f>Schedule!G42</f>
        <v>Buenos Aires</v>
      </c>
      <c r="H121" s="159" t="str">
        <f>Schedule!H42</f>
        <v>ARBUE</v>
      </c>
      <c r="I121" s="75" t="s">
        <v>620</v>
      </c>
      <c r="J121" s="74" t="s">
        <v>276</v>
      </c>
      <c r="K121" s="64">
        <v>85</v>
      </c>
      <c r="L121" s="228">
        <v>0.3611111111111111</v>
      </c>
      <c r="M121" s="66">
        <f>Table1[[#This Row],[Depart]]+Table1[[#This Row],[Dur''n]]</f>
        <v>0.54861111111111116</v>
      </c>
      <c r="N121" s="66">
        <v>0.1875</v>
      </c>
      <c r="O121" s="132">
        <v>22</v>
      </c>
      <c r="P121" s="136"/>
      <c r="Q121" s="69"/>
      <c r="R121" s="69">
        <v>1</v>
      </c>
      <c r="S121" s="70">
        <v>30</v>
      </c>
      <c r="T121" s="69" t="s">
        <v>1</v>
      </c>
      <c r="U121" s="77"/>
      <c r="V121" s="133" t="s">
        <v>79</v>
      </c>
      <c r="W121" s="74"/>
    </row>
    <row r="122" spans="1:23" ht="24.95" customHeight="1" x14ac:dyDescent="0.2">
      <c r="A122" s="227">
        <v>129.12700000000001</v>
      </c>
      <c r="B122" s="159">
        <f>Schedule!B$42</f>
        <v>45707</v>
      </c>
      <c r="C122" s="160">
        <f>Schedule!C$42</f>
        <v>45707</v>
      </c>
      <c r="D122" s="159" t="str">
        <f>Schedule!D$42</f>
        <v>B</v>
      </c>
      <c r="E122" s="161">
        <f>Schedule!E$42</f>
        <v>0.33333333333333331</v>
      </c>
      <c r="F122" s="161" t="str">
        <f>Schedule!F$42</f>
        <v>-</v>
      </c>
      <c r="G122" s="159" t="str">
        <f>Schedule!G$42</f>
        <v>Buenos Aires</v>
      </c>
      <c r="H122" s="159" t="str">
        <f>Schedule!H$42</f>
        <v>ARBUE</v>
      </c>
      <c r="I122" s="75" t="s">
        <v>649</v>
      </c>
      <c r="J122" s="74" t="s">
        <v>651</v>
      </c>
      <c r="K122" s="64">
        <v>39</v>
      </c>
      <c r="L122" s="228">
        <v>0.36805555555555558</v>
      </c>
      <c r="M122" s="66">
        <f>Table1[[#This Row],[Depart]]+Table1[[#This Row],[Dur''n]]</f>
        <v>0.53472222222222221</v>
      </c>
      <c r="N122" s="66">
        <v>0.16666666666666666</v>
      </c>
      <c r="O122" s="132">
        <v>442</v>
      </c>
      <c r="P122" s="136"/>
      <c r="Q122" s="69"/>
      <c r="R122" s="69">
        <v>2</v>
      </c>
      <c r="S122" s="70">
        <v>80</v>
      </c>
      <c r="T122" s="69" t="s">
        <v>1</v>
      </c>
      <c r="U122" s="77"/>
      <c r="V122" s="133"/>
      <c r="W122" s="74"/>
    </row>
    <row r="123" spans="1:23" ht="24.95" customHeight="1" x14ac:dyDescent="0.2">
      <c r="A123" s="227">
        <v>129.12700000000001</v>
      </c>
      <c r="B123" s="159">
        <f>Schedule!B$42</f>
        <v>45707</v>
      </c>
      <c r="C123" s="160">
        <f>Schedule!C$42</f>
        <v>45707</v>
      </c>
      <c r="D123" s="159" t="str">
        <f>Schedule!D$42</f>
        <v>B</v>
      </c>
      <c r="E123" s="161">
        <f>Schedule!E$42</f>
        <v>0.33333333333333331</v>
      </c>
      <c r="F123" s="161" t="str">
        <f>Schedule!F$42</f>
        <v>-</v>
      </c>
      <c r="G123" s="159" t="str">
        <f>Schedule!G$42</f>
        <v>Buenos Aires</v>
      </c>
      <c r="H123" s="159" t="str">
        <f>Schedule!H$42</f>
        <v>ARBUE</v>
      </c>
      <c r="I123" s="75" t="s">
        <v>649</v>
      </c>
      <c r="J123" s="74" t="s">
        <v>651</v>
      </c>
      <c r="K123" s="64">
        <v>39</v>
      </c>
      <c r="L123" s="228">
        <v>0.36805555555555558</v>
      </c>
      <c r="M123" s="66">
        <f>Table1[[#This Row],[Depart]]+Table1[[#This Row],[Dur''n]]</f>
        <v>0.53472222222222221</v>
      </c>
      <c r="N123" s="66">
        <v>0.16666666666666666</v>
      </c>
      <c r="O123" s="132" t="s">
        <v>1</v>
      </c>
      <c r="P123" s="136"/>
      <c r="Q123" s="69"/>
      <c r="R123" s="69">
        <v>2</v>
      </c>
      <c r="S123" s="70">
        <v>80</v>
      </c>
      <c r="T123" s="69" t="s">
        <v>1</v>
      </c>
      <c r="U123" s="77"/>
      <c r="V123" s="133"/>
      <c r="W123" s="74"/>
    </row>
    <row r="124" spans="1:23" ht="24.95" customHeight="1" x14ac:dyDescent="0.2">
      <c r="A124" s="227">
        <v>129.12700000000001</v>
      </c>
      <c r="B124" s="159">
        <f>Schedule!B$42</f>
        <v>45707</v>
      </c>
      <c r="C124" s="160">
        <f>Schedule!C$42</f>
        <v>45707</v>
      </c>
      <c r="D124" s="159" t="str">
        <f>Schedule!D$42</f>
        <v>B</v>
      </c>
      <c r="E124" s="161">
        <f>Schedule!E$42</f>
        <v>0.33333333333333331</v>
      </c>
      <c r="F124" s="161" t="str">
        <f>Schedule!F$42</f>
        <v>-</v>
      </c>
      <c r="G124" s="159" t="str">
        <f>Schedule!G$42</f>
        <v>Buenos Aires</v>
      </c>
      <c r="H124" s="159" t="str">
        <f>Schedule!H$42</f>
        <v>ARBUE</v>
      </c>
      <c r="I124" s="75" t="s">
        <v>649</v>
      </c>
      <c r="J124" s="74" t="s">
        <v>651</v>
      </c>
      <c r="K124" s="64">
        <v>39</v>
      </c>
      <c r="L124" s="228">
        <v>0.375</v>
      </c>
      <c r="M124" s="66">
        <f>Table1[[#This Row],[Depart]]+Table1[[#This Row],[Dur''n]]</f>
        <v>0.54166666666666663</v>
      </c>
      <c r="N124" s="66">
        <v>0.16666666666666666</v>
      </c>
      <c r="O124" s="132" t="s">
        <v>1</v>
      </c>
      <c r="P124" s="136"/>
      <c r="Q124" s="69"/>
      <c r="R124" s="69">
        <v>2</v>
      </c>
      <c r="S124" s="70">
        <v>80</v>
      </c>
      <c r="T124" s="69" t="s">
        <v>1</v>
      </c>
      <c r="U124" s="77"/>
      <c r="V124" s="133"/>
      <c r="W124" s="74"/>
    </row>
    <row r="125" spans="1:23" ht="24.95" customHeight="1" x14ac:dyDescent="0.2">
      <c r="A125" s="227">
        <v>129.12700000000001</v>
      </c>
      <c r="B125" s="159">
        <f>Schedule!B42</f>
        <v>45707</v>
      </c>
      <c r="C125" s="160">
        <f>Schedule!C42</f>
        <v>45707</v>
      </c>
      <c r="D125" s="159" t="str">
        <f>Schedule!D42</f>
        <v>B</v>
      </c>
      <c r="E125" s="161">
        <f>Schedule!E42</f>
        <v>0.33333333333333331</v>
      </c>
      <c r="F125" s="161" t="str">
        <f>Schedule!F42</f>
        <v>-</v>
      </c>
      <c r="G125" s="159" t="str">
        <f>Schedule!G42</f>
        <v>Buenos Aires</v>
      </c>
      <c r="H125" s="159" t="str">
        <f>Schedule!H42</f>
        <v>ARBUE</v>
      </c>
      <c r="I125" s="75" t="s">
        <v>619</v>
      </c>
      <c r="J125" s="74" t="s">
        <v>274</v>
      </c>
      <c r="K125" s="64">
        <v>59</v>
      </c>
      <c r="L125" s="228">
        <v>0.58333333333333337</v>
      </c>
      <c r="M125" s="66">
        <f>Table1[[#This Row],[Depart]]+Table1[[#This Row],[Dur''n]]</f>
        <v>0.75</v>
      </c>
      <c r="N125" s="66">
        <v>0.16666666666666666</v>
      </c>
      <c r="O125" s="132">
        <v>82</v>
      </c>
      <c r="P125" s="136"/>
      <c r="Q125" s="69"/>
      <c r="R125" s="69">
        <v>3</v>
      </c>
      <c r="S125" s="70">
        <v>120</v>
      </c>
      <c r="T125" s="69" t="s">
        <v>1</v>
      </c>
      <c r="U125" s="77"/>
      <c r="V125" s="133"/>
      <c r="W125" s="74"/>
    </row>
    <row r="126" spans="1:23" ht="24.95" customHeight="1" x14ac:dyDescent="0.2">
      <c r="A126" s="227">
        <v>129.12700000000001</v>
      </c>
      <c r="B126" s="159">
        <f>Schedule!B$42</f>
        <v>45707</v>
      </c>
      <c r="C126" s="160">
        <f>Schedule!C$42</f>
        <v>45707</v>
      </c>
      <c r="D126" s="159" t="str">
        <f>Schedule!D$42</f>
        <v>B</v>
      </c>
      <c r="E126" s="161">
        <f>Schedule!E$42</f>
        <v>0.33333333333333331</v>
      </c>
      <c r="F126" s="161" t="str">
        <f>Schedule!F$42</f>
        <v>-</v>
      </c>
      <c r="G126" s="159" t="str">
        <f>Schedule!G$42</f>
        <v>Buenos Aires</v>
      </c>
      <c r="H126" s="159" t="str">
        <f>Schedule!H$42</f>
        <v>ARBUE</v>
      </c>
      <c r="I126" s="75" t="s">
        <v>650</v>
      </c>
      <c r="J126" s="74" t="s">
        <v>652</v>
      </c>
      <c r="K126" s="64">
        <v>39</v>
      </c>
      <c r="L126" s="228">
        <v>0.59027777777777779</v>
      </c>
      <c r="M126" s="66">
        <f>Table1[[#This Row],[Depart]]+Table1[[#This Row],[Dur''n]]</f>
        <v>0.75694444444444442</v>
      </c>
      <c r="N126" s="66">
        <v>0.16666666666666666</v>
      </c>
      <c r="O126" s="132" t="s">
        <v>1</v>
      </c>
      <c r="P126" s="136"/>
      <c r="Q126" s="69"/>
      <c r="R126" s="69">
        <v>2</v>
      </c>
      <c r="S126" s="70">
        <v>80</v>
      </c>
      <c r="T126" s="69" t="s">
        <v>1</v>
      </c>
      <c r="U126" s="77"/>
      <c r="V126" s="133"/>
      <c r="W126" s="74"/>
    </row>
    <row r="127" spans="1:23" ht="24.95" customHeight="1" x14ac:dyDescent="0.2">
      <c r="A127" s="227">
        <v>129.12700000000001</v>
      </c>
      <c r="B127" s="159">
        <f>Schedule!B$42</f>
        <v>45707</v>
      </c>
      <c r="C127" s="160">
        <f>Schedule!C$42</f>
        <v>45707</v>
      </c>
      <c r="D127" s="159" t="str">
        <f>Schedule!D$42</f>
        <v>B</v>
      </c>
      <c r="E127" s="161">
        <f>Schedule!E$42</f>
        <v>0.33333333333333331</v>
      </c>
      <c r="F127" s="161" t="str">
        <f>Schedule!F$42</f>
        <v>-</v>
      </c>
      <c r="G127" s="159" t="str">
        <f>Schedule!G$42</f>
        <v>Buenos Aires</v>
      </c>
      <c r="H127" s="159" t="str">
        <f>Schedule!H$42</f>
        <v>ARBUE</v>
      </c>
      <c r="I127" s="75" t="s">
        <v>650</v>
      </c>
      <c r="J127" s="74" t="s">
        <v>652</v>
      </c>
      <c r="K127" s="64">
        <v>39</v>
      </c>
      <c r="L127" s="228">
        <v>0.59722222222222221</v>
      </c>
      <c r="M127" s="66">
        <f>Table1[[#This Row],[Depart]]+Table1[[#This Row],[Dur''n]]</f>
        <v>0.76388888888888884</v>
      </c>
      <c r="N127" s="66">
        <v>0.16666666666666666</v>
      </c>
      <c r="O127" s="132" t="s">
        <v>1</v>
      </c>
      <c r="P127" s="136"/>
      <c r="Q127" s="69"/>
      <c r="R127" s="69">
        <v>2</v>
      </c>
      <c r="S127" s="70">
        <v>80</v>
      </c>
      <c r="T127" s="69" t="s">
        <v>1</v>
      </c>
      <c r="U127" s="77"/>
      <c r="V127" s="133"/>
      <c r="W127" s="74"/>
    </row>
    <row r="128" spans="1:23" ht="24.95" customHeight="1" x14ac:dyDescent="0.2">
      <c r="A128" s="227">
        <v>129.12700000000001</v>
      </c>
      <c r="B128" s="159">
        <f>Schedule!B$42</f>
        <v>45707</v>
      </c>
      <c r="C128" s="160">
        <f>Schedule!C$42</f>
        <v>45707</v>
      </c>
      <c r="D128" s="159" t="str">
        <f>Schedule!D$42</f>
        <v>B</v>
      </c>
      <c r="E128" s="161">
        <f>Schedule!E$42</f>
        <v>0.33333333333333331</v>
      </c>
      <c r="F128" s="161" t="str">
        <f>Schedule!F$42</f>
        <v>-</v>
      </c>
      <c r="G128" s="159" t="str">
        <f>Schedule!G$42</f>
        <v>Buenos Aires</v>
      </c>
      <c r="H128" s="159" t="str">
        <f>Schedule!H$42</f>
        <v>ARBUE</v>
      </c>
      <c r="I128" s="75" t="s">
        <v>650</v>
      </c>
      <c r="J128" s="74" t="s">
        <v>652</v>
      </c>
      <c r="K128" s="64">
        <v>39</v>
      </c>
      <c r="L128" s="228">
        <v>0.60416666666666663</v>
      </c>
      <c r="M128" s="66">
        <f>Table1[[#This Row],[Depart]]+Table1[[#This Row],[Dur''n]]</f>
        <v>0.77083333333333326</v>
      </c>
      <c r="N128" s="66">
        <v>0.16666666666666666</v>
      </c>
      <c r="O128" s="132" t="s">
        <v>1</v>
      </c>
      <c r="P128" s="136"/>
      <c r="Q128" s="69"/>
      <c r="R128" s="69">
        <v>2</v>
      </c>
      <c r="S128" s="70">
        <v>80</v>
      </c>
      <c r="T128" s="69" t="s">
        <v>1</v>
      </c>
      <c r="U128" s="77"/>
      <c r="V128" s="133"/>
      <c r="W128" s="74"/>
    </row>
    <row r="129" spans="1:23" ht="24.95" customHeight="1" x14ac:dyDescent="0.2">
      <c r="A129" s="227">
        <v>129.12700000000001</v>
      </c>
      <c r="B129" s="159">
        <f>Schedule!B$42</f>
        <v>45707</v>
      </c>
      <c r="C129" s="160">
        <f>Schedule!C$42</f>
        <v>45707</v>
      </c>
      <c r="D129" s="159" t="str">
        <f>Schedule!D$42</f>
        <v>B</v>
      </c>
      <c r="E129" s="161">
        <f>Schedule!E$42</f>
        <v>0.33333333333333331</v>
      </c>
      <c r="F129" s="161" t="str">
        <f>Schedule!F$42</f>
        <v>-</v>
      </c>
      <c r="G129" s="159" t="str">
        <f>Schedule!G$42</f>
        <v>Buenos Aires</v>
      </c>
      <c r="H129" s="159" t="str">
        <f>Schedule!H40</f>
        <v>UYPDP</v>
      </c>
      <c r="I129" s="75" t="s">
        <v>624</v>
      </c>
      <c r="J129" s="74" t="s">
        <v>275</v>
      </c>
      <c r="K129" s="64">
        <v>139</v>
      </c>
      <c r="L129" s="228">
        <v>0.65972222222222221</v>
      </c>
      <c r="M129" s="66">
        <f>Table1[[#This Row],[Depart]]+Table1[[#This Row],[Dur''n]]</f>
        <v>0.93055555555555558</v>
      </c>
      <c r="N129" s="66">
        <v>0.27083333333333331</v>
      </c>
      <c r="O129" s="132">
        <v>164</v>
      </c>
      <c r="P129" s="136"/>
      <c r="Q129" s="69"/>
      <c r="R129" s="69">
        <v>2</v>
      </c>
      <c r="S129" s="70">
        <v>80</v>
      </c>
      <c r="T129" s="69" t="s">
        <v>409</v>
      </c>
      <c r="U129" s="240" t="s">
        <v>742</v>
      </c>
      <c r="V129" s="133"/>
      <c r="W129" s="74"/>
    </row>
    <row r="130" spans="1:23" ht="24.95" customHeight="1" x14ac:dyDescent="0.2">
      <c r="A130" s="227">
        <v>129.12700000000001</v>
      </c>
      <c r="B130" s="159">
        <f>Schedule!B$42</f>
        <v>45707</v>
      </c>
      <c r="C130" s="160">
        <f>Schedule!C$42</f>
        <v>45707</v>
      </c>
      <c r="D130" s="159" t="str">
        <f>Schedule!D$42</f>
        <v>B</v>
      </c>
      <c r="E130" s="161">
        <f>Schedule!E$42</f>
        <v>0.33333333333333331</v>
      </c>
      <c r="F130" s="161" t="str">
        <f>Schedule!F$42</f>
        <v>-</v>
      </c>
      <c r="G130" s="159" t="str">
        <f>Schedule!G$42</f>
        <v>Buenos Aires</v>
      </c>
      <c r="H130" s="159" t="str">
        <f>Schedule!H41</f>
        <v>UYMVD</v>
      </c>
      <c r="I130" s="75" t="s">
        <v>624</v>
      </c>
      <c r="J130" s="74" t="s">
        <v>275</v>
      </c>
      <c r="K130" s="64">
        <v>139</v>
      </c>
      <c r="L130" s="228">
        <v>0.66666666666666663</v>
      </c>
      <c r="M130" s="66">
        <f>Table1[[#This Row],[Depart]]+Table1[[#This Row],[Dur''n]]</f>
        <v>0.9375</v>
      </c>
      <c r="N130" s="66">
        <v>0.27083333333333331</v>
      </c>
      <c r="O130" s="132" t="s">
        <v>1</v>
      </c>
      <c r="P130" s="136"/>
      <c r="Q130" s="69"/>
      <c r="R130" s="69">
        <v>2</v>
      </c>
      <c r="S130" s="70">
        <v>80</v>
      </c>
      <c r="T130" s="69" t="s">
        <v>409</v>
      </c>
      <c r="U130" s="77"/>
      <c r="V130" s="133"/>
      <c r="W130" s="74"/>
    </row>
    <row r="131" spans="1:23" ht="24.95" customHeight="1" x14ac:dyDescent="0.2">
      <c r="A131" s="227">
        <v>129.12700000000001</v>
      </c>
      <c r="B131" s="159">
        <f>Schedule!B$42</f>
        <v>45707</v>
      </c>
      <c r="C131" s="160">
        <f>Schedule!C$42</f>
        <v>45707</v>
      </c>
      <c r="D131" s="159" t="str">
        <f>Schedule!D$42</f>
        <v>B</v>
      </c>
      <c r="E131" s="161">
        <f>Schedule!E$42</f>
        <v>0.33333333333333331</v>
      </c>
      <c r="F131" s="161" t="str">
        <f>Schedule!F$42</f>
        <v>-</v>
      </c>
      <c r="G131" s="159" t="str">
        <f>Schedule!G$42</f>
        <v>Buenos Aires</v>
      </c>
      <c r="H131" s="159" t="str">
        <f>Schedule!H42</f>
        <v>ARBUE</v>
      </c>
      <c r="I131" s="75" t="s">
        <v>624</v>
      </c>
      <c r="J131" s="74" t="s">
        <v>275</v>
      </c>
      <c r="K131" s="64">
        <v>139</v>
      </c>
      <c r="L131" s="228">
        <v>0.67361111111111116</v>
      </c>
      <c r="M131" s="66">
        <f>Table1[[#This Row],[Depart]]+Table1[[#This Row],[Dur''n]]</f>
        <v>0.94444444444444442</v>
      </c>
      <c r="N131" s="66">
        <v>0.27083333333333331</v>
      </c>
      <c r="O131" s="132" t="s">
        <v>1</v>
      </c>
      <c r="P131" s="136"/>
      <c r="Q131" s="69"/>
      <c r="R131" s="69">
        <v>1</v>
      </c>
      <c r="S131" s="70">
        <v>40</v>
      </c>
      <c r="T131" s="69" t="s">
        <v>409</v>
      </c>
      <c r="U131" s="77"/>
      <c r="V131" s="133"/>
      <c r="W131" s="74"/>
    </row>
    <row r="132" spans="1:23" ht="24.95" customHeight="1" x14ac:dyDescent="0.2">
      <c r="A132" s="227">
        <v>129.12700000000001</v>
      </c>
      <c r="B132" s="159">
        <f>Schedule!B43</f>
        <v>45708</v>
      </c>
      <c r="C132" s="160">
        <f>Schedule!C43</f>
        <v>45708</v>
      </c>
      <c r="D132" s="159" t="str">
        <f>Schedule!D43</f>
        <v>B</v>
      </c>
      <c r="E132" s="161" t="str">
        <f>Schedule!E43</f>
        <v>-</v>
      </c>
      <c r="F132" s="161">
        <f>Schedule!F43</f>
        <v>0.75</v>
      </c>
      <c r="G132" s="159" t="str">
        <f>Schedule!G43</f>
        <v>Buenos Aires</v>
      </c>
      <c r="H132" s="159" t="str">
        <f>Schedule!H43</f>
        <v>ARBUE</v>
      </c>
      <c r="I132" s="75" t="s">
        <v>622</v>
      </c>
      <c r="J132" s="74" t="s">
        <v>276</v>
      </c>
      <c r="K132" s="64">
        <v>85</v>
      </c>
      <c r="L132" s="228">
        <v>0.3611111111111111</v>
      </c>
      <c r="M132" s="66">
        <f>Table1[[#This Row],[Depart]]+Table1[[#This Row],[Dur''n]]</f>
        <v>0.54861111111111116</v>
      </c>
      <c r="N132" s="66">
        <v>0.1875</v>
      </c>
      <c r="O132" s="132">
        <v>16</v>
      </c>
      <c r="P132" s="136"/>
      <c r="Q132" s="69"/>
      <c r="R132" s="69">
        <v>1</v>
      </c>
      <c r="S132" s="70">
        <v>30</v>
      </c>
      <c r="T132" s="69" t="s">
        <v>1</v>
      </c>
      <c r="U132" s="77"/>
      <c r="V132" s="133" t="s">
        <v>79</v>
      </c>
      <c r="W132" s="74"/>
    </row>
    <row r="133" spans="1:23" ht="24.95" customHeight="1" x14ac:dyDescent="0.2">
      <c r="A133" s="227">
        <v>129.12700000000001</v>
      </c>
      <c r="B133" s="159">
        <f>Schedule!B$43</f>
        <v>45708</v>
      </c>
      <c r="C133" s="160">
        <f>Schedule!C$43</f>
        <v>45708</v>
      </c>
      <c r="D133" s="159" t="str">
        <f>Schedule!D$43</f>
        <v>B</v>
      </c>
      <c r="E133" s="161" t="str">
        <f>Schedule!E$43</f>
        <v>-</v>
      </c>
      <c r="F133" s="161">
        <f>Schedule!F$43</f>
        <v>0.75</v>
      </c>
      <c r="G133" s="159" t="str">
        <f>Schedule!G$43</f>
        <v>Buenos Aires</v>
      </c>
      <c r="H133" s="159" t="str">
        <f>Schedule!H$43</f>
        <v>ARBUE</v>
      </c>
      <c r="I133" s="75" t="s">
        <v>621</v>
      </c>
      <c r="J133" s="74" t="s">
        <v>274</v>
      </c>
      <c r="K133" s="64">
        <v>59</v>
      </c>
      <c r="L133" s="228">
        <v>0.36805555555555558</v>
      </c>
      <c r="M133" s="66">
        <f>Table1[[#This Row],[Depart]]+Table1[[#This Row],[Dur''n]]</f>
        <v>0.53472222222222221</v>
      </c>
      <c r="N133" s="66">
        <v>0.16666666666666666</v>
      </c>
      <c r="O133" s="132">
        <v>306</v>
      </c>
      <c r="P133" s="136"/>
      <c r="Q133" s="69"/>
      <c r="R133" s="69">
        <v>2</v>
      </c>
      <c r="S133" s="70">
        <v>80</v>
      </c>
      <c r="T133" s="69" t="s">
        <v>1</v>
      </c>
      <c r="U133" s="77"/>
      <c r="V133" s="133"/>
      <c r="W133" s="74"/>
    </row>
    <row r="134" spans="1:23" ht="24.95" customHeight="1" x14ac:dyDescent="0.2">
      <c r="A134" s="227">
        <v>129.12700000000001</v>
      </c>
      <c r="B134" s="159">
        <f>Schedule!B$43</f>
        <v>45708</v>
      </c>
      <c r="C134" s="160">
        <f>Schedule!C$43</f>
        <v>45708</v>
      </c>
      <c r="D134" s="159" t="str">
        <f>Schedule!D$43</f>
        <v>B</v>
      </c>
      <c r="E134" s="161" t="str">
        <f>Schedule!E$43</f>
        <v>-</v>
      </c>
      <c r="F134" s="161">
        <f>Schedule!F$43</f>
        <v>0.75</v>
      </c>
      <c r="G134" s="159" t="str">
        <f>Schedule!G$43</f>
        <v>Buenos Aires</v>
      </c>
      <c r="H134" s="159" t="str">
        <f>Schedule!H$43</f>
        <v>ARBUE</v>
      </c>
      <c r="I134" s="75" t="s">
        <v>621</v>
      </c>
      <c r="J134" s="74" t="s">
        <v>274</v>
      </c>
      <c r="K134" s="64">
        <v>59</v>
      </c>
      <c r="L134" s="228">
        <v>0.375</v>
      </c>
      <c r="M134" s="66">
        <f>Table1[[#This Row],[Depart]]+Table1[[#This Row],[Dur''n]]</f>
        <v>0.54166666666666663</v>
      </c>
      <c r="N134" s="66">
        <v>0.16666666666666666</v>
      </c>
      <c r="O134" s="132" t="s">
        <v>1</v>
      </c>
      <c r="P134" s="136"/>
      <c r="Q134" s="69"/>
      <c r="R134" s="69">
        <v>2</v>
      </c>
      <c r="S134" s="70">
        <v>80</v>
      </c>
      <c r="T134" s="69" t="s">
        <v>1</v>
      </c>
      <c r="U134" s="77"/>
      <c r="V134" s="133"/>
      <c r="W134" s="74"/>
    </row>
    <row r="135" spans="1:23" ht="24.95" customHeight="1" x14ac:dyDescent="0.2">
      <c r="A135" s="227">
        <v>129.12700000000001</v>
      </c>
      <c r="B135" s="159">
        <f>Schedule!B$43</f>
        <v>45708</v>
      </c>
      <c r="C135" s="160">
        <f>Schedule!C$43</f>
        <v>45708</v>
      </c>
      <c r="D135" s="159" t="str">
        <f>Schedule!D$43</f>
        <v>B</v>
      </c>
      <c r="E135" s="161" t="str">
        <f>Schedule!E$43</f>
        <v>-</v>
      </c>
      <c r="F135" s="161">
        <f>Schedule!F$43</f>
        <v>0.75</v>
      </c>
      <c r="G135" s="159" t="str">
        <f>Schedule!G$43</f>
        <v>Buenos Aires</v>
      </c>
      <c r="H135" s="159" t="str">
        <f>Schedule!H$43</f>
        <v>ARBUE</v>
      </c>
      <c r="I135" s="75" t="s">
        <v>621</v>
      </c>
      <c r="J135" s="74" t="s">
        <v>274</v>
      </c>
      <c r="K135" s="64">
        <v>59</v>
      </c>
      <c r="L135" s="228">
        <v>0.38194444444444442</v>
      </c>
      <c r="M135" s="66">
        <f>Table1[[#This Row],[Depart]]+Table1[[#This Row],[Dur''n]]</f>
        <v>0.54861111111111105</v>
      </c>
      <c r="N135" s="66">
        <v>0.16666666666666666</v>
      </c>
      <c r="O135" s="132" t="s">
        <v>1</v>
      </c>
      <c r="P135" s="136"/>
      <c r="Q135" s="69"/>
      <c r="R135" s="69">
        <v>2</v>
      </c>
      <c r="S135" s="70">
        <v>80</v>
      </c>
      <c r="T135" s="69" t="s">
        <v>1</v>
      </c>
      <c r="U135" s="77"/>
      <c r="V135" s="133"/>
      <c r="W135" s="74"/>
    </row>
    <row r="136" spans="1:23" ht="24.95" customHeight="1" x14ac:dyDescent="0.2">
      <c r="A136" s="227">
        <v>129.12700000000001</v>
      </c>
      <c r="B136" s="159">
        <f>Schedule!B$43</f>
        <v>45708</v>
      </c>
      <c r="C136" s="160">
        <f>Schedule!C$43</f>
        <v>45708</v>
      </c>
      <c r="D136" s="159" t="str">
        <f>Schedule!D$43</f>
        <v>B</v>
      </c>
      <c r="E136" s="161" t="str">
        <f>Schedule!E$43</f>
        <v>-</v>
      </c>
      <c r="F136" s="161">
        <f>Schedule!F$43</f>
        <v>0.75</v>
      </c>
      <c r="G136" s="159" t="str">
        <f>Schedule!G$43</f>
        <v>Buenos Aires</v>
      </c>
      <c r="H136" s="159" t="str">
        <f>Schedule!H$43</f>
        <v>ARBUE</v>
      </c>
      <c r="I136" s="75" t="s">
        <v>621</v>
      </c>
      <c r="J136" s="74" t="s">
        <v>274</v>
      </c>
      <c r="K136" s="64">
        <v>59</v>
      </c>
      <c r="L136" s="228">
        <v>0.3888888888888889</v>
      </c>
      <c r="M136" s="66">
        <f>Table1[[#This Row],[Depart]]+Table1[[#This Row],[Dur''n]]</f>
        <v>0.55555555555555558</v>
      </c>
      <c r="N136" s="66">
        <v>0.16666666666666666</v>
      </c>
      <c r="O136" s="132" t="s">
        <v>1</v>
      </c>
      <c r="P136" s="136"/>
      <c r="Q136" s="69"/>
      <c r="R136" s="69">
        <v>2</v>
      </c>
      <c r="S136" s="70">
        <v>80</v>
      </c>
      <c r="T136" s="69" t="s">
        <v>1</v>
      </c>
      <c r="U136" s="77"/>
      <c r="V136" s="133"/>
      <c r="W136" s="74"/>
    </row>
    <row r="137" spans="1:23" ht="24.95" customHeight="1" x14ac:dyDescent="0.2">
      <c r="A137" s="227">
        <v>129.12700000000001</v>
      </c>
      <c r="B137" s="159">
        <f>Schedule!B$43</f>
        <v>45708</v>
      </c>
      <c r="C137" s="160">
        <f>Schedule!C$43</f>
        <v>45708</v>
      </c>
      <c r="D137" s="159" t="str">
        <f>Schedule!D$43</f>
        <v>B</v>
      </c>
      <c r="E137" s="161" t="str">
        <f>Schedule!E$43</f>
        <v>-</v>
      </c>
      <c r="F137" s="161">
        <f>Schedule!F$43</f>
        <v>0.75</v>
      </c>
      <c r="G137" s="159" t="str">
        <f>Schedule!G$43</f>
        <v>Buenos Aires</v>
      </c>
      <c r="H137" s="159" t="str">
        <f>Schedule!H$43</f>
        <v>ARBUE</v>
      </c>
      <c r="I137" s="75" t="s">
        <v>623</v>
      </c>
      <c r="J137" s="74" t="s">
        <v>277</v>
      </c>
      <c r="K137" s="64">
        <v>59</v>
      </c>
      <c r="L137" s="228">
        <v>0.63194444444444442</v>
      </c>
      <c r="M137" s="66">
        <f>Table1[[#This Row],[Depart]]+Table1[[#This Row],[Dur''n]]</f>
        <v>0.71527777777777779</v>
      </c>
      <c r="N137" s="66">
        <v>8.3333333333333329E-2</v>
      </c>
      <c r="O137" s="132">
        <v>245</v>
      </c>
      <c r="P137" s="136"/>
      <c r="Q137" s="69"/>
      <c r="R137" s="69">
        <v>2</v>
      </c>
      <c r="S137" s="70">
        <v>80</v>
      </c>
      <c r="T137" s="69" t="s">
        <v>1</v>
      </c>
      <c r="U137" s="77"/>
      <c r="V137" s="133"/>
      <c r="W137" s="74"/>
    </row>
    <row r="138" spans="1:23" ht="24.95" customHeight="1" x14ac:dyDescent="0.2">
      <c r="A138" s="227">
        <v>129.12700000000001</v>
      </c>
      <c r="B138" s="159">
        <f>Schedule!B$43</f>
        <v>45708</v>
      </c>
      <c r="C138" s="160">
        <f>Schedule!C$43</f>
        <v>45708</v>
      </c>
      <c r="D138" s="159" t="str">
        <f>Schedule!D$43</f>
        <v>B</v>
      </c>
      <c r="E138" s="161" t="str">
        <f>Schedule!E$43</f>
        <v>-</v>
      </c>
      <c r="F138" s="161">
        <f>Schedule!F$43</f>
        <v>0.75</v>
      </c>
      <c r="G138" s="159" t="str">
        <f>Schedule!G$43</f>
        <v>Buenos Aires</v>
      </c>
      <c r="H138" s="159" t="str">
        <f>Schedule!H$43</f>
        <v>ARBUE</v>
      </c>
      <c r="I138" s="75" t="s">
        <v>623</v>
      </c>
      <c r="J138" s="74" t="s">
        <v>277</v>
      </c>
      <c r="K138" s="64">
        <v>59</v>
      </c>
      <c r="L138" s="228">
        <v>0.63888888888888895</v>
      </c>
      <c r="M138" s="66">
        <f>Table1[[#This Row],[Depart]]+Table1[[#This Row],[Dur''n]]</f>
        <v>0.72222222222222232</v>
      </c>
      <c r="N138" s="66">
        <v>8.3333333333333329E-2</v>
      </c>
      <c r="O138" s="132" t="s">
        <v>1</v>
      </c>
      <c r="P138" s="136"/>
      <c r="Q138" s="69"/>
      <c r="R138" s="69">
        <v>2</v>
      </c>
      <c r="S138" s="70">
        <v>80</v>
      </c>
      <c r="T138" s="69" t="s">
        <v>1</v>
      </c>
      <c r="U138" s="77"/>
      <c r="V138" s="133"/>
      <c r="W138" s="74"/>
    </row>
    <row r="139" spans="1:23" ht="24.95" customHeight="1" x14ac:dyDescent="0.2">
      <c r="A139" s="227">
        <v>129.12700000000001</v>
      </c>
      <c r="B139" s="159">
        <f>Schedule!B$43</f>
        <v>45708</v>
      </c>
      <c r="C139" s="160">
        <f>Schedule!C$43</f>
        <v>45708</v>
      </c>
      <c r="D139" s="159" t="str">
        <f>Schedule!D$43</f>
        <v>B</v>
      </c>
      <c r="E139" s="161" t="str">
        <f>Schedule!E$43</f>
        <v>-</v>
      </c>
      <c r="F139" s="161">
        <f>Schedule!F$43</f>
        <v>0.75</v>
      </c>
      <c r="G139" s="159" t="str">
        <f>Schedule!G$43</f>
        <v>Buenos Aires</v>
      </c>
      <c r="H139" s="159" t="str">
        <f>Schedule!H$43</f>
        <v>ARBUE</v>
      </c>
      <c r="I139" s="75" t="s">
        <v>623</v>
      </c>
      <c r="J139" s="74" t="s">
        <v>277</v>
      </c>
      <c r="K139" s="64">
        <v>59</v>
      </c>
      <c r="L139" s="228">
        <v>0.64583333333333337</v>
      </c>
      <c r="M139" s="66">
        <f>Table1[[#This Row],[Depart]]+Table1[[#This Row],[Dur''n]]</f>
        <v>0.72916666666666674</v>
      </c>
      <c r="N139" s="66">
        <v>8.3333333333333329E-2</v>
      </c>
      <c r="O139" s="132" t="s">
        <v>1</v>
      </c>
      <c r="P139" s="136"/>
      <c r="Q139" s="69"/>
      <c r="R139" s="69">
        <v>2</v>
      </c>
      <c r="S139" s="70">
        <v>80</v>
      </c>
      <c r="T139" s="69" t="s">
        <v>1</v>
      </c>
      <c r="U139" s="77"/>
      <c r="V139" s="133"/>
      <c r="W139" s="74"/>
    </row>
    <row r="140" spans="1:23" ht="24.95" customHeight="1" x14ac:dyDescent="0.2">
      <c r="A140" s="227">
        <v>129.12700000000001</v>
      </c>
      <c r="B140" s="159">
        <f>Schedule!B$43</f>
        <v>45708</v>
      </c>
      <c r="C140" s="160">
        <f>Schedule!C$43</f>
        <v>45708</v>
      </c>
      <c r="D140" s="159" t="str">
        <f>Schedule!D$43</f>
        <v>B</v>
      </c>
      <c r="E140" s="161" t="str">
        <f>Schedule!E$43</f>
        <v>-</v>
      </c>
      <c r="F140" s="161">
        <f>Schedule!F$43</f>
        <v>0.75</v>
      </c>
      <c r="G140" s="159" t="str">
        <f>Schedule!G$43</f>
        <v>Buenos Aires</v>
      </c>
      <c r="H140" s="159" t="str">
        <f>Schedule!H$43</f>
        <v>ARBUE</v>
      </c>
      <c r="I140" s="75" t="s">
        <v>623</v>
      </c>
      <c r="J140" s="74" t="s">
        <v>277</v>
      </c>
      <c r="K140" s="64">
        <v>59</v>
      </c>
      <c r="L140" s="228">
        <v>0.65277777777777779</v>
      </c>
      <c r="M140" s="66">
        <f>Table1[[#This Row],[Depart]]+Table1[[#This Row],[Dur''n]]</f>
        <v>0.73611111111111116</v>
      </c>
      <c r="N140" s="66">
        <v>8.3333333333333329E-2</v>
      </c>
      <c r="O140" s="132" t="s">
        <v>1</v>
      </c>
      <c r="P140" s="136"/>
      <c r="Q140" s="69"/>
      <c r="R140" s="69">
        <v>2</v>
      </c>
      <c r="S140" s="70">
        <v>80</v>
      </c>
      <c r="T140" s="69" t="s">
        <v>1</v>
      </c>
      <c r="U140" s="77"/>
      <c r="V140" s="133"/>
      <c r="W140" s="74"/>
    </row>
    <row r="141" spans="1:23" ht="24.95" customHeight="1" x14ac:dyDescent="0.2">
      <c r="A141" s="227">
        <v>129.12700000000001</v>
      </c>
      <c r="B141" s="159">
        <f>Schedule!B$46</f>
        <v>45711</v>
      </c>
      <c r="C141" s="160">
        <f>Schedule!C$46</f>
        <v>45711</v>
      </c>
      <c r="D141" s="159" t="str">
        <f>Schedule!D$46</f>
        <v>B</v>
      </c>
      <c r="E141" s="161">
        <f>Schedule!E$46</f>
        <v>0.29166666666666669</v>
      </c>
      <c r="F141" s="161">
        <f>Schedule!F$46</f>
        <v>0.79166666666666663</v>
      </c>
      <c r="G141" s="159" t="str">
        <f>Schedule!G$46</f>
        <v>Puerto Madryn</v>
      </c>
      <c r="H141" s="159" t="str">
        <f>Schedule!H$46</f>
        <v>ARPMY</v>
      </c>
      <c r="I141" s="75" t="s">
        <v>689</v>
      </c>
      <c r="J141" s="74" t="s">
        <v>692</v>
      </c>
      <c r="K141" s="64">
        <v>109</v>
      </c>
      <c r="L141" s="228">
        <v>0.30555555555555552</v>
      </c>
      <c r="M141" s="66">
        <f>Table1[[#This Row],[Depart]]+Table1[[#This Row],[Dur''n]]</f>
        <v>0.45138888888888884</v>
      </c>
      <c r="N141" s="66">
        <v>0.14583333333333334</v>
      </c>
      <c r="O141" s="132">
        <v>11</v>
      </c>
      <c r="P141" s="136"/>
      <c r="Q141" s="69"/>
      <c r="R141" s="69" t="s">
        <v>703</v>
      </c>
      <c r="S141" s="70">
        <v>11</v>
      </c>
      <c r="T141" s="69"/>
      <c r="U141" s="77" t="s">
        <v>417</v>
      </c>
      <c r="V141" s="133" t="s">
        <v>79</v>
      </c>
      <c r="W141" s="74"/>
    </row>
    <row r="142" spans="1:23" ht="24.95" customHeight="1" x14ac:dyDescent="0.2">
      <c r="A142" s="227">
        <v>129.12700000000001</v>
      </c>
      <c r="B142" s="159">
        <f>Schedule!B$46</f>
        <v>45711</v>
      </c>
      <c r="C142" s="160">
        <f>Schedule!C$46</f>
        <v>45711</v>
      </c>
      <c r="D142" s="159" t="str">
        <f>Schedule!D$46</f>
        <v>B</v>
      </c>
      <c r="E142" s="161">
        <f>Schedule!E$46</f>
        <v>0.29166666666666669</v>
      </c>
      <c r="F142" s="161">
        <f>Schedule!F$46</f>
        <v>0.79166666666666663</v>
      </c>
      <c r="G142" s="159" t="str">
        <f>Schedule!G$46</f>
        <v>Puerto Madryn</v>
      </c>
      <c r="H142" s="159" t="str">
        <f>Schedule!H$46</f>
        <v>ARPMY</v>
      </c>
      <c r="I142" s="75" t="s">
        <v>625</v>
      </c>
      <c r="J142" s="74" t="s">
        <v>280</v>
      </c>
      <c r="K142" s="64">
        <v>229</v>
      </c>
      <c r="L142" s="228">
        <v>0.3125</v>
      </c>
      <c r="M142" s="66">
        <f>Table1[[#This Row],[Depart]]+Table1[[#This Row],[Dur''n]]</f>
        <v>0.6875</v>
      </c>
      <c r="N142" s="66">
        <v>0.375</v>
      </c>
      <c r="O142" s="132">
        <v>64</v>
      </c>
      <c r="P142" s="136"/>
      <c r="Q142" s="69"/>
      <c r="R142" s="69" t="s">
        <v>695</v>
      </c>
      <c r="S142" s="70">
        <v>100</v>
      </c>
      <c r="T142" s="69" t="s">
        <v>408</v>
      </c>
      <c r="U142" s="77"/>
      <c r="V142" s="133" t="s">
        <v>79</v>
      </c>
      <c r="W142" s="74"/>
    </row>
    <row r="143" spans="1:23" ht="24.95" customHeight="1" x14ac:dyDescent="0.2">
      <c r="A143" s="227">
        <v>129.12700000000001</v>
      </c>
      <c r="B143" s="159">
        <f>Schedule!B$46</f>
        <v>45711</v>
      </c>
      <c r="C143" s="160">
        <f>Schedule!C$46</f>
        <v>45711</v>
      </c>
      <c r="D143" s="159" t="str">
        <f>Schedule!D$46</f>
        <v>B</v>
      </c>
      <c r="E143" s="161">
        <f>Schedule!E$46</f>
        <v>0.29166666666666669</v>
      </c>
      <c r="F143" s="161">
        <f>Schedule!F$46</f>
        <v>0.79166666666666663</v>
      </c>
      <c r="G143" s="159" t="str">
        <f>Schedule!G$46</f>
        <v>Puerto Madryn</v>
      </c>
      <c r="H143" s="159" t="str">
        <f>Schedule!H$46</f>
        <v>ARPMY</v>
      </c>
      <c r="I143" s="75" t="s">
        <v>627</v>
      </c>
      <c r="J143" s="74" t="s">
        <v>279</v>
      </c>
      <c r="K143" s="64">
        <v>149</v>
      </c>
      <c r="L143" s="228">
        <v>0.31944444444444448</v>
      </c>
      <c r="M143" s="66">
        <f>Table1[[#This Row],[Depart]]+Table1[[#This Row],[Dur''n]]</f>
        <v>0.63194444444444442</v>
      </c>
      <c r="N143" s="66">
        <v>0.3125</v>
      </c>
      <c r="O143" s="132">
        <v>109</v>
      </c>
      <c r="P143" s="136"/>
      <c r="Q143" s="69"/>
      <c r="R143" s="69" t="s">
        <v>702</v>
      </c>
      <c r="S143" s="70">
        <v>120</v>
      </c>
      <c r="T143" s="69" t="s">
        <v>413</v>
      </c>
      <c r="U143" s="77"/>
      <c r="V143" s="133" t="s">
        <v>79</v>
      </c>
      <c r="W143" s="74"/>
    </row>
    <row r="144" spans="1:23" ht="24.95" customHeight="1" x14ac:dyDescent="0.2">
      <c r="A144" s="227">
        <v>129.12700000000001</v>
      </c>
      <c r="B144" s="159">
        <f>Schedule!B$46</f>
        <v>45711</v>
      </c>
      <c r="C144" s="160">
        <f>Schedule!C$46</f>
        <v>45711</v>
      </c>
      <c r="D144" s="159" t="str">
        <f>Schedule!D$46</f>
        <v>B</v>
      </c>
      <c r="E144" s="161">
        <f>Schedule!E$46</f>
        <v>0.29166666666666669</v>
      </c>
      <c r="F144" s="161">
        <f>Schedule!F$46</f>
        <v>0.79166666666666663</v>
      </c>
      <c r="G144" s="159" t="str">
        <f>Schedule!G$46</f>
        <v>Puerto Madryn</v>
      </c>
      <c r="H144" s="159" t="str">
        <f>Schedule!H$46</f>
        <v>ARPMY</v>
      </c>
      <c r="I144" s="75" t="s">
        <v>628</v>
      </c>
      <c r="J144" s="74" t="s">
        <v>281</v>
      </c>
      <c r="K144" s="64">
        <v>239</v>
      </c>
      <c r="L144" s="228">
        <v>0.3263888888888889</v>
      </c>
      <c r="M144" s="66">
        <f>Table1[[#This Row],[Depart]]+Table1[[#This Row],[Dur''n]]</f>
        <v>0.61805555555555558</v>
      </c>
      <c r="N144" s="66">
        <v>0.29166666666666669</v>
      </c>
      <c r="O144" s="132">
        <v>28</v>
      </c>
      <c r="P144" s="136"/>
      <c r="Q144" s="69"/>
      <c r="R144" s="69" t="s">
        <v>701</v>
      </c>
      <c r="S144" s="70">
        <v>80</v>
      </c>
      <c r="T144" s="69" t="s">
        <v>408</v>
      </c>
      <c r="U144" s="77"/>
      <c r="V144" s="133" t="s">
        <v>79</v>
      </c>
      <c r="W144" s="74"/>
    </row>
    <row r="145" spans="1:23" ht="24.95" customHeight="1" x14ac:dyDescent="0.2">
      <c r="A145" s="227">
        <v>129.12700000000001</v>
      </c>
      <c r="B145" s="159">
        <f>Schedule!B$46</f>
        <v>45711</v>
      </c>
      <c r="C145" s="160">
        <f>Schedule!C$46</f>
        <v>45711</v>
      </c>
      <c r="D145" s="159" t="str">
        <f>Schedule!D$46</f>
        <v>B</v>
      </c>
      <c r="E145" s="161">
        <f>Schedule!E$46</f>
        <v>0.29166666666666669</v>
      </c>
      <c r="F145" s="161">
        <f>Schedule!F$46</f>
        <v>0.79166666666666663</v>
      </c>
      <c r="G145" s="159" t="str">
        <f>Schedule!G$46</f>
        <v>Puerto Madryn</v>
      </c>
      <c r="H145" s="159" t="str">
        <f>Schedule!H$46</f>
        <v>ARPMY</v>
      </c>
      <c r="I145" s="75" t="s">
        <v>697</v>
      </c>
      <c r="J145" s="74" t="s">
        <v>699</v>
      </c>
      <c r="K145" s="64">
        <v>135</v>
      </c>
      <c r="L145" s="228">
        <v>0.34027777777777773</v>
      </c>
      <c r="M145" s="66">
        <f>Table1[[#This Row],[Depart]]+Table1[[#This Row],[Dur''n]]</f>
        <v>0.46527777777777773</v>
      </c>
      <c r="N145" s="66">
        <v>0.125</v>
      </c>
      <c r="O145" s="132">
        <v>17</v>
      </c>
      <c r="P145" s="136"/>
      <c r="Q145" s="69" t="s">
        <v>696</v>
      </c>
      <c r="R145" s="69" t="s">
        <v>704</v>
      </c>
      <c r="S145" s="70">
        <v>33</v>
      </c>
      <c r="T145" s="69"/>
      <c r="U145" s="77"/>
      <c r="V145" s="133" t="s">
        <v>79</v>
      </c>
      <c r="W145" s="74"/>
    </row>
    <row r="146" spans="1:23" ht="24.95" customHeight="1" x14ac:dyDescent="0.2">
      <c r="A146" s="227">
        <v>129.12700000000001</v>
      </c>
      <c r="B146" s="159">
        <f>Schedule!B$46</f>
        <v>45711</v>
      </c>
      <c r="C146" s="160">
        <f>Schedule!C$46</f>
        <v>45711</v>
      </c>
      <c r="D146" s="159" t="str">
        <f>Schedule!D$46</f>
        <v>B</v>
      </c>
      <c r="E146" s="161">
        <f>Schedule!E$46</f>
        <v>0.29166666666666669</v>
      </c>
      <c r="F146" s="161">
        <f>Schedule!F$46</f>
        <v>0.79166666666666663</v>
      </c>
      <c r="G146" s="159" t="str">
        <f>Schedule!G$46</f>
        <v>Puerto Madryn</v>
      </c>
      <c r="H146" s="159" t="str">
        <f>Schedule!H$46</f>
        <v>ARPMY</v>
      </c>
      <c r="I146" s="75" t="s">
        <v>626</v>
      </c>
      <c r="J146" s="74" t="s">
        <v>278</v>
      </c>
      <c r="K146" s="64">
        <v>139</v>
      </c>
      <c r="L146" s="228">
        <v>0.34722222222222227</v>
      </c>
      <c r="M146" s="66">
        <f>Table1[[#This Row],[Depart]]+Table1[[#This Row],[Dur''n]]</f>
        <v>0.65972222222222232</v>
      </c>
      <c r="N146" s="66">
        <v>0.3125</v>
      </c>
      <c r="O146" s="132">
        <v>89</v>
      </c>
      <c r="P146" s="136"/>
      <c r="Q146" s="69"/>
      <c r="R146" s="69" t="s">
        <v>702</v>
      </c>
      <c r="S146" s="70">
        <v>160</v>
      </c>
      <c r="T146" s="69" t="s">
        <v>413</v>
      </c>
      <c r="U146" s="77"/>
      <c r="V146" s="133"/>
      <c r="W146" s="74"/>
    </row>
    <row r="147" spans="1:23" ht="24.95" customHeight="1" x14ac:dyDescent="0.2">
      <c r="A147" s="227">
        <v>129.12700000000001</v>
      </c>
      <c r="B147" s="159">
        <f>Schedule!B$46</f>
        <v>45711</v>
      </c>
      <c r="C147" s="160">
        <f>Schedule!C$46</f>
        <v>45711</v>
      </c>
      <c r="D147" s="159" t="str">
        <f>Schedule!D$46</f>
        <v>B</v>
      </c>
      <c r="E147" s="161">
        <f>Schedule!E$46</f>
        <v>0.29166666666666669</v>
      </c>
      <c r="F147" s="161">
        <f>Schedule!F$46</f>
        <v>0.79166666666666663</v>
      </c>
      <c r="G147" s="159" t="str">
        <f>Schedule!G$46</f>
        <v>Puerto Madryn</v>
      </c>
      <c r="H147" s="159" t="str">
        <f>Schedule!H$46</f>
        <v>ARPMY</v>
      </c>
      <c r="I147" s="243" t="s">
        <v>629</v>
      </c>
      <c r="J147" s="74" t="s">
        <v>282</v>
      </c>
      <c r="K147" s="64">
        <v>69</v>
      </c>
      <c r="L147" s="228">
        <v>0.35416666666666669</v>
      </c>
      <c r="M147" s="66">
        <f>Table1[[#This Row],[Depart]]+Table1[[#This Row],[Dur''n]]</f>
        <v>0.45833333333333337</v>
      </c>
      <c r="N147" s="66">
        <v>0.10416666666666667</v>
      </c>
      <c r="O147" s="132">
        <v>64</v>
      </c>
      <c r="P147" s="136"/>
      <c r="Q147" s="69"/>
      <c r="R147" s="69" t="s">
        <v>705</v>
      </c>
      <c r="S147" s="70">
        <v>78</v>
      </c>
      <c r="T147" s="69"/>
      <c r="U147" s="240" t="s">
        <v>743</v>
      </c>
      <c r="V147" s="133"/>
      <c r="W147" s="74"/>
    </row>
    <row r="148" spans="1:23" ht="24.95" customHeight="1" x14ac:dyDescent="0.2">
      <c r="A148" s="227">
        <v>129.12700000000001</v>
      </c>
      <c r="B148" s="159">
        <f>Schedule!B$46</f>
        <v>45711</v>
      </c>
      <c r="C148" s="160">
        <f>Schedule!C$46</f>
        <v>45711</v>
      </c>
      <c r="D148" s="159" t="str">
        <f>Schedule!D$46</f>
        <v>B</v>
      </c>
      <c r="E148" s="161">
        <f>Schedule!E$46</f>
        <v>0.29166666666666669</v>
      </c>
      <c r="F148" s="161">
        <f>Schedule!F$46</f>
        <v>0.79166666666666663</v>
      </c>
      <c r="G148" s="159" t="str">
        <f>Schedule!G$46</f>
        <v>Puerto Madryn</v>
      </c>
      <c r="H148" s="159" t="str">
        <f>Schedule!H$46</f>
        <v>ARPMY</v>
      </c>
      <c r="I148" s="75" t="s">
        <v>690</v>
      </c>
      <c r="J148" s="74" t="s">
        <v>693</v>
      </c>
      <c r="K148" s="64">
        <v>109</v>
      </c>
      <c r="L148" s="228">
        <v>0.46527777777777773</v>
      </c>
      <c r="M148" s="66">
        <f>Table1[[#This Row],[Depart]]+Table1[[#This Row],[Dur''n]]</f>
        <v>0.61111111111111105</v>
      </c>
      <c r="N148" s="66">
        <v>0.14583333333333334</v>
      </c>
      <c r="O148" s="132">
        <v>11</v>
      </c>
      <c r="P148" s="136"/>
      <c r="Q148" s="69"/>
      <c r="R148" s="69" t="s">
        <v>703</v>
      </c>
      <c r="S148" s="70">
        <v>11</v>
      </c>
      <c r="T148" s="69"/>
      <c r="U148" s="77"/>
      <c r="V148" s="133" t="s">
        <v>79</v>
      </c>
      <c r="W148" s="74"/>
    </row>
    <row r="149" spans="1:23" ht="24.95" customHeight="1" x14ac:dyDescent="0.2">
      <c r="A149" s="227">
        <v>129.12700000000001</v>
      </c>
      <c r="B149" s="159">
        <f>Schedule!B$46</f>
        <v>45711</v>
      </c>
      <c r="C149" s="160">
        <f>Schedule!C$46</f>
        <v>45711</v>
      </c>
      <c r="D149" s="159" t="str">
        <f>Schedule!D$46</f>
        <v>B</v>
      </c>
      <c r="E149" s="161">
        <f>Schedule!E$46</f>
        <v>0.29166666666666669</v>
      </c>
      <c r="F149" s="161">
        <f>Schedule!F$46</f>
        <v>0.79166666666666663</v>
      </c>
      <c r="G149" s="159" t="str">
        <f>Schedule!G$46</f>
        <v>Puerto Madryn</v>
      </c>
      <c r="H149" s="159" t="str">
        <f>Schedule!H$46</f>
        <v>ARPMY</v>
      </c>
      <c r="I149" s="75" t="s">
        <v>698</v>
      </c>
      <c r="J149" s="74" t="s">
        <v>700</v>
      </c>
      <c r="K149" s="64">
        <v>135</v>
      </c>
      <c r="L149" s="228">
        <v>0.47222222222222227</v>
      </c>
      <c r="M149" s="66">
        <f>Table1[[#This Row],[Depart]]+Table1[[#This Row],[Dur''n]]</f>
        <v>0.59722222222222232</v>
      </c>
      <c r="N149" s="66">
        <v>0.125</v>
      </c>
      <c r="O149" s="132">
        <v>16</v>
      </c>
      <c r="P149" s="136"/>
      <c r="Q149" s="69" t="s">
        <v>696</v>
      </c>
      <c r="R149" s="69" t="s">
        <v>704</v>
      </c>
      <c r="S149" s="70">
        <v>33</v>
      </c>
      <c r="T149" s="69"/>
      <c r="U149" s="77"/>
      <c r="V149" s="133" t="s">
        <v>79</v>
      </c>
      <c r="W149" s="74"/>
    </row>
    <row r="150" spans="1:23" ht="24.95" customHeight="1" x14ac:dyDescent="0.2">
      <c r="A150" s="227">
        <v>129.12700000000001</v>
      </c>
      <c r="B150" s="159">
        <f>Schedule!B$46</f>
        <v>45711</v>
      </c>
      <c r="C150" s="160">
        <f>Schedule!C$46</f>
        <v>45711</v>
      </c>
      <c r="D150" s="159" t="str">
        <f>Schedule!D$46</f>
        <v>B</v>
      </c>
      <c r="E150" s="161">
        <f>Schedule!E$46</f>
        <v>0.29166666666666669</v>
      </c>
      <c r="F150" s="161">
        <f>Schedule!F$46</f>
        <v>0.79166666666666663</v>
      </c>
      <c r="G150" s="159" t="str">
        <f>Schedule!G$46</f>
        <v>Puerto Madryn</v>
      </c>
      <c r="H150" s="159" t="str">
        <f>Schedule!H$46</f>
        <v>ARPMY</v>
      </c>
      <c r="I150" s="243" t="s">
        <v>629</v>
      </c>
      <c r="J150" s="74" t="s">
        <v>282</v>
      </c>
      <c r="K150" s="64">
        <v>69</v>
      </c>
      <c r="L150" s="228">
        <v>0.4861111111111111</v>
      </c>
      <c r="M150" s="66">
        <f>Table1[[#This Row],[Depart]]+Table1[[#This Row],[Dur''n]]</f>
        <v>0.59027777777777779</v>
      </c>
      <c r="N150" s="66">
        <v>0.10416666666666667</v>
      </c>
      <c r="O150" s="132">
        <v>64</v>
      </c>
      <c r="P150" s="136"/>
      <c r="Q150" s="69"/>
      <c r="R150" s="69" t="s">
        <v>705</v>
      </c>
      <c r="S150" s="70">
        <v>78</v>
      </c>
      <c r="T150" s="69"/>
      <c r="U150" s="240" t="s">
        <v>744</v>
      </c>
      <c r="V150" s="133"/>
      <c r="W150" s="74"/>
    </row>
    <row r="151" spans="1:23" ht="24.95" customHeight="1" x14ac:dyDescent="0.2">
      <c r="A151" s="227">
        <v>129.12700000000001</v>
      </c>
      <c r="B151" s="159">
        <f>Schedule!B$46</f>
        <v>45711</v>
      </c>
      <c r="C151" s="160">
        <f>Schedule!C$46</f>
        <v>45711</v>
      </c>
      <c r="D151" s="159" t="str">
        <f>Schedule!D$46</f>
        <v>B</v>
      </c>
      <c r="E151" s="161">
        <f>Schedule!E$46</f>
        <v>0.29166666666666669</v>
      </c>
      <c r="F151" s="161">
        <f>Schedule!F$46</f>
        <v>0.79166666666666663</v>
      </c>
      <c r="G151" s="159" t="str">
        <f>Schedule!G$46</f>
        <v>Puerto Madryn</v>
      </c>
      <c r="H151" s="159" t="str">
        <f>Schedule!H$46</f>
        <v>ARPMY</v>
      </c>
      <c r="I151" s="243" t="s">
        <v>629</v>
      </c>
      <c r="J151" s="74" t="s">
        <v>282</v>
      </c>
      <c r="K151" s="64">
        <v>69</v>
      </c>
      <c r="L151" s="228">
        <v>0.61111111111111105</v>
      </c>
      <c r="M151" s="66">
        <f>Table1[[#This Row],[Depart]]+Table1[[#This Row],[Dur''n]]</f>
        <v>0.71527777777777768</v>
      </c>
      <c r="N151" s="66">
        <v>0.10416666666666667</v>
      </c>
      <c r="O151" s="132">
        <v>64</v>
      </c>
      <c r="P151" s="136"/>
      <c r="Q151" s="69"/>
      <c r="R151" s="69" t="s">
        <v>705</v>
      </c>
      <c r="S151" s="70">
        <v>78</v>
      </c>
      <c r="T151" s="69"/>
      <c r="U151" s="77"/>
      <c r="V151" s="133"/>
      <c r="W151" s="74"/>
    </row>
    <row r="152" spans="1:23" ht="24.95" customHeight="1" x14ac:dyDescent="0.2">
      <c r="A152" s="227">
        <v>129.12700000000001</v>
      </c>
      <c r="B152" s="159">
        <f>Schedule!B$46</f>
        <v>45711</v>
      </c>
      <c r="C152" s="160">
        <f>Schedule!C$46</f>
        <v>45711</v>
      </c>
      <c r="D152" s="159" t="str">
        <f>Schedule!D$46</f>
        <v>B</v>
      </c>
      <c r="E152" s="161">
        <f>Schedule!E$46</f>
        <v>0.29166666666666669</v>
      </c>
      <c r="F152" s="161">
        <f>Schedule!F$46</f>
        <v>0.79166666666666663</v>
      </c>
      <c r="G152" s="159" t="str">
        <f>Schedule!G$46</f>
        <v>Puerto Madryn</v>
      </c>
      <c r="H152" s="159" t="str">
        <f>Schedule!H$46</f>
        <v>ARPMY</v>
      </c>
      <c r="I152" s="75" t="s">
        <v>691</v>
      </c>
      <c r="J152" s="74" t="s">
        <v>694</v>
      </c>
      <c r="K152" s="64">
        <v>109</v>
      </c>
      <c r="L152" s="228">
        <v>0.61805555555555558</v>
      </c>
      <c r="M152" s="66">
        <f>Table1[[#This Row],[Depart]]+Table1[[#This Row],[Dur''n]]</f>
        <v>0.76388888888888895</v>
      </c>
      <c r="N152" s="66">
        <v>0.14583333333333334</v>
      </c>
      <c r="O152" s="132">
        <v>10</v>
      </c>
      <c r="P152" s="241">
        <v>6</v>
      </c>
      <c r="Q152" s="69"/>
      <c r="R152" s="69" t="s">
        <v>703</v>
      </c>
      <c r="S152" s="70">
        <v>11</v>
      </c>
      <c r="T152" s="69"/>
      <c r="U152" s="77"/>
      <c r="V152" s="133" t="s">
        <v>79</v>
      </c>
      <c r="W152" s="74"/>
    </row>
    <row r="153" spans="1:23" ht="24.95" customHeight="1" x14ac:dyDescent="0.2">
      <c r="A153" s="227">
        <v>129.12700000000001</v>
      </c>
      <c r="B153" s="159">
        <f>Schedule!B$49</f>
        <v>45714</v>
      </c>
      <c r="C153" s="160">
        <f>Schedule!C$49</f>
        <v>45714</v>
      </c>
      <c r="D153" s="159" t="str">
        <f>Schedule!D$49</f>
        <v>B</v>
      </c>
      <c r="E153" s="161">
        <f>Schedule!E$49</f>
        <v>0.33333333333333331</v>
      </c>
      <c r="F153" s="161">
        <f>Schedule!F$49</f>
        <v>0.83333333333333337</v>
      </c>
      <c r="G153" s="159" t="str">
        <f>Schedule!G$49</f>
        <v>Ushuaia</v>
      </c>
      <c r="H153" s="159" t="str">
        <f>Schedule!H$49</f>
        <v>ARUSH</v>
      </c>
      <c r="I153" s="75" t="s">
        <v>630</v>
      </c>
      <c r="J153" s="74" t="s">
        <v>283</v>
      </c>
      <c r="K153" s="64">
        <v>109</v>
      </c>
      <c r="L153" s="228">
        <v>0.35416666666666669</v>
      </c>
      <c r="M153" s="66">
        <f>Table1[[#This Row],[Depart]]+Table1[[#This Row],[Dur''n]]</f>
        <v>0.52083333333333337</v>
      </c>
      <c r="N153" s="66">
        <v>0.16666666666666666</v>
      </c>
      <c r="O153" s="132">
        <v>137</v>
      </c>
      <c r="P153" s="136"/>
      <c r="Q153" s="69"/>
      <c r="R153" s="69">
        <v>2</v>
      </c>
      <c r="S153" s="70">
        <v>80</v>
      </c>
      <c r="T153" s="69"/>
      <c r="U153" s="77"/>
      <c r="V153" s="133"/>
      <c r="W153" s="74"/>
    </row>
    <row r="154" spans="1:23" ht="24.95" customHeight="1" x14ac:dyDescent="0.2">
      <c r="A154" s="227">
        <v>129.12700000000001</v>
      </c>
      <c r="B154" s="159">
        <f>Schedule!B$49</f>
        <v>45714</v>
      </c>
      <c r="C154" s="160">
        <f>Schedule!C$49</f>
        <v>45714</v>
      </c>
      <c r="D154" s="159" t="str">
        <f>Schedule!D$49</f>
        <v>B</v>
      </c>
      <c r="E154" s="161">
        <f>Schedule!E$49</f>
        <v>0.33333333333333331</v>
      </c>
      <c r="F154" s="161">
        <f>Schedule!F$49</f>
        <v>0.83333333333333337</v>
      </c>
      <c r="G154" s="159" t="str">
        <f>Schedule!G$49</f>
        <v>Ushuaia</v>
      </c>
      <c r="H154" s="159" t="str">
        <f>Schedule!H$49</f>
        <v>ARUSH</v>
      </c>
      <c r="I154" s="75" t="s">
        <v>630</v>
      </c>
      <c r="J154" s="74" t="s">
        <v>283</v>
      </c>
      <c r="K154" s="64">
        <v>109</v>
      </c>
      <c r="L154" s="228">
        <v>0.3611111111111111</v>
      </c>
      <c r="M154" s="66">
        <f>Table1[[#This Row],[Depart]]+Table1[[#This Row],[Dur''n]]</f>
        <v>0.52777777777777779</v>
      </c>
      <c r="N154" s="66">
        <v>0.16666666666666666</v>
      </c>
      <c r="O154" s="132" t="s">
        <v>1</v>
      </c>
      <c r="P154" s="136"/>
      <c r="Q154" s="69"/>
      <c r="R154" s="69">
        <v>2</v>
      </c>
      <c r="S154" s="70">
        <v>80</v>
      </c>
      <c r="T154" s="69"/>
      <c r="U154" s="77"/>
      <c r="V154" s="133"/>
      <c r="W154" s="74"/>
    </row>
    <row r="155" spans="1:23" ht="24.95" customHeight="1" x14ac:dyDescent="0.2">
      <c r="A155" s="227">
        <v>129.12700000000001</v>
      </c>
      <c r="B155" s="159">
        <f>Schedule!B$49</f>
        <v>45714</v>
      </c>
      <c r="C155" s="160">
        <f>Schedule!C$49</f>
        <v>45714</v>
      </c>
      <c r="D155" s="159" t="str">
        <f>Schedule!D$49</f>
        <v>B</v>
      </c>
      <c r="E155" s="161">
        <f>Schedule!E$49</f>
        <v>0.33333333333333331</v>
      </c>
      <c r="F155" s="161">
        <f>Schedule!F$49</f>
        <v>0.83333333333333337</v>
      </c>
      <c r="G155" s="159" t="str">
        <f>Schedule!G$49</f>
        <v>Ushuaia</v>
      </c>
      <c r="H155" s="159" t="str">
        <f>Schedule!H$49</f>
        <v>ARUSH</v>
      </c>
      <c r="I155" s="75" t="s">
        <v>726</v>
      </c>
      <c r="J155" s="74" t="s">
        <v>728</v>
      </c>
      <c r="K155" s="64">
        <v>149</v>
      </c>
      <c r="L155" s="228">
        <v>0.36805555555555558</v>
      </c>
      <c r="M155" s="66">
        <f>Table1[[#This Row],[Depart]]+Table1[[#This Row],[Dur''n]]</f>
        <v>0.53472222222222221</v>
      </c>
      <c r="N155" s="66">
        <v>0.16666666666666666</v>
      </c>
      <c r="O155" s="132">
        <v>28</v>
      </c>
      <c r="P155" s="136"/>
      <c r="Q155" s="69"/>
      <c r="R155" s="69" t="s">
        <v>730</v>
      </c>
      <c r="S155" s="70">
        <v>30</v>
      </c>
      <c r="T155" s="69"/>
      <c r="U155" s="77" t="s">
        <v>725</v>
      </c>
      <c r="V155" s="133" t="s">
        <v>79</v>
      </c>
      <c r="W155" s="74"/>
    </row>
    <row r="156" spans="1:23" ht="24.95" customHeight="1" x14ac:dyDescent="0.2">
      <c r="A156" s="227">
        <v>129.12700000000001</v>
      </c>
      <c r="B156" s="159">
        <f>Schedule!B$49</f>
        <v>45714</v>
      </c>
      <c r="C156" s="160">
        <f>Schedule!C$49</f>
        <v>45714</v>
      </c>
      <c r="D156" s="159" t="str">
        <f>Schedule!D$49</f>
        <v>B</v>
      </c>
      <c r="E156" s="161">
        <f>Schedule!E$49</f>
        <v>0.33333333333333331</v>
      </c>
      <c r="F156" s="161">
        <f>Schedule!F$49</f>
        <v>0.83333333333333337</v>
      </c>
      <c r="G156" s="159" t="str">
        <f>Schedule!G$49</f>
        <v>Ushuaia</v>
      </c>
      <c r="H156" s="159" t="str">
        <f>Schedule!H$49</f>
        <v>ARUSH</v>
      </c>
      <c r="I156" s="75" t="s">
        <v>631</v>
      </c>
      <c r="J156" s="74" t="s">
        <v>285</v>
      </c>
      <c r="K156" s="64">
        <v>99</v>
      </c>
      <c r="L156" s="228">
        <v>0.375</v>
      </c>
      <c r="M156" s="66">
        <f>Table1[[#This Row],[Depart]]+Table1[[#This Row],[Dur''n]]</f>
        <v>0.54166666666666663</v>
      </c>
      <c r="N156" s="66">
        <v>0.16666666666666666</v>
      </c>
      <c r="O156" s="132">
        <v>14</v>
      </c>
      <c r="P156" s="136"/>
      <c r="Q156" s="69"/>
      <c r="R156" s="69">
        <v>1</v>
      </c>
      <c r="S156" s="70">
        <v>40</v>
      </c>
      <c r="T156" s="69"/>
      <c r="U156" s="77" t="s">
        <v>725</v>
      </c>
      <c r="V156" s="133" t="s">
        <v>79</v>
      </c>
      <c r="W156" s="74"/>
    </row>
    <row r="157" spans="1:23" ht="24.95" customHeight="1" x14ac:dyDescent="0.2">
      <c r="A157" s="227">
        <v>129.12700000000001</v>
      </c>
      <c r="B157" s="159">
        <f>Schedule!B$49</f>
        <v>45714</v>
      </c>
      <c r="C157" s="160">
        <f>Schedule!C$49</f>
        <v>45714</v>
      </c>
      <c r="D157" s="159" t="str">
        <f>Schedule!D$49</f>
        <v>B</v>
      </c>
      <c r="E157" s="161">
        <f>Schedule!E$49</f>
        <v>0.33333333333333331</v>
      </c>
      <c r="F157" s="161">
        <f>Schedule!F$49</f>
        <v>0.83333333333333337</v>
      </c>
      <c r="G157" s="159" t="str">
        <f>Schedule!G$49</f>
        <v>Ushuaia</v>
      </c>
      <c r="H157" s="159" t="str">
        <f>Schedule!H$49</f>
        <v>ARUSH</v>
      </c>
      <c r="I157" s="75" t="s">
        <v>732</v>
      </c>
      <c r="J157" s="74" t="s">
        <v>731</v>
      </c>
      <c r="K157" s="64">
        <v>89</v>
      </c>
      <c r="L157" s="228">
        <v>0.38194444444444442</v>
      </c>
      <c r="M157" s="66">
        <f>Table1[[#This Row],[Depart]]+Table1[[#This Row],[Dur''n]]</f>
        <v>0.54861111111111105</v>
      </c>
      <c r="N157" s="66">
        <v>0.16666666666666666</v>
      </c>
      <c r="O157" s="132">
        <v>120</v>
      </c>
      <c r="P157" s="136"/>
      <c r="Q157" s="69"/>
      <c r="R157" s="69">
        <v>2</v>
      </c>
      <c r="S157" s="70">
        <v>80</v>
      </c>
      <c r="T157" s="69"/>
      <c r="U157" s="77"/>
      <c r="V157" s="133"/>
      <c r="W157" s="74"/>
    </row>
    <row r="158" spans="1:23" ht="24.95" customHeight="1" x14ac:dyDescent="0.2">
      <c r="A158" s="227">
        <v>129.12700000000001</v>
      </c>
      <c r="B158" s="159">
        <f>Schedule!B$49</f>
        <v>45714</v>
      </c>
      <c r="C158" s="160">
        <f>Schedule!C$49</f>
        <v>45714</v>
      </c>
      <c r="D158" s="159" t="str">
        <f>Schedule!D$49</f>
        <v>B</v>
      </c>
      <c r="E158" s="161">
        <f>Schedule!E$49</f>
        <v>0.33333333333333331</v>
      </c>
      <c r="F158" s="161">
        <f>Schedule!F$49</f>
        <v>0.83333333333333337</v>
      </c>
      <c r="G158" s="159" t="str">
        <f>Schedule!G$49</f>
        <v>Ushuaia</v>
      </c>
      <c r="H158" s="159" t="str">
        <f>Schedule!H$49</f>
        <v>ARUSH</v>
      </c>
      <c r="I158" s="75" t="s">
        <v>732</v>
      </c>
      <c r="J158" s="74" t="s">
        <v>731</v>
      </c>
      <c r="K158" s="64">
        <v>89</v>
      </c>
      <c r="L158" s="228">
        <v>0.3888888888888889</v>
      </c>
      <c r="M158" s="66">
        <f>Table1[[#This Row],[Depart]]+Table1[[#This Row],[Dur''n]]</f>
        <v>0.55555555555555558</v>
      </c>
      <c r="N158" s="66">
        <v>0.16666666666666666</v>
      </c>
      <c r="O158" s="132"/>
      <c r="P158" s="136"/>
      <c r="Q158" s="69"/>
      <c r="R158" s="69">
        <v>1</v>
      </c>
      <c r="S158" s="70">
        <v>40</v>
      </c>
      <c r="T158" s="69"/>
      <c r="U158" s="77"/>
      <c r="V158" s="133"/>
      <c r="W158" s="74"/>
    </row>
    <row r="159" spans="1:23" ht="24.95" customHeight="1" x14ac:dyDescent="0.2">
      <c r="A159" s="227">
        <v>129.12700000000001</v>
      </c>
      <c r="B159" s="159">
        <f>Schedule!B$49</f>
        <v>45714</v>
      </c>
      <c r="C159" s="160">
        <f>Schedule!C$49</f>
        <v>45714</v>
      </c>
      <c r="D159" s="159" t="str">
        <f>Schedule!D$49</f>
        <v>B</v>
      </c>
      <c r="E159" s="161">
        <f>Schedule!E$49</f>
        <v>0.33333333333333331</v>
      </c>
      <c r="F159" s="161">
        <f>Schedule!F$49</f>
        <v>0.83333333333333337</v>
      </c>
      <c r="G159" s="159" t="str">
        <f>Schedule!G$49</f>
        <v>Ushuaia</v>
      </c>
      <c r="H159" s="159" t="str">
        <f>Schedule!H$49</f>
        <v>ARUSH</v>
      </c>
      <c r="I159" s="75" t="s">
        <v>727</v>
      </c>
      <c r="J159" s="74" t="s">
        <v>729</v>
      </c>
      <c r="K159" s="64">
        <v>149</v>
      </c>
      <c r="L159" s="228">
        <v>0.57638888888888895</v>
      </c>
      <c r="M159" s="66">
        <f>Table1[[#This Row],[Depart]]+Table1[[#This Row],[Dur''n]]</f>
        <v>0.74305555555555558</v>
      </c>
      <c r="N159" s="66">
        <v>0.16666666666666666</v>
      </c>
      <c r="O159" s="132">
        <v>28</v>
      </c>
      <c r="P159" s="136"/>
      <c r="Q159" s="69"/>
      <c r="R159" s="69" t="s">
        <v>730</v>
      </c>
      <c r="S159" s="70">
        <v>30</v>
      </c>
      <c r="T159" s="69"/>
      <c r="U159" s="77" t="s">
        <v>725</v>
      </c>
      <c r="V159" s="133" t="s">
        <v>79</v>
      </c>
      <c r="W159" s="74"/>
    </row>
    <row r="160" spans="1:23" ht="24.95" customHeight="1" x14ac:dyDescent="0.2">
      <c r="A160" s="227">
        <v>129.12700000000001</v>
      </c>
      <c r="B160" s="159">
        <f>Schedule!B$49</f>
        <v>45714</v>
      </c>
      <c r="C160" s="160">
        <f>Schedule!C$49</f>
        <v>45714</v>
      </c>
      <c r="D160" s="159" t="str">
        <f>Schedule!D$49</f>
        <v>B</v>
      </c>
      <c r="E160" s="161">
        <f>Schedule!E$49</f>
        <v>0.33333333333333331</v>
      </c>
      <c r="F160" s="161">
        <f>Schedule!F$49</f>
        <v>0.83333333333333337</v>
      </c>
      <c r="G160" s="159" t="str">
        <f>Schedule!G$49</f>
        <v>Ushuaia</v>
      </c>
      <c r="H160" s="159" t="str">
        <f>Schedule!H$49</f>
        <v>ARUSH</v>
      </c>
      <c r="I160" s="75" t="s">
        <v>733</v>
      </c>
      <c r="J160" s="74" t="s">
        <v>734</v>
      </c>
      <c r="K160" s="64">
        <v>89</v>
      </c>
      <c r="L160" s="228">
        <v>0.58333333333333337</v>
      </c>
      <c r="M160" s="66">
        <f>Table1[[#This Row],[Depart]]+Table1[[#This Row],[Dur''n]]</f>
        <v>0.75</v>
      </c>
      <c r="N160" s="66">
        <v>0.16666666666666666</v>
      </c>
      <c r="O160" s="132">
        <v>149</v>
      </c>
      <c r="P160" s="136"/>
      <c r="Q160" s="69"/>
      <c r="R160" s="69">
        <v>2</v>
      </c>
      <c r="S160" s="70">
        <v>80</v>
      </c>
      <c r="T160" s="69"/>
      <c r="U160" s="77"/>
      <c r="V160" s="133"/>
      <c r="W160" s="74"/>
    </row>
    <row r="161" spans="1:23" ht="24.95" customHeight="1" x14ac:dyDescent="0.2">
      <c r="A161" s="227">
        <v>129.12700000000001</v>
      </c>
      <c r="B161" s="159">
        <f>Schedule!B$49</f>
        <v>45714</v>
      </c>
      <c r="C161" s="160">
        <f>Schedule!C$49</f>
        <v>45714</v>
      </c>
      <c r="D161" s="159" t="str">
        <f>Schedule!D$49</f>
        <v>B</v>
      </c>
      <c r="E161" s="161">
        <f>Schedule!E$49</f>
        <v>0.33333333333333331</v>
      </c>
      <c r="F161" s="161">
        <f>Schedule!F$49</f>
        <v>0.83333333333333337</v>
      </c>
      <c r="G161" s="159" t="str">
        <f>Schedule!G$49</f>
        <v>Ushuaia</v>
      </c>
      <c r="H161" s="159" t="str">
        <f>Schedule!H$49</f>
        <v>ARUSH</v>
      </c>
      <c r="I161" s="75" t="s">
        <v>733</v>
      </c>
      <c r="J161" s="74" t="s">
        <v>734</v>
      </c>
      <c r="K161" s="64">
        <v>89</v>
      </c>
      <c r="L161" s="228">
        <v>0.59027777777777779</v>
      </c>
      <c r="M161" s="66">
        <f>Table1[[#This Row],[Depart]]+Table1[[#This Row],[Dur''n]]</f>
        <v>0.75694444444444442</v>
      </c>
      <c r="N161" s="66">
        <v>0.16666666666666666</v>
      </c>
      <c r="O161" s="132"/>
      <c r="P161" s="136"/>
      <c r="Q161" s="69"/>
      <c r="R161" s="69">
        <v>2</v>
      </c>
      <c r="S161" s="70">
        <v>80</v>
      </c>
      <c r="T161" s="69"/>
      <c r="U161" s="77"/>
      <c r="V161" s="133"/>
      <c r="W161" s="74"/>
    </row>
    <row r="162" spans="1:23" ht="24.95" customHeight="1" x14ac:dyDescent="0.2">
      <c r="A162" s="227">
        <v>129.12700000000001</v>
      </c>
      <c r="B162" s="159">
        <f>Schedule!B$49</f>
        <v>45714</v>
      </c>
      <c r="C162" s="160">
        <f>Schedule!C$49</f>
        <v>45714</v>
      </c>
      <c r="D162" s="159" t="str">
        <f>Schedule!D$49</f>
        <v>B</v>
      </c>
      <c r="E162" s="161">
        <f>Schedule!E$49</f>
        <v>0.33333333333333331</v>
      </c>
      <c r="F162" s="161">
        <f>Schedule!F$49</f>
        <v>0.83333333333333337</v>
      </c>
      <c r="G162" s="159" t="str">
        <f>Schedule!G$49</f>
        <v>Ushuaia</v>
      </c>
      <c r="H162" s="159" t="str">
        <f>Schedule!H$49</f>
        <v>ARUSH</v>
      </c>
      <c r="I162" s="75" t="s">
        <v>632</v>
      </c>
      <c r="J162" s="74" t="s">
        <v>284</v>
      </c>
      <c r="K162" s="64">
        <v>59</v>
      </c>
      <c r="L162" s="228">
        <v>0.59722222222222221</v>
      </c>
      <c r="M162" s="66">
        <f>Table1[[#This Row],[Depart]]+Table1[[#This Row],[Dur''n]]</f>
        <v>0.72222222222222221</v>
      </c>
      <c r="N162" s="66">
        <v>0.125</v>
      </c>
      <c r="O162" s="132">
        <v>202</v>
      </c>
      <c r="P162" s="136"/>
      <c r="Q162" s="69"/>
      <c r="R162" s="69">
        <v>2</v>
      </c>
      <c r="S162" s="70">
        <v>250</v>
      </c>
      <c r="T162" s="69"/>
      <c r="U162" s="77"/>
      <c r="V162" s="133"/>
      <c r="W162" s="74"/>
    </row>
    <row r="163" spans="1:23" ht="24.95" customHeight="1" x14ac:dyDescent="0.2">
      <c r="A163" s="227">
        <v>129.12700000000001</v>
      </c>
      <c r="B163" s="159">
        <f>Schedule!B$49</f>
        <v>45714</v>
      </c>
      <c r="C163" s="160">
        <f>Schedule!C$49</f>
        <v>45714</v>
      </c>
      <c r="D163" s="159" t="str">
        <f>Schedule!D$49</f>
        <v>B</v>
      </c>
      <c r="E163" s="161">
        <f>Schedule!E$49</f>
        <v>0.33333333333333331</v>
      </c>
      <c r="F163" s="161">
        <f>Schedule!F$49</f>
        <v>0.83333333333333337</v>
      </c>
      <c r="G163" s="159" t="str">
        <f>Schedule!G$49</f>
        <v>Ushuaia</v>
      </c>
      <c r="H163" s="159" t="str">
        <f>Schedule!H$49</f>
        <v>ARUSH</v>
      </c>
      <c r="I163" s="75" t="s">
        <v>633</v>
      </c>
      <c r="J163" s="74" t="s">
        <v>286</v>
      </c>
      <c r="K163" s="64">
        <v>1490</v>
      </c>
      <c r="L163" s="228"/>
      <c r="M163" s="66">
        <f>Table1[[#This Row],[Depart]]+Table1[[#This Row],[Dur''n]]</f>
        <v>0</v>
      </c>
      <c r="N163" s="66"/>
      <c r="O163" s="132">
        <v>14</v>
      </c>
      <c r="P163" s="136"/>
      <c r="Q163" s="69"/>
      <c r="R163" s="69">
        <v>1</v>
      </c>
      <c r="S163" s="70">
        <v>14</v>
      </c>
      <c r="T163" s="69"/>
      <c r="U163" s="77" t="s">
        <v>418</v>
      </c>
      <c r="V163" s="133" t="s">
        <v>79</v>
      </c>
      <c r="W163" s="74" t="s">
        <v>449</v>
      </c>
    </row>
    <row r="164" spans="1:23" ht="24.95" customHeight="1" x14ac:dyDescent="0.2">
      <c r="A164" s="227">
        <v>129.12700000000001</v>
      </c>
      <c r="B164" s="159">
        <f>Schedule!B$52</f>
        <v>45716</v>
      </c>
      <c r="C164" s="160">
        <f>Schedule!C$52</f>
        <v>45716</v>
      </c>
      <c r="D164" s="159" t="str">
        <f>Schedule!D$52</f>
        <v>B</v>
      </c>
      <c r="E164" s="161">
        <f>Schedule!E$52</f>
        <v>0.54166666666666663</v>
      </c>
      <c r="F164" s="229">
        <f>Schedule!F$52</f>
        <v>0.75</v>
      </c>
      <c r="G164" s="159" t="str">
        <f>Schedule!G$52</f>
        <v>Punta Arenas</v>
      </c>
      <c r="H164" s="159" t="str">
        <f>Schedule!H$52</f>
        <v>CLPUQ</v>
      </c>
      <c r="I164" s="75" t="s">
        <v>635</v>
      </c>
      <c r="J164" s="74" t="s">
        <v>290</v>
      </c>
      <c r="K164" s="64">
        <v>149</v>
      </c>
      <c r="L164" s="228">
        <v>0.55555555555555558</v>
      </c>
      <c r="M164" s="66">
        <f>Table1[[#This Row],[Depart]]+Table1[[#This Row],[Dur''n]]</f>
        <v>0.76388888888888895</v>
      </c>
      <c r="N164" s="66">
        <v>0.20833333333333334</v>
      </c>
      <c r="O164" s="132">
        <v>49</v>
      </c>
      <c r="P164" s="136"/>
      <c r="Q164" s="69"/>
      <c r="R164" s="69" t="s">
        <v>654</v>
      </c>
      <c r="S164" s="70">
        <v>76</v>
      </c>
      <c r="T164" s="69"/>
      <c r="U164" s="77"/>
      <c r="V164" s="133" t="s">
        <v>79</v>
      </c>
      <c r="W164" s="74"/>
    </row>
    <row r="165" spans="1:23" ht="24.95" customHeight="1" x14ac:dyDescent="0.2">
      <c r="A165" s="227">
        <v>129.12700000000001</v>
      </c>
      <c r="B165" s="159">
        <f>Schedule!B$52</f>
        <v>45716</v>
      </c>
      <c r="C165" s="160">
        <f>Schedule!C$52</f>
        <v>45716</v>
      </c>
      <c r="D165" s="159" t="str">
        <f>Schedule!D$52</f>
        <v>B</v>
      </c>
      <c r="E165" s="161">
        <f>Schedule!E$52</f>
        <v>0.54166666666666663</v>
      </c>
      <c r="F165" s="229">
        <f>Schedule!F$52</f>
        <v>0.75</v>
      </c>
      <c r="G165" s="159" t="str">
        <f>Schedule!G$52</f>
        <v>Punta Arenas</v>
      </c>
      <c r="H165" s="159" t="str">
        <f>Schedule!H$52</f>
        <v>CLPUQ</v>
      </c>
      <c r="I165" s="75" t="s">
        <v>634</v>
      </c>
      <c r="J165" s="74" t="s">
        <v>288</v>
      </c>
      <c r="K165" s="64">
        <v>129</v>
      </c>
      <c r="L165" s="228">
        <v>0.5625</v>
      </c>
      <c r="M165" s="66">
        <f>Table1[[#This Row],[Depart]]+Table1[[#This Row],[Dur''n]]</f>
        <v>0.77083333333333337</v>
      </c>
      <c r="N165" s="66">
        <v>0.20833333333333334</v>
      </c>
      <c r="O165" s="132">
        <v>88</v>
      </c>
      <c r="P165" s="136"/>
      <c r="Q165" s="69"/>
      <c r="R165" s="69" t="s">
        <v>711</v>
      </c>
      <c r="S165" s="70">
        <v>68</v>
      </c>
      <c r="T165" s="69"/>
      <c r="U165" s="77"/>
      <c r="V165" s="133" t="s">
        <v>79</v>
      </c>
      <c r="W165" s="74"/>
    </row>
    <row r="166" spans="1:23" ht="24.95" customHeight="1" x14ac:dyDescent="0.2">
      <c r="A166" s="227">
        <v>129.12700000000001</v>
      </c>
      <c r="B166" s="159">
        <f>Schedule!B$52</f>
        <v>45716</v>
      </c>
      <c r="C166" s="160">
        <f>Schedule!C$52</f>
        <v>45716</v>
      </c>
      <c r="D166" s="159" t="str">
        <f>Schedule!D$52</f>
        <v>B</v>
      </c>
      <c r="E166" s="161">
        <f>Schedule!E$52</f>
        <v>0.54166666666666663</v>
      </c>
      <c r="F166" s="229">
        <f>Schedule!F$52</f>
        <v>0.75</v>
      </c>
      <c r="G166" s="159" t="str">
        <f>Schedule!G$52</f>
        <v>Punta Arenas</v>
      </c>
      <c r="H166" s="159" t="str">
        <f>Schedule!H$52</f>
        <v>CLPUQ</v>
      </c>
      <c r="I166" s="75" t="s">
        <v>634</v>
      </c>
      <c r="J166" s="74" t="s">
        <v>288</v>
      </c>
      <c r="K166" s="64">
        <v>129</v>
      </c>
      <c r="L166" s="228">
        <v>0.56944444444444442</v>
      </c>
      <c r="M166" s="66">
        <f>Table1[[#This Row],[Depart]]+Table1[[#This Row],[Dur''n]]</f>
        <v>0.77777777777777779</v>
      </c>
      <c r="N166" s="66">
        <v>0.20833333333333334</v>
      </c>
      <c r="O166" s="132" t="s">
        <v>1</v>
      </c>
      <c r="P166" s="136"/>
      <c r="Q166" s="69"/>
      <c r="R166" s="69" t="s">
        <v>712</v>
      </c>
      <c r="S166" s="70">
        <v>34</v>
      </c>
      <c r="T166" s="69"/>
      <c r="U166" s="77"/>
      <c r="V166" s="133" t="s">
        <v>79</v>
      </c>
      <c r="W166" s="74"/>
    </row>
    <row r="167" spans="1:23" ht="24.95" customHeight="1" x14ac:dyDescent="0.2">
      <c r="A167" s="227">
        <v>129.12700000000001</v>
      </c>
      <c r="B167" s="159">
        <f>Schedule!B$52</f>
        <v>45716</v>
      </c>
      <c r="C167" s="160">
        <f>Schedule!C$52</f>
        <v>45716</v>
      </c>
      <c r="D167" s="159" t="str">
        <f>Schedule!D$52</f>
        <v>B</v>
      </c>
      <c r="E167" s="161">
        <f>Schedule!E$52</f>
        <v>0.54166666666666663</v>
      </c>
      <c r="F167" s="229">
        <f>Schedule!F$52</f>
        <v>0.75</v>
      </c>
      <c r="G167" s="159" t="str">
        <f>Schedule!G$52</f>
        <v>Punta Arenas</v>
      </c>
      <c r="H167" s="159" t="str">
        <f>Schedule!H$52</f>
        <v>CLPUQ</v>
      </c>
      <c r="I167" s="75" t="s">
        <v>636</v>
      </c>
      <c r="J167" s="74" t="s">
        <v>289</v>
      </c>
      <c r="K167" s="64">
        <v>79</v>
      </c>
      <c r="L167" s="228">
        <v>0.57638888888888895</v>
      </c>
      <c r="M167" s="66">
        <f>Table1[[#This Row],[Depart]]+Table1[[#This Row],[Dur''n]]</f>
        <v>0.74305555555555558</v>
      </c>
      <c r="N167" s="66">
        <v>0.16666666666666666</v>
      </c>
      <c r="O167" s="132">
        <v>47</v>
      </c>
      <c r="P167" s="136"/>
      <c r="Q167" s="69"/>
      <c r="R167" s="69" t="s">
        <v>654</v>
      </c>
      <c r="S167" s="70">
        <v>76</v>
      </c>
      <c r="T167" s="69"/>
      <c r="U167" s="77"/>
      <c r="V167" s="133" t="s">
        <v>79</v>
      </c>
      <c r="W167" s="74"/>
    </row>
    <row r="168" spans="1:23" ht="24.95" customHeight="1" x14ac:dyDescent="0.2">
      <c r="A168" s="227">
        <v>129.12700000000001</v>
      </c>
      <c r="B168" s="159">
        <f>Schedule!B$52</f>
        <v>45716</v>
      </c>
      <c r="C168" s="160">
        <f>Schedule!C$52</f>
        <v>45716</v>
      </c>
      <c r="D168" s="159" t="str">
        <f>Schedule!D$52</f>
        <v>B</v>
      </c>
      <c r="E168" s="161">
        <f>Schedule!E$52</f>
        <v>0.54166666666666663</v>
      </c>
      <c r="F168" s="229">
        <f>Schedule!F$52</f>
        <v>0.75</v>
      </c>
      <c r="G168" s="159" t="str">
        <f>Schedule!G$52</f>
        <v>Punta Arenas</v>
      </c>
      <c r="H168" s="159" t="str">
        <f>Schedule!H$52</f>
        <v>CLPUQ</v>
      </c>
      <c r="I168" s="75" t="s">
        <v>638</v>
      </c>
      <c r="J168" s="74" t="s">
        <v>101</v>
      </c>
      <c r="K168" s="64">
        <v>65</v>
      </c>
      <c r="L168" s="228">
        <v>0.58333333333333337</v>
      </c>
      <c r="M168" s="66">
        <f>Table1[[#This Row],[Depart]]+Table1[[#This Row],[Dur''n]]</f>
        <v>0.72916666666666674</v>
      </c>
      <c r="N168" s="66">
        <v>0.14583333333333334</v>
      </c>
      <c r="O168" s="132">
        <v>244</v>
      </c>
      <c r="P168" s="136"/>
      <c r="Q168" s="69"/>
      <c r="R168" s="69" t="s">
        <v>654</v>
      </c>
      <c r="S168" s="70">
        <v>76</v>
      </c>
      <c r="T168" s="69"/>
      <c r="U168" s="77"/>
      <c r="V168" s="133"/>
      <c r="W168" s="74"/>
    </row>
    <row r="169" spans="1:23" ht="24.95" customHeight="1" x14ac:dyDescent="0.2">
      <c r="A169" s="227">
        <v>129.12700000000001</v>
      </c>
      <c r="B169" s="159">
        <f>Schedule!B$52</f>
        <v>45716</v>
      </c>
      <c r="C169" s="160">
        <f>Schedule!C$52</f>
        <v>45716</v>
      </c>
      <c r="D169" s="159" t="str">
        <f>Schedule!D$52</f>
        <v>B</v>
      </c>
      <c r="E169" s="161">
        <f>Schedule!E$52</f>
        <v>0.54166666666666663</v>
      </c>
      <c r="F169" s="229">
        <f>Schedule!F$52</f>
        <v>0.75</v>
      </c>
      <c r="G169" s="159" t="str">
        <f>Schedule!G$52</f>
        <v>Punta Arenas</v>
      </c>
      <c r="H169" s="159" t="str">
        <f>Schedule!H$52</f>
        <v>CLPUQ</v>
      </c>
      <c r="I169" s="75" t="s">
        <v>638</v>
      </c>
      <c r="J169" s="74" t="s">
        <v>101</v>
      </c>
      <c r="K169" s="64">
        <v>65</v>
      </c>
      <c r="L169" s="228">
        <v>0.59027777777777779</v>
      </c>
      <c r="M169" s="66">
        <f>Table1[[#This Row],[Depart]]+Table1[[#This Row],[Dur''n]]</f>
        <v>0.73611111111111116</v>
      </c>
      <c r="N169" s="66">
        <v>0.14583333333333334</v>
      </c>
      <c r="O169" s="132" t="s">
        <v>1</v>
      </c>
      <c r="P169" s="136"/>
      <c r="Q169" s="69"/>
      <c r="R169" s="69" t="s">
        <v>654</v>
      </c>
      <c r="S169" s="70">
        <v>76</v>
      </c>
      <c r="T169" s="69"/>
      <c r="U169" s="77"/>
      <c r="V169" s="133"/>
      <c r="W169" s="74"/>
    </row>
    <row r="170" spans="1:23" ht="24.95" customHeight="1" x14ac:dyDescent="0.2">
      <c r="A170" s="227">
        <v>129.12700000000001</v>
      </c>
      <c r="B170" s="159">
        <f>Schedule!B$52</f>
        <v>45716</v>
      </c>
      <c r="C170" s="160">
        <f>Schedule!C$52</f>
        <v>45716</v>
      </c>
      <c r="D170" s="159" t="str">
        <f>Schedule!D$52</f>
        <v>B</v>
      </c>
      <c r="E170" s="161">
        <f>Schedule!E$52</f>
        <v>0.54166666666666663</v>
      </c>
      <c r="F170" s="229">
        <f>Schedule!F$52</f>
        <v>0.75</v>
      </c>
      <c r="G170" s="159" t="str">
        <f>Schedule!G$52</f>
        <v>Punta Arenas</v>
      </c>
      <c r="H170" s="159" t="str">
        <f>Schedule!H$52</f>
        <v>CLPUQ</v>
      </c>
      <c r="I170" s="75" t="s">
        <v>638</v>
      </c>
      <c r="J170" s="74" t="s">
        <v>101</v>
      </c>
      <c r="K170" s="64">
        <v>65</v>
      </c>
      <c r="L170" s="228">
        <v>0.59722222222222221</v>
      </c>
      <c r="M170" s="66">
        <f>Table1[[#This Row],[Depart]]+Table1[[#This Row],[Dur''n]]</f>
        <v>0.74305555555555558</v>
      </c>
      <c r="N170" s="66">
        <v>0.14583333333333334</v>
      </c>
      <c r="O170" s="132" t="s">
        <v>1</v>
      </c>
      <c r="P170" s="136"/>
      <c r="Q170" s="69"/>
      <c r="R170" s="69" t="s">
        <v>654</v>
      </c>
      <c r="S170" s="70">
        <v>76</v>
      </c>
      <c r="T170" s="69"/>
      <c r="U170" s="77"/>
      <c r="V170" s="133"/>
      <c r="W170" s="74"/>
    </row>
    <row r="171" spans="1:23" ht="24.95" customHeight="1" x14ac:dyDescent="0.2">
      <c r="A171" s="227">
        <v>129.12700000000001</v>
      </c>
      <c r="B171" s="159">
        <f>Schedule!B$52</f>
        <v>45716</v>
      </c>
      <c r="C171" s="160">
        <f>Schedule!C$52</f>
        <v>45716</v>
      </c>
      <c r="D171" s="159" t="str">
        <f>Schedule!D$52</f>
        <v>B</v>
      </c>
      <c r="E171" s="161">
        <f>Schedule!E$52</f>
        <v>0.54166666666666663</v>
      </c>
      <c r="F171" s="229">
        <f>Schedule!F$52</f>
        <v>0.75</v>
      </c>
      <c r="G171" s="159" t="str">
        <f>Schedule!G$52</f>
        <v>Punta Arenas</v>
      </c>
      <c r="H171" s="159" t="str">
        <f>Schedule!H$52</f>
        <v>CLPUQ</v>
      </c>
      <c r="I171" s="75" t="s">
        <v>638</v>
      </c>
      <c r="J171" s="74" t="s">
        <v>101</v>
      </c>
      <c r="K171" s="64">
        <v>65</v>
      </c>
      <c r="L171" s="228">
        <v>0.60416666666666663</v>
      </c>
      <c r="M171" s="66">
        <f>Table1[[#This Row],[Depart]]+Table1[[#This Row],[Dur''n]]</f>
        <v>0.75</v>
      </c>
      <c r="N171" s="66">
        <v>0.14583333333333334</v>
      </c>
      <c r="O171" s="132" t="s">
        <v>1</v>
      </c>
      <c r="P171" s="136"/>
      <c r="Q171" s="69"/>
      <c r="R171" s="69" t="s">
        <v>657</v>
      </c>
      <c r="S171" s="70">
        <v>38</v>
      </c>
      <c r="T171" s="69"/>
      <c r="U171" s="77"/>
      <c r="V171" s="133"/>
      <c r="W171" s="74"/>
    </row>
    <row r="172" spans="1:23" ht="24.95" customHeight="1" x14ac:dyDescent="0.2">
      <c r="A172" s="227">
        <v>129.12700000000001</v>
      </c>
      <c r="B172" s="159">
        <f>Schedule!B$52</f>
        <v>45716</v>
      </c>
      <c r="C172" s="160">
        <f>Schedule!C$52</f>
        <v>45716</v>
      </c>
      <c r="D172" s="159" t="str">
        <f>Schedule!D$52</f>
        <v>B</v>
      </c>
      <c r="E172" s="161">
        <f>Schedule!E$52</f>
        <v>0.54166666666666663</v>
      </c>
      <c r="F172" s="229">
        <f>Schedule!F$52</f>
        <v>0.75</v>
      </c>
      <c r="G172" s="159" t="str">
        <f>Schedule!G$52</f>
        <v>Punta Arenas</v>
      </c>
      <c r="H172" s="159" t="str">
        <f>Schedule!H$52</f>
        <v>CLPUQ</v>
      </c>
      <c r="I172" s="75" t="s">
        <v>637</v>
      </c>
      <c r="J172" s="74" t="s">
        <v>287</v>
      </c>
      <c r="K172" s="64">
        <v>79</v>
      </c>
      <c r="L172" s="228">
        <v>0.61111111111111105</v>
      </c>
      <c r="M172" s="66">
        <f>Table1[[#This Row],[Depart]]+Table1[[#This Row],[Dur''n]]</f>
        <v>0.75694444444444442</v>
      </c>
      <c r="N172" s="66">
        <v>0.14583333333333334</v>
      </c>
      <c r="O172" s="132">
        <v>158</v>
      </c>
      <c r="P172" s="136"/>
      <c r="Q172" s="69"/>
      <c r="R172" s="69" t="s">
        <v>654</v>
      </c>
      <c r="S172" s="70">
        <v>76</v>
      </c>
      <c r="T172" s="69"/>
      <c r="U172" s="77"/>
      <c r="V172" s="133" t="s">
        <v>79</v>
      </c>
      <c r="W172" s="74"/>
    </row>
    <row r="173" spans="1:23" ht="24.95" customHeight="1" x14ac:dyDescent="0.2">
      <c r="A173" s="227">
        <v>129.12700000000001</v>
      </c>
      <c r="B173" s="159">
        <f>Schedule!B$52</f>
        <v>45716</v>
      </c>
      <c r="C173" s="160">
        <f>Schedule!C$52</f>
        <v>45716</v>
      </c>
      <c r="D173" s="159" t="str">
        <f>Schedule!D$52</f>
        <v>B</v>
      </c>
      <c r="E173" s="161">
        <f>Schedule!E$52</f>
        <v>0.54166666666666663</v>
      </c>
      <c r="F173" s="229">
        <f>Schedule!F$52</f>
        <v>0.75</v>
      </c>
      <c r="G173" s="159" t="str">
        <f>Schedule!G$52</f>
        <v>Punta Arenas</v>
      </c>
      <c r="H173" s="159" t="str">
        <f>Schedule!H$52</f>
        <v>CLPUQ</v>
      </c>
      <c r="I173" s="75" t="s">
        <v>637</v>
      </c>
      <c r="J173" s="74" t="s">
        <v>287</v>
      </c>
      <c r="K173" s="64">
        <v>79</v>
      </c>
      <c r="L173" s="228">
        <v>0.61805555555555558</v>
      </c>
      <c r="M173" s="66">
        <f>Table1[[#This Row],[Depart]]+Table1[[#This Row],[Dur''n]]</f>
        <v>0.76388888888888895</v>
      </c>
      <c r="N173" s="66">
        <v>0.14583333333333334</v>
      </c>
      <c r="O173" s="132" t="s">
        <v>1</v>
      </c>
      <c r="P173" s="136"/>
      <c r="Q173" s="69"/>
      <c r="R173" s="69" t="s">
        <v>654</v>
      </c>
      <c r="S173" s="70">
        <v>76</v>
      </c>
      <c r="T173" s="69"/>
      <c r="U173" s="77"/>
      <c r="V173" s="133" t="s">
        <v>79</v>
      </c>
      <c r="W173" s="74"/>
    </row>
    <row r="174" spans="1:23" ht="24.95" customHeight="1" x14ac:dyDescent="0.2">
      <c r="A174" s="227">
        <v>129.12700000000001</v>
      </c>
      <c r="B174" s="159">
        <f>Schedule!B$52</f>
        <v>45716</v>
      </c>
      <c r="C174" s="160">
        <f>Schedule!C$52</f>
        <v>45716</v>
      </c>
      <c r="D174" s="159" t="str">
        <f>Schedule!D$52</f>
        <v>B</v>
      </c>
      <c r="E174" s="161">
        <f>Schedule!E$52</f>
        <v>0.54166666666666663</v>
      </c>
      <c r="F174" s="229">
        <f>Schedule!F$52</f>
        <v>0.75</v>
      </c>
      <c r="G174" s="159" t="str">
        <f>Schedule!G$52</f>
        <v>Punta Arenas</v>
      </c>
      <c r="H174" s="159" t="str">
        <f>Schedule!H$52</f>
        <v>CLPUQ</v>
      </c>
      <c r="I174" s="75" t="s">
        <v>637</v>
      </c>
      <c r="J174" s="74" t="s">
        <v>287</v>
      </c>
      <c r="K174" s="64">
        <v>79</v>
      </c>
      <c r="L174" s="228">
        <v>0.625</v>
      </c>
      <c r="M174" s="66">
        <f>Table1[[#This Row],[Depart]]+Table1[[#This Row],[Dur''n]]</f>
        <v>0.77083333333333337</v>
      </c>
      <c r="N174" s="66">
        <v>0.14583333333333334</v>
      </c>
      <c r="O174" s="132" t="s">
        <v>1</v>
      </c>
      <c r="P174" s="136"/>
      <c r="Q174" s="69"/>
      <c r="R174" s="69" t="s">
        <v>657</v>
      </c>
      <c r="S174" s="70">
        <v>38</v>
      </c>
      <c r="T174" s="69"/>
      <c r="U174" s="77"/>
      <c r="V174" s="133" t="s">
        <v>79</v>
      </c>
      <c r="W174" s="74"/>
    </row>
    <row r="175" spans="1:23" ht="24.95" customHeight="1" x14ac:dyDescent="0.2">
      <c r="A175" s="227">
        <v>129.12700000000001</v>
      </c>
      <c r="B175" s="159">
        <f>Schedule!B$56</f>
        <v>45720</v>
      </c>
      <c r="C175" s="160">
        <f>Schedule!C$56</f>
        <v>45720</v>
      </c>
      <c r="D175" s="164" t="str">
        <f>Schedule!D$56</f>
        <v>A/B</v>
      </c>
      <c r="E175" s="229">
        <f>Schedule!E$56</f>
        <v>0.375</v>
      </c>
      <c r="F175" s="161">
        <f>Schedule!F$56</f>
        <v>0.83333333333333337</v>
      </c>
      <c r="G175" s="159" t="str">
        <f>Schedule!G$56</f>
        <v>Castro, Chiloe Island</v>
      </c>
      <c r="H175" s="159" t="str">
        <f>Schedule!H$56</f>
        <v>CLWCA</v>
      </c>
      <c r="I175" s="75" t="s">
        <v>640</v>
      </c>
      <c r="J175" s="74" t="s">
        <v>291</v>
      </c>
      <c r="K175" s="64">
        <v>79</v>
      </c>
      <c r="L175" s="230">
        <v>0.34027777777777773</v>
      </c>
      <c r="M175" s="66">
        <f>Table1[[#This Row],[Depart]]+Table1[[#This Row],[Dur''n]]</f>
        <v>0.54861111111111105</v>
      </c>
      <c r="N175" s="66">
        <v>0.20833333333333334</v>
      </c>
      <c r="O175" s="132">
        <v>255</v>
      </c>
      <c r="P175" s="136"/>
      <c r="Q175" s="69"/>
      <c r="R175" s="69" t="s">
        <v>654</v>
      </c>
      <c r="S175" s="70">
        <v>72</v>
      </c>
      <c r="T175" s="69"/>
      <c r="U175" s="77"/>
      <c r="V175" s="133" t="s">
        <v>79</v>
      </c>
      <c r="W175" s="74"/>
    </row>
    <row r="176" spans="1:23" ht="24.95" customHeight="1" x14ac:dyDescent="0.2">
      <c r="A176" s="227">
        <v>129.12700000000001</v>
      </c>
      <c r="B176" s="159">
        <f>Schedule!B$56</f>
        <v>45720</v>
      </c>
      <c r="C176" s="160">
        <f>Schedule!C$56</f>
        <v>45720</v>
      </c>
      <c r="D176" s="164" t="str">
        <f>Schedule!D$56</f>
        <v>A/B</v>
      </c>
      <c r="E176" s="229">
        <f>Schedule!E$56</f>
        <v>0.375</v>
      </c>
      <c r="F176" s="161">
        <f>Schedule!F$56</f>
        <v>0.83333333333333337</v>
      </c>
      <c r="G176" s="159" t="str">
        <f>Schedule!G$56</f>
        <v>Castro, Chiloe Island</v>
      </c>
      <c r="H176" s="159" t="str">
        <f>Schedule!H$56</f>
        <v>CLWCA</v>
      </c>
      <c r="I176" s="75" t="s">
        <v>640</v>
      </c>
      <c r="J176" s="74" t="s">
        <v>291</v>
      </c>
      <c r="K176" s="64">
        <v>79</v>
      </c>
      <c r="L176" s="230">
        <v>0.34722222222222227</v>
      </c>
      <c r="M176" s="66">
        <f>Table1[[#This Row],[Depart]]+Table1[[#This Row],[Dur''n]]</f>
        <v>0.55555555555555558</v>
      </c>
      <c r="N176" s="66">
        <v>0.20833333333333334</v>
      </c>
      <c r="O176" s="132" t="s">
        <v>1</v>
      </c>
      <c r="P176" s="136"/>
      <c r="Q176" s="69"/>
      <c r="R176" s="69" t="s">
        <v>654</v>
      </c>
      <c r="S176" s="70">
        <v>72</v>
      </c>
      <c r="T176" s="69"/>
      <c r="U176" s="77"/>
      <c r="V176" s="133" t="s">
        <v>79</v>
      </c>
      <c r="W176" s="74"/>
    </row>
    <row r="177" spans="1:23" ht="24.95" customHeight="1" x14ac:dyDescent="0.2">
      <c r="A177" s="227">
        <v>129.12700000000001</v>
      </c>
      <c r="B177" s="159">
        <f>Schedule!B$56</f>
        <v>45720</v>
      </c>
      <c r="C177" s="160">
        <f>Schedule!C$56</f>
        <v>45720</v>
      </c>
      <c r="D177" s="164" t="str">
        <f>Schedule!D$56</f>
        <v>A/B</v>
      </c>
      <c r="E177" s="229">
        <f>Schedule!E$56</f>
        <v>0.375</v>
      </c>
      <c r="F177" s="161">
        <f>Schedule!F$56</f>
        <v>0.83333333333333337</v>
      </c>
      <c r="G177" s="159" t="str">
        <f>Schedule!G$56</f>
        <v>Castro, Chiloe Island</v>
      </c>
      <c r="H177" s="159" t="str">
        <f>Schedule!H$56</f>
        <v>CLWCA</v>
      </c>
      <c r="I177" s="75" t="s">
        <v>640</v>
      </c>
      <c r="J177" s="74" t="s">
        <v>291</v>
      </c>
      <c r="K177" s="64">
        <v>79</v>
      </c>
      <c r="L177" s="230">
        <v>0.35416666666666669</v>
      </c>
      <c r="M177" s="66">
        <f>Table1[[#This Row],[Depart]]+Table1[[#This Row],[Dur''n]]</f>
        <v>0.5625</v>
      </c>
      <c r="N177" s="66">
        <v>0.20833333333333334</v>
      </c>
      <c r="O177" s="132" t="s">
        <v>1</v>
      </c>
      <c r="P177" s="136"/>
      <c r="Q177" s="69"/>
      <c r="R177" s="69" t="s">
        <v>654</v>
      </c>
      <c r="S177" s="70">
        <v>72</v>
      </c>
      <c r="T177" s="69"/>
      <c r="U177" s="77"/>
      <c r="V177" s="133" t="s">
        <v>79</v>
      </c>
      <c r="W177" s="74"/>
    </row>
    <row r="178" spans="1:23" ht="24.95" customHeight="1" x14ac:dyDescent="0.2">
      <c r="A178" s="227">
        <v>129.12700000000001</v>
      </c>
      <c r="B178" s="159">
        <f>Schedule!B$56</f>
        <v>45720</v>
      </c>
      <c r="C178" s="160">
        <f>Schedule!C$56</f>
        <v>45720</v>
      </c>
      <c r="D178" s="164" t="str">
        <f>Schedule!D$56</f>
        <v>A/B</v>
      </c>
      <c r="E178" s="229">
        <f>Schedule!E$56</f>
        <v>0.375</v>
      </c>
      <c r="F178" s="161">
        <f>Schedule!F$56</f>
        <v>0.83333333333333337</v>
      </c>
      <c r="G178" s="159" t="str">
        <f>Schedule!G$56</f>
        <v>Castro, Chiloe Island</v>
      </c>
      <c r="H178" s="159" t="str">
        <f>Schedule!H$56</f>
        <v>CLWCA</v>
      </c>
      <c r="I178" s="75" t="s">
        <v>640</v>
      </c>
      <c r="J178" s="74" t="s">
        <v>291</v>
      </c>
      <c r="K178" s="64">
        <v>79</v>
      </c>
      <c r="L178" s="230">
        <v>0.3611111111111111</v>
      </c>
      <c r="M178" s="66">
        <f>Table1[[#This Row],[Depart]]+Table1[[#This Row],[Dur''n]]</f>
        <v>0.56944444444444442</v>
      </c>
      <c r="N178" s="66">
        <v>0.20833333333333334</v>
      </c>
      <c r="O178" s="132" t="s">
        <v>1</v>
      </c>
      <c r="P178" s="136"/>
      <c r="Q178" s="69"/>
      <c r="R178" s="69" t="s">
        <v>657</v>
      </c>
      <c r="S178" s="70">
        <v>36</v>
      </c>
      <c r="T178" s="69"/>
      <c r="U178" s="77" t="s">
        <v>658</v>
      </c>
      <c r="V178" s="133" t="s">
        <v>79</v>
      </c>
      <c r="W178" s="74"/>
    </row>
    <row r="179" spans="1:23" ht="24.95" customHeight="1" x14ac:dyDescent="0.2">
      <c r="A179" s="227">
        <v>129.12700000000001</v>
      </c>
      <c r="B179" s="159">
        <f>Schedule!B$56</f>
        <v>45720</v>
      </c>
      <c r="C179" s="160">
        <f>Schedule!C$56</f>
        <v>45720</v>
      </c>
      <c r="D179" s="164" t="str">
        <f>Schedule!D$56</f>
        <v>A/B</v>
      </c>
      <c r="E179" s="229">
        <f>Schedule!E$56</f>
        <v>0.375</v>
      </c>
      <c r="F179" s="161">
        <f>Schedule!F$56</f>
        <v>0.83333333333333337</v>
      </c>
      <c r="G179" s="159" t="str">
        <f>Schedule!G$56</f>
        <v>Castro, Chiloe Island</v>
      </c>
      <c r="H179" s="159" t="str">
        <f>Schedule!H$56</f>
        <v>CLWCA</v>
      </c>
      <c r="I179" s="75" t="s">
        <v>641</v>
      </c>
      <c r="J179" s="74" t="s">
        <v>292</v>
      </c>
      <c r="K179" s="64">
        <v>69</v>
      </c>
      <c r="L179" s="230">
        <v>0.36805555555555558</v>
      </c>
      <c r="M179" s="66">
        <f>Table1[[#This Row],[Depart]]+Table1[[#This Row],[Dur''n]]</f>
        <v>0.57638888888888895</v>
      </c>
      <c r="N179" s="66">
        <v>0.20833333333333334</v>
      </c>
      <c r="O179" s="132">
        <v>119</v>
      </c>
      <c r="P179" s="136"/>
      <c r="Q179" s="69"/>
      <c r="R179" s="69" t="s">
        <v>654</v>
      </c>
      <c r="S179" s="70">
        <v>72</v>
      </c>
      <c r="T179" s="69"/>
      <c r="U179" s="77"/>
      <c r="V179" s="133"/>
      <c r="W179" s="74"/>
    </row>
    <row r="180" spans="1:23" ht="24.95" customHeight="1" x14ac:dyDescent="0.2">
      <c r="A180" s="227">
        <v>129.12700000000001</v>
      </c>
      <c r="B180" s="159">
        <f>Schedule!B$56</f>
        <v>45720</v>
      </c>
      <c r="C180" s="160">
        <f>Schedule!C$56</f>
        <v>45720</v>
      </c>
      <c r="D180" s="164" t="str">
        <f>Schedule!D$56</f>
        <v>A/B</v>
      </c>
      <c r="E180" s="229">
        <f>Schedule!E$56</f>
        <v>0.375</v>
      </c>
      <c r="F180" s="161">
        <f>Schedule!F$56</f>
        <v>0.83333333333333337</v>
      </c>
      <c r="G180" s="159" t="str">
        <f>Schedule!G$56</f>
        <v>Castro, Chiloe Island</v>
      </c>
      <c r="H180" s="159" t="str">
        <f>Schedule!H$56</f>
        <v>CLWCA</v>
      </c>
      <c r="I180" s="75" t="s">
        <v>641</v>
      </c>
      <c r="J180" s="74" t="s">
        <v>292</v>
      </c>
      <c r="K180" s="64">
        <v>69</v>
      </c>
      <c r="L180" s="230">
        <v>0.375</v>
      </c>
      <c r="M180" s="66">
        <f>Table1[[#This Row],[Depart]]+Table1[[#This Row],[Dur''n]]</f>
        <v>0.58333333333333337</v>
      </c>
      <c r="N180" s="66">
        <v>0.20833333333333334</v>
      </c>
      <c r="O180" s="132" t="s">
        <v>1</v>
      </c>
      <c r="P180" s="136"/>
      <c r="Q180" s="69"/>
      <c r="R180" s="69" t="s">
        <v>654</v>
      </c>
      <c r="S180" s="70">
        <v>72</v>
      </c>
      <c r="T180" s="69"/>
      <c r="U180" s="77"/>
      <c r="V180" s="133"/>
      <c r="W180" s="74"/>
    </row>
    <row r="181" spans="1:23" ht="24.95" customHeight="1" x14ac:dyDescent="0.2">
      <c r="A181" s="227">
        <v>129.12700000000001</v>
      </c>
      <c r="B181" s="159">
        <f>Schedule!B$56</f>
        <v>45720</v>
      </c>
      <c r="C181" s="160">
        <f>Schedule!C$56</f>
        <v>45720</v>
      </c>
      <c r="D181" s="164" t="str">
        <f>Schedule!D$56</f>
        <v>A/B</v>
      </c>
      <c r="E181" s="229">
        <f>Schedule!E$56</f>
        <v>0.375</v>
      </c>
      <c r="F181" s="161">
        <f>Schedule!F$56</f>
        <v>0.83333333333333337</v>
      </c>
      <c r="G181" s="159" t="str">
        <f>Schedule!G$56</f>
        <v>Castro, Chiloe Island</v>
      </c>
      <c r="H181" s="159" t="str">
        <f>Schedule!H$56</f>
        <v>CLWCA</v>
      </c>
      <c r="I181" s="75" t="s">
        <v>639</v>
      </c>
      <c r="J181" s="74" t="s">
        <v>293</v>
      </c>
      <c r="K181" s="64">
        <v>129</v>
      </c>
      <c r="L181" s="230">
        <v>0.38194444444444442</v>
      </c>
      <c r="M181" s="66">
        <f>Table1[[#This Row],[Depart]]+Table1[[#This Row],[Dur''n]]</f>
        <v>0.65277777777777768</v>
      </c>
      <c r="N181" s="66">
        <v>0.27083333333333331</v>
      </c>
      <c r="O181" s="132">
        <v>162</v>
      </c>
      <c r="P181" s="136"/>
      <c r="Q181" s="69"/>
      <c r="R181" s="69" t="s">
        <v>653</v>
      </c>
      <c r="S181" s="70">
        <v>66</v>
      </c>
      <c r="T181" s="69" t="s">
        <v>413</v>
      </c>
      <c r="U181" s="77"/>
      <c r="V181" s="133" t="s">
        <v>79</v>
      </c>
      <c r="W181" s="74"/>
    </row>
    <row r="182" spans="1:23" ht="24.95" customHeight="1" x14ac:dyDescent="0.2">
      <c r="A182" s="227">
        <v>129.12700000000001</v>
      </c>
      <c r="B182" s="159">
        <f>Schedule!B$56</f>
        <v>45720</v>
      </c>
      <c r="C182" s="160">
        <f>Schedule!C$56</f>
        <v>45720</v>
      </c>
      <c r="D182" s="164" t="str">
        <f>Schedule!D$56</f>
        <v>A/B</v>
      </c>
      <c r="E182" s="229">
        <f>Schedule!E$56</f>
        <v>0.375</v>
      </c>
      <c r="F182" s="161">
        <f>Schedule!F$56</f>
        <v>0.83333333333333337</v>
      </c>
      <c r="G182" s="159" t="str">
        <f>Schedule!G$56</f>
        <v>Castro, Chiloe Island</v>
      </c>
      <c r="H182" s="159" t="str">
        <f>Schedule!H$56</f>
        <v>CLWCA</v>
      </c>
      <c r="I182" s="75" t="s">
        <v>639</v>
      </c>
      <c r="J182" s="74" t="s">
        <v>293</v>
      </c>
      <c r="K182" s="64">
        <v>129</v>
      </c>
      <c r="L182" s="230">
        <v>0.3888888888888889</v>
      </c>
      <c r="M182" s="66">
        <f>Table1[[#This Row],[Depart]]+Table1[[#This Row],[Dur''n]]</f>
        <v>0.65972222222222221</v>
      </c>
      <c r="N182" s="66">
        <v>0.27083333333333331</v>
      </c>
      <c r="O182" s="132" t="s">
        <v>1</v>
      </c>
      <c r="P182" s="136"/>
      <c r="Q182" s="69"/>
      <c r="R182" s="69" t="s">
        <v>653</v>
      </c>
      <c r="S182" s="70">
        <v>66</v>
      </c>
      <c r="T182" s="69" t="s">
        <v>413</v>
      </c>
      <c r="U182" s="77"/>
      <c r="V182" s="133" t="s">
        <v>79</v>
      </c>
      <c r="W182" s="74"/>
    </row>
    <row r="183" spans="1:23" ht="24.95" customHeight="1" x14ac:dyDescent="0.2">
      <c r="A183" s="227">
        <v>129.12700000000001</v>
      </c>
      <c r="B183" s="159">
        <f>Schedule!B$56</f>
        <v>45720</v>
      </c>
      <c r="C183" s="160">
        <f>Schedule!C$56</f>
        <v>45720</v>
      </c>
      <c r="D183" s="164" t="str">
        <f>Schedule!D$56</f>
        <v>A/B</v>
      </c>
      <c r="E183" s="229">
        <f>Schedule!E$56</f>
        <v>0.375</v>
      </c>
      <c r="F183" s="161">
        <f>Schedule!F$56</f>
        <v>0.83333333333333337</v>
      </c>
      <c r="G183" s="159" t="str">
        <f>Schedule!G$56</f>
        <v>Castro, Chiloe Island</v>
      </c>
      <c r="H183" s="159" t="str">
        <f>Schedule!H$56</f>
        <v>CLWCA</v>
      </c>
      <c r="I183" s="75" t="s">
        <v>639</v>
      </c>
      <c r="J183" s="74" t="s">
        <v>293</v>
      </c>
      <c r="K183" s="64">
        <v>129</v>
      </c>
      <c r="L183" s="230">
        <v>0.39583333333333331</v>
      </c>
      <c r="M183" s="66">
        <f>Table1[[#This Row],[Depart]]+Table1[[#This Row],[Dur''n]]</f>
        <v>0.66666666666666663</v>
      </c>
      <c r="N183" s="66">
        <v>0.27083333333333331</v>
      </c>
      <c r="O183" s="132" t="s">
        <v>1</v>
      </c>
      <c r="P183" s="136"/>
      <c r="Q183" s="69"/>
      <c r="R183" s="69" t="s">
        <v>655</v>
      </c>
      <c r="S183" s="70">
        <v>33</v>
      </c>
      <c r="T183" s="69" t="s">
        <v>413</v>
      </c>
      <c r="U183" s="77" t="s">
        <v>656</v>
      </c>
      <c r="V183" s="133" t="s">
        <v>79</v>
      </c>
      <c r="W183" s="74"/>
    </row>
    <row r="184" spans="1:23" ht="24.95" customHeight="1" x14ac:dyDescent="0.2">
      <c r="A184" s="227">
        <v>129.12700000000001</v>
      </c>
      <c r="B184" s="159">
        <f>Schedule!B$57</f>
        <v>45721</v>
      </c>
      <c r="C184" s="160">
        <f>Schedule!C$57</f>
        <v>45721</v>
      </c>
      <c r="D184" s="159" t="str">
        <f>Schedule!D$57</f>
        <v>A/B</v>
      </c>
      <c r="E184" s="161">
        <f>Schedule!E$57</f>
        <v>0.29166666666666669</v>
      </c>
      <c r="F184" s="229">
        <f>Schedule!F$57</f>
        <v>0.70833333333333337</v>
      </c>
      <c r="G184" s="159" t="str">
        <f>Schedule!G$57</f>
        <v>Puerto Montt</v>
      </c>
      <c r="H184" s="159" t="str">
        <f>Schedule!H$57</f>
        <v>CLPMC</v>
      </c>
      <c r="I184" s="75" t="s">
        <v>643</v>
      </c>
      <c r="J184" s="74" t="s">
        <v>299</v>
      </c>
      <c r="K184" s="64">
        <v>129</v>
      </c>
      <c r="L184" s="131">
        <v>0.34027777777777773</v>
      </c>
      <c r="M184" s="66">
        <f>Table1[[#This Row],[Depart]]+Table1[[#This Row],[Dur''n]]</f>
        <v>0.67361111111111105</v>
      </c>
      <c r="N184" s="66">
        <v>0.33333333333333331</v>
      </c>
      <c r="O184" s="132">
        <v>19</v>
      </c>
      <c r="P184" s="136"/>
      <c r="Q184" s="69"/>
      <c r="R184" s="69" t="s">
        <v>708</v>
      </c>
      <c r="S184" s="70">
        <v>38</v>
      </c>
      <c r="T184" s="69" t="s">
        <v>408</v>
      </c>
      <c r="U184" s="77"/>
      <c r="V184" s="133" t="s">
        <v>79</v>
      </c>
      <c r="W184" s="74"/>
    </row>
    <row r="185" spans="1:23" ht="24.95" customHeight="1" x14ac:dyDescent="0.2">
      <c r="A185" s="227">
        <v>129.12700000000001</v>
      </c>
      <c r="B185" s="159">
        <f>Schedule!B$57</f>
        <v>45721</v>
      </c>
      <c r="C185" s="160">
        <f>Schedule!C$57</f>
        <v>45721</v>
      </c>
      <c r="D185" s="159" t="str">
        <f>Schedule!D$57</f>
        <v>A/B</v>
      </c>
      <c r="E185" s="161">
        <f>Schedule!E$57</f>
        <v>0.29166666666666669</v>
      </c>
      <c r="F185" s="229">
        <f>Schedule!F$57</f>
        <v>0.70833333333333337</v>
      </c>
      <c r="G185" s="159" t="str">
        <f>Schedule!G$57</f>
        <v>Puerto Montt</v>
      </c>
      <c r="H185" s="159" t="str">
        <f>Schedule!H$57</f>
        <v>CLPMC</v>
      </c>
      <c r="I185" s="75" t="s">
        <v>642</v>
      </c>
      <c r="J185" s="74" t="s">
        <v>297</v>
      </c>
      <c r="K185" s="64">
        <v>119</v>
      </c>
      <c r="L185" s="131">
        <v>0.34722222222222227</v>
      </c>
      <c r="M185" s="66">
        <f>Table1[[#This Row],[Depart]]+Table1[[#This Row],[Dur''n]]</f>
        <v>0.68055555555555558</v>
      </c>
      <c r="N185" s="66">
        <v>0.33333333333333331</v>
      </c>
      <c r="O185" s="132">
        <v>202</v>
      </c>
      <c r="P185" s="136"/>
      <c r="Q185" s="69"/>
      <c r="R185" s="69" t="s">
        <v>654</v>
      </c>
      <c r="S185" s="70">
        <v>76</v>
      </c>
      <c r="T185" s="69" t="s">
        <v>408</v>
      </c>
      <c r="U185" s="77"/>
      <c r="V185" s="133" t="s">
        <v>79</v>
      </c>
      <c r="W185" s="74"/>
    </row>
    <row r="186" spans="1:23" ht="24.95" customHeight="1" x14ac:dyDescent="0.2">
      <c r="A186" s="227">
        <v>129.12700000000001</v>
      </c>
      <c r="B186" s="159">
        <f>Schedule!B$57</f>
        <v>45721</v>
      </c>
      <c r="C186" s="160">
        <f>Schedule!C$57</f>
        <v>45721</v>
      </c>
      <c r="D186" s="159" t="str">
        <f>Schedule!D$57</f>
        <v>A/B</v>
      </c>
      <c r="E186" s="161">
        <f>Schedule!E$57</f>
        <v>0.29166666666666669</v>
      </c>
      <c r="F186" s="229">
        <f>Schedule!F$57</f>
        <v>0.70833333333333337</v>
      </c>
      <c r="G186" s="159" t="str">
        <f>Schedule!G$57</f>
        <v>Puerto Montt</v>
      </c>
      <c r="H186" s="159" t="str">
        <f>Schedule!H$57</f>
        <v>CLPMC</v>
      </c>
      <c r="I186" s="75" t="s">
        <v>642</v>
      </c>
      <c r="J186" s="74" t="s">
        <v>297</v>
      </c>
      <c r="K186" s="64">
        <v>119</v>
      </c>
      <c r="L186" s="131">
        <v>0.35416666666666669</v>
      </c>
      <c r="M186" s="66">
        <f>Table1[[#This Row],[Depart]]+Table1[[#This Row],[Dur''n]]</f>
        <v>0.6875</v>
      </c>
      <c r="N186" s="66">
        <v>0.33333333333333331</v>
      </c>
      <c r="O186" s="132" t="s">
        <v>1</v>
      </c>
      <c r="P186" s="136"/>
      <c r="Q186" s="69"/>
      <c r="R186" s="69" t="s">
        <v>654</v>
      </c>
      <c r="S186" s="70">
        <v>76</v>
      </c>
      <c r="T186" s="69" t="s">
        <v>408</v>
      </c>
      <c r="U186" s="77"/>
      <c r="V186" s="133" t="s">
        <v>79</v>
      </c>
      <c r="W186" s="74"/>
    </row>
    <row r="187" spans="1:23" ht="24.95" customHeight="1" x14ac:dyDescent="0.2">
      <c r="A187" s="227">
        <v>129.12700000000001</v>
      </c>
      <c r="B187" s="159">
        <f>Schedule!B$57</f>
        <v>45721</v>
      </c>
      <c r="C187" s="160">
        <f>Schedule!C$57</f>
        <v>45721</v>
      </c>
      <c r="D187" s="159" t="str">
        <f>Schedule!D$57</f>
        <v>A/B</v>
      </c>
      <c r="E187" s="161">
        <f>Schedule!E$57</f>
        <v>0.29166666666666669</v>
      </c>
      <c r="F187" s="229">
        <f>Schedule!F$57</f>
        <v>0.70833333333333337</v>
      </c>
      <c r="G187" s="159" t="str">
        <f>Schedule!G$57</f>
        <v>Puerto Montt</v>
      </c>
      <c r="H187" s="159" t="str">
        <f>Schedule!H$57</f>
        <v>CLPMC</v>
      </c>
      <c r="I187" s="75" t="s">
        <v>642</v>
      </c>
      <c r="J187" s="74" t="s">
        <v>297</v>
      </c>
      <c r="K187" s="64">
        <v>119</v>
      </c>
      <c r="L187" s="131">
        <v>0.3611111111111111</v>
      </c>
      <c r="M187" s="66">
        <f>Table1[[#This Row],[Depart]]+Table1[[#This Row],[Dur''n]]</f>
        <v>0.69444444444444442</v>
      </c>
      <c r="N187" s="66">
        <v>0.33333333333333331</v>
      </c>
      <c r="O187" s="132" t="s">
        <v>1</v>
      </c>
      <c r="P187" s="136"/>
      <c r="Q187" s="69"/>
      <c r="R187" s="69" t="s">
        <v>654</v>
      </c>
      <c r="S187" s="70">
        <v>76</v>
      </c>
      <c r="T187" s="69" t="s">
        <v>408</v>
      </c>
      <c r="U187" s="77"/>
      <c r="V187" s="133" t="s">
        <v>79</v>
      </c>
      <c r="W187" s="74"/>
    </row>
    <row r="188" spans="1:23" ht="24.95" customHeight="1" x14ac:dyDescent="0.2">
      <c r="A188" s="227">
        <v>129.12700000000001</v>
      </c>
      <c r="B188" s="159">
        <f>Schedule!B$57</f>
        <v>45721</v>
      </c>
      <c r="C188" s="160">
        <f>Schedule!C$57</f>
        <v>45721</v>
      </c>
      <c r="D188" s="159" t="str">
        <f>Schedule!D$57</f>
        <v>A/B</v>
      </c>
      <c r="E188" s="161">
        <f>Schedule!E$57</f>
        <v>0.29166666666666669</v>
      </c>
      <c r="F188" s="229">
        <f>Schedule!F$57</f>
        <v>0.70833333333333337</v>
      </c>
      <c r="G188" s="159" t="str">
        <f>Schedule!G$57</f>
        <v>Puerto Montt</v>
      </c>
      <c r="H188" s="159" t="str">
        <f>Schedule!H$57</f>
        <v>CLPMC</v>
      </c>
      <c r="I188" s="75" t="s">
        <v>645</v>
      </c>
      <c r="J188" s="74" t="s">
        <v>294</v>
      </c>
      <c r="K188" s="64">
        <v>59</v>
      </c>
      <c r="L188" s="131">
        <v>0.36805555555555558</v>
      </c>
      <c r="M188" s="66">
        <f>Table1[[#This Row],[Depart]]+Table1[[#This Row],[Dur''n]]</f>
        <v>0.53472222222222221</v>
      </c>
      <c r="N188" s="66">
        <v>0.16666666666666666</v>
      </c>
      <c r="O188" s="132">
        <v>36</v>
      </c>
      <c r="P188" s="136"/>
      <c r="Q188" s="69"/>
      <c r="R188" s="69" t="s">
        <v>654</v>
      </c>
      <c r="S188" s="70">
        <v>76</v>
      </c>
      <c r="T188" s="69"/>
      <c r="U188" s="77"/>
      <c r="V188" s="133"/>
      <c r="W188" s="74"/>
    </row>
    <row r="189" spans="1:23" ht="24.95" customHeight="1" x14ac:dyDescent="0.2">
      <c r="A189" s="227">
        <v>129.12700000000001</v>
      </c>
      <c r="B189" s="159">
        <f>Schedule!B$57</f>
        <v>45721</v>
      </c>
      <c r="C189" s="160">
        <f>Schedule!C$57</f>
        <v>45721</v>
      </c>
      <c r="D189" s="159" t="str">
        <f>Schedule!D$57</f>
        <v>A/B</v>
      </c>
      <c r="E189" s="161">
        <f>Schedule!E$57</f>
        <v>0.29166666666666669</v>
      </c>
      <c r="F189" s="229">
        <f>Schedule!F$57</f>
        <v>0.70833333333333337</v>
      </c>
      <c r="G189" s="159" t="str">
        <f>Schedule!G$57</f>
        <v>Puerto Montt</v>
      </c>
      <c r="H189" s="159" t="str">
        <f>Schedule!H$57</f>
        <v>CLPMC</v>
      </c>
      <c r="I189" s="75" t="s">
        <v>648</v>
      </c>
      <c r="J189" s="74" t="s">
        <v>295</v>
      </c>
      <c r="K189" s="64">
        <v>125</v>
      </c>
      <c r="L189" s="131">
        <v>0.375</v>
      </c>
      <c r="M189" s="66">
        <f>Table1[[#This Row],[Depart]]+Table1[[#This Row],[Dur''n]]</f>
        <v>0.70833333333333326</v>
      </c>
      <c r="N189" s="66">
        <v>0.33333333333333331</v>
      </c>
      <c r="O189" s="132">
        <v>241</v>
      </c>
      <c r="P189" s="136"/>
      <c r="Q189" s="69"/>
      <c r="R189" s="69" t="s">
        <v>654</v>
      </c>
      <c r="S189" s="70">
        <v>76</v>
      </c>
      <c r="T189" s="69" t="s">
        <v>408</v>
      </c>
      <c r="U189" s="77"/>
      <c r="V189" s="133" t="s">
        <v>79</v>
      </c>
      <c r="W189" s="74"/>
    </row>
    <row r="190" spans="1:23" ht="24.95" customHeight="1" x14ac:dyDescent="0.2">
      <c r="A190" s="227">
        <v>129.12700000000001</v>
      </c>
      <c r="B190" s="159">
        <f>Schedule!B$57</f>
        <v>45721</v>
      </c>
      <c r="C190" s="160">
        <f>Schedule!C$57</f>
        <v>45721</v>
      </c>
      <c r="D190" s="159" t="str">
        <f>Schedule!D$57</f>
        <v>A/B</v>
      </c>
      <c r="E190" s="161">
        <f>Schedule!E$57</f>
        <v>0.29166666666666669</v>
      </c>
      <c r="F190" s="229">
        <f>Schedule!F$57</f>
        <v>0.70833333333333337</v>
      </c>
      <c r="G190" s="159" t="str">
        <f>Schedule!G$57</f>
        <v>Puerto Montt</v>
      </c>
      <c r="H190" s="159" t="str">
        <f>Schedule!H$57</f>
        <v>CLPMC</v>
      </c>
      <c r="I190" s="75" t="s">
        <v>648</v>
      </c>
      <c r="J190" s="74" t="s">
        <v>295</v>
      </c>
      <c r="K190" s="64">
        <v>125</v>
      </c>
      <c r="L190" s="131">
        <v>0.38194444444444442</v>
      </c>
      <c r="M190" s="66">
        <f>Table1[[#This Row],[Depart]]+Table1[[#This Row],[Dur''n]]</f>
        <v>0.71527777777777768</v>
      </c>
      <c r="N190" s="66">
        <v>0.33333333333333331</v>
      </c>
      <c r="O190" s="132" t="s">
        <v>1</v>
      </c>
      <c r="P190" s="136"/>
      <c r="Q190" s="69"/>
      <c r="R190" s="69" t="s">
        <v>654</v>
      </c>
      <c r="S190" s="70">
        <v>76</v>
      </c>
      <c r="T190" s="69" t="s">
        <v>408</v>
      </c>
      <c r="U190" s="77"/>
      <c r="V190" s="133" t="s">
        <v>79</v>
      </c>
      <c r="W190" s="74"/>
    </row>
    <row r="191" spans="1:23" ht="24.95" customHeight="1" x14ac:dyDescent="0.2">
      <c r="A191" s="227">
        <v>129.12700000000001</v>
      </c>
      <c r="B191" s="159">
        <f>Schedule!B$57</f>
        <v>45721</v>
      </c>
      <c r="C191" s="160">
        <f>Schedule!C$57</f>
        <v>45721</v>
      </c>
      <c r="D191" s="159" t="str">
        <f>Schedule!D$57</f>
        <v>A/B</v>
      </c>
      <c r="E191" s="161">
        <f>Schedule!E$57</f>
        <v>0.29166666666666669</v>
      </c>
      <c r="F191" s="229">
        <f>Schedule!F$57</f>
        <v>0.70833333333333337</v>
      </c>
      <c r="G191" s="159" t="str">
        <f>Schedule!G$57</f>
        <v>Puerto Montt</v>
      </c>
      <c r="H191" s="159" t="str">
        <f>Schedule!H$57</f>
        <v>CLPMC</v>
      </c>
      <c r="I191" s="75" t="s">
        <v>648</v>
      </c>
      <c r="J191" s="74" t="s">
        <v>295</v>
      </c>
      <c r="K191" s="64">
        <v>125</v>
      </c>
      <c r="L191" s="131">
        <v>0.3888888888888889</v>
      </c>
      <c r="M191" s="66">
        <f>Table1[[#This Row],[Depart]]+Table1[[#This Row],[Dur''n]]</f>
        <v>0.72222222222222221</v>
      </c>
      <c r="N191" s="66">
        <v>0.33333333333333331</v>
      </c>
      <c r="O191" s="132" t="s">
        <v>1</v>
      </c>
      <c r="P191" s="136"/>
      <c r="Q191" s="69"/>
      <c r="R191" s="69" t="s">
        <v>654</v>
      </c>
      <c r="S191" s="70">
        <v>76</v>
      </c>
      <c r="T191" s="69" t="s">
        <v>408</v>
      </c>
      <c r="U191" s="77"/>
      <c r="V191" s="133" t="s">
        <v>79</v>
      </c>
      <c r="W191" s="74"/>
    </row>
    <row r="192" spans="1:23" ht="24.95" customHeight="1" x14ac:dyDescent="0.2">
      <c r="A192" s="227">
        <v>129.12700000000001</v>
      </c>
      <c r="B192" s="159">
        <f>Schedule!B$57</f>
        <v>45721</v>
      </c>
      <c r="C192" s="160">
        <f>Schedule!C$57</f>
        <v>45721</v>
      </c>
      <c r="D192" s="159" t="str">
        <f>Schedule!D$57</f>
        <v>A/B</v>
      </c>
      <c r="E192" s="161">
        <f>Schedule!E$57</f>
        <v>0.29166666666666669</v>
      </c>
      <c r="F192" s="229">
        <f>Schedule!F$57</f>
        <v>0.70833333333333337</v>
      </c>
      <c r="G192" s="159" t="str">
        <f>Schedule!G$57</f>
        <v>Puerto Montt</v>
      </c>
      <c r="H192" s="159" t="str">
        <f>Schedule!H$57</f>
        <v>CLPMC</v>
      </c>
      <c r="I192" s="75" t="s">
        <v>648</v>
      </c>
      <c r="J192" s="74" t="s">
        <v>295</v>
      </c>
      <c r="K192" s="64">
        <v>125</v>
      </c>
      <c r="L192" s="131">
        <v>0.39583333333333331</v>
      </c>
      <c r="M192" s="66">
        <f>Table1[[#This Row],[Depart]]+Table1[[#This Row],[Dur''n]]</f>
        <v>0.72916666666666663</v>
      </c>
      <c r="N192" s="66">
        <v>0.33333333333333331</v>
      </c>
      <c r="O192" s="132" t="s">
        <v>1</v>
      </c>
      <c r="P192" s="136"/>
      <c r="Q192" s="69"/>
      <c r="R192" s="69" t="s">
        <v>657</v>
      </c>
      <c r="S192" s="70">
        <v>38</v>
      </c>
      <c r="T192" s="69" t="s">
        <v>408</v>
      </c>
      <c r="U192" s="77"/>
      <c r="V192" s="133" t="s">
        <v>79</v>
      </c>
      <c r="W192" s="74"/>
    </row>
    <row r="193" spans="1:23" ht="24.95" customHeight="1" x14ac:dyDescent="0.2">
      <c r="A193" s="227">
        <v>129.12700000000001</v>
      </c>
      <c r="B193" s="159">
        <f>Schedule!B$57</f>
        <v>45721</v>
      </c>
      <c r="C193" s="160">
        <f>Schedule!C$57</f>
        <v>45721</v>
      </c>
      <c r="D193" s="159" t="str">
        <f>Schedule!D$57</f>
        <v>A/B</v>
      </c>
      <c r="E193" s="161">
        <f>Schedule!E$57</f>
        <v>0.29166666666666669</v>
      </c>
      <c r="F193" s="229">
        <f>Schedule!F$57</f>
        <v>0.70833333333333337</v>
      </c>
      <c r="G193" s="159" t="str">
        <f>Schedule!G$57</f>
        <v>Puerto Montt</v>
      </c>
      <c r="H193" s="159" t="str">
        <f>Schedule!H$57</f>
        <v>CLPMC</v>
      </c>
      <c r="I193" s="75" t="s">
        <v>646</v>
      </c>
      <c r="J193" s="74" t="s">
        <v>296</v>
      </c>
      <c r="K193" s="64">
        <v>59</v>
      </c>
      <c r="L193" s="131">
        <v>0.40277777777777773</v>
      </c>
      <c r="M193" s="66">
        <f>Table1[[#This Row],[Depart]]+Table1[[#This Row],[Dur''n]]</f>
        <v>0.56944444444444442</v>
      </c>
      <c r="N193" s="66">
        <v>0.16666666666666666</v>
      </c>
      <c r="O193" s="132">
        <v>106</v>
      </c>
      <c r="P193" s="136"/>
      <c r="Q193" s="69"/>
      <c r="R193" s="69" t="s">
        <v>654</v>
      </c>
      <c r="S193" s="70">
        <v>76</v>
      </c>
      <c r="T193" s="69"/>
      <c r="U193" s="77"/>
      <c r="V193" s="133"/>
      <c r="W193" s="74"/>
    </row>
    <row r="194" spans="1:23" ht="24.95" customHeight="1" x14ac:dyDescent="0.2">
      <c r="A194" s="227">
        <v>129.12700000000001</v>
      </c>
      <c r="B194" s="159">
        <f>Schedule!B$57</f>
        <v>45721</v>
      </c>
      <c r="C194" s="160">
        <f>Schedule!C$57</f>
        <v>45721</v>
      </c>
      <c r="D194" s="159" t="str">
        <f>Schedule!D$57</f>
        <v>A/B</v>
      </c>
      <c r="E194" s="161">
        <f>Schedule!E$57</f>
        <v>0.29166666666666669</v>
      </c>
      <c r="F194" s="229">
        <f>Schedule!F$57</f>
        <v>0.70833333333333337</v>
      </c>
      <c r="G194" s="159" t="str">
        <f>Schedule!G$57</f>
        <v>Puerto Montt</v>
      </c>
      <c r="H194" s="159" t="str">
        <f>Schedule!H$57</f>
        <v>CLPMC</v>
      </c>
      <c r="I194" s="75" t="s">
        <v>646</v>
      </c>
      <c r="J194" s="74" t="s">
        <v>296</v>
      </c>
      <c r="K194" s="64">
        <v>59</v>
      </c>
      <c r="L194" s="131">
        <v>0.40972222222222227</v>
      </c>
      <c r="M194" s="66">
        <f>Table1[[#This Row],[Depart]]+Table1[[#This Row],[Dur''n]]</f>
        <v>0.57638888888888895</v>
      </c>
      <c r="N194" s="66">
        <v>0.16666666666666666</v>
      </c>
      <c r="O194" s="132" t="s">
        <v>1</v>
      </c>
      <c r="P194" s="136"/>
      <c r="Q194" s="69"/>
      <c r="R194" s="69" t="s">
        <v>657</v>
      </c>
      <c r="S194" s="70">
        <v>38</v>
      </c>
      <c r="T194" s="69"/>
      <c r="U194" s="77"/>
      <c r="V194" s="133"/>
      <c r="W194" s="74"/>
    </row>
    <row r="195" spans="1:23" ht="24.95" customHeight="1" x14ac:dyDescent="0.2">
      <c r="A195" s="227">
        <v>129.12700000000001</v>
      </c>
      <c r="B195" s="159">
        <f>Schedule!B$57</f>
        <v>45721</v>
      </c>
      <c r="C195" s="160">
        <f>Schedule!C$57</f>
        <v>45721</v>
      </c>
      <c r="D195" s="159" t="str">
        <f>Schedule!D$57</f>
        <v>A/B</v>
      </c>
      <c r="E195" s="161">
        <f>Schedule!E$57</f>
        <v>0.29166666666666669</v>
      </c>
      <c r="F195" s="229">
        <f>Schedule!F$57</f>
        <v>0.70833333333333337</v>
      </c>
      <c r="G195" s="159" t="str">
        <f>Schedule!G$57</f>
        <v>Puerto Montt</v>
      </c>
      <c r="H195" s="159" t="str">
        <f>Schedule!H$57</f>
        <v>CLPMC</v>
      </c>
      <c r="I195" s="75" t="s">
        <v>647</v>
      </c>
      <c r="J195" s="74" t="s">
        <v>300</v>
      </c>
      <c r="K195" s="64">
        <v>65</v>
      </c>
      <c r="L195" s="131">
        <v>0.41666666666666669</v>
      </c>
      <c r="M195" s="66">
        <f>Table1[[#This Row],[Depart]]+Table1[[#This Row],[Dur''n]]</f>
        <v>0.58333333333333337</v>
      </c>
      <c r="N195" s="66">
        <v>0.16666666666666666</v>
      </c>
      <c r="O195" s="132">
        <v>37</v>
      </c>
      <c r="P195" s="136"/>
      <c r="Q195" s="69"/>
      <c r="R195" s="69"/>
      <c r="S195" s="70">
        <v>76</v>
      </c>
      <c r="T195" s="69"/>
      <c r="U195" s="77"/>
      <c r="V195" s="133" t="s">
        <v>79</v>
      </c>
      <c r="W195" s="74"/>
    </row>
    <row r="196" spans="1:23" ht="24.95" customHeight="1" x14ac:dyDescent="0.2">
      <c r="A196" s="227">
        <v>129.12700000000001</v>
      </c>
      <c r="B196" s="159">
        <f>Schedule!B$57</f>
        <v>45721</v>
      </c>
      <c r="C196" s="160">
        <f>Schedule!C$57</f>
        <v>45721</v>
      </c>
      <c r="D196" s="159" t="str">
        <f>Schedule!D$57</f>
        <v>A/B</v>
      </c>
      <c r="E196" s="161">
        <f>Schedule!E$57</f>
        <v>0.29166666666666669</v>
      </c>
      <c r="F196" s="229">
        <f>Schedule!F$57</f>
        <v>0.70833333333333337</v>
      </c>
      <c r="G196" s="159" t="str">
        <f>Schedule!G$57</f>
        <v>Puerto Montt</v>
      </c>
      <c r="H196" s="159" t="str">
        <f>Schedule!H$57</f>
        <v>CLPMC</v>
      </c>
      <c r="I196" s="75" t="s">
        <v>644</v>
      </c>
      <c r="J196" s="74" t="s">
        <v>298</v>
      </c>
      <c r="K196" s="64">
        <v>139</v>
      </c>
      <c r="L196" s="131">
        <v>0.4236111111111111</v>
      </c>
      <c r="M196" s="66">
        <f>Table1[[#This Row],[Depart]]+Table1[[#This Row],[Dur''n]]</f>
        <v>0.67361111111111116</v>
      </c>
      <c r="N196" s="66">
        <v>0.25</v>
      </c>
      <c r="O196" s="132">
        <v>5</v>
      </c>
      <c r="P196" s="136"/>
      <c r="Q196" s="69"/>
      <c r="R196" s="69" t="s">
        <v>707</v>
      </c>
      <c r="S196" s="232" t="s">
        <v>709</v>
      </c>
      <c r="T196" s="69"/>
      <c r="U196" s="77"/>
      <c r="V196" s="133" t="s">
        <v>79</v>
      </c>
      <c r="W196" s="74"/>
    </row>
    <row r="197" spans="1:23" ht="24.95" customHeight="1" x14ac:dyDescent="0.2">
      <c r="A197" s="166">
        <v>130.12700000000001</v>
      </c>
      <c r="B197" s="159">
        <f>Schedule!B59</f>
        <v>45723</v>
      </c>
      <c r="C197" s="160">
        <f>Schedule!C59</f>
        <v>45723</v>
      </c>
      <c r="D197" s="159" t="str">
        <f>Schedule!D59</f>
        <v>B</v>
      </c>
      <c r="E197" s="161">
        <f>Schedule!E59</f>
        <v>0.375</v>
      </c>
      <c r="F197" s="161" t="str">
        <f>Schedule!F59</f>
        <v>-</v>
      </c>
      <c r="G197" s="159" t="str">
        <f>Schedule!G59</f>
        <v>SAN ANTONIO</v>
      </c>
      <c r="H197" s="159" t="str">
        <f>Schedule!H59</f>
        <v>CLSAI</v>
      </c>
      <c r="I197" s="233" t="s">
        <v>745</v>
      </c>
      <c r="J197" s="74" t="s">
        <v>301</v>
      </c>
      <c r="K197" s="69">
        <v>119</v>
      </c>
      <c r="L197" s="131"/>
      <c r="M197" s="66">
        <f>Table1[[#This Row],[Depart]]+Table1[[#This Row],[Dur''n]]</f>
        <v>0.16666666666666666</v>
      </c>
      <c r="N197" s="66">
        <v>0.16666666666666666</v>
      </c>
      <c r="O197" s="132">
        <v>20</v>
      </c>
      <c r="P197" s="136"/>
      <c r="Q197" s="69"/>
      <c r="R197" s="69"/>
      <c r="S197" s="70">
        <v>38</v>
      </c>
      <c r="T197" s="69"/>
      <c r="U197" s="244" t="s">
        <v>419</v>
      </c>
      <c r="V197" s="133"/>
      <c r="W197" s="74"/>
    </row>
    <row r="198" spans="1:23" ht="24.95" customHeight="1" x14ac:dyDescent="0.2">
      <c r="A198" s="166">
        <v>130.12700000000001</v>
      </c>
      <c r="B198" s="159">
        <f>Schedule!B59</f>
        <v>45723</v>
      </c>
      <c r="C198" s="160">
        <f>Schedule!C59</f>
        <v>45723</v>
      </c>
      <c r="D198" s="159" t="str">
        <f>Schedule!D59</f>
        <v>B</v>
      </c>
      <c r="E198" s="161">
        <f>Schedule!E59</f>
        <v>0.375</v>
      </c>
      <c r="F198" s="161" t="str">
        <f>Schedule!F59</f>
        <v>-</v>
      </c>
      <c r="G198" s="159" t="str">
        <f>Schedule!G59</f>
        <v>SAN ANTONIO</v>
      </c>
      <c r="H198" s="159" t="str">
        <f>Schedule!H59</f>
        <v>CLSAI</v>
      </c>
      <c r="I198" s="233" t="s">
        <v>746</v>
      </c>
      <c r="J198" s="74" t="s">
        <v>302</v>
      </c>
      <c r="K198" s="69">
        <v>135</v>
      </c>
      <c r="L198" s="131"/>
      <c r="M198" s="66">
        <f>Table1[[#This Row],[Depart]]+Table1[[#This Row],[Dur''n]]</f>
        <v>0.33333333333333331</v>
      </c>
      <c r="N198" s="66">
        <v>0.33333333333333331</v>
      </c>
      <c r="O198" s="132">
        <v>111</v>
      </c>
      <c r="P198" s="136"/>
      <c r="Q198" s="69"/>
      <c r="R198" s="69"/>
      <c r="S198" s="70">
        <v>114</v>
      </c>
      <c r="T198" s="69" t="s">
        <v>408</v>
      </c>
      <c r="U198" s="244" t="s">
        <v>420</v>
      </c>
      <c r="V198" s="133"/>
      <c r="W198" s="74"/>
    </row>
    <row r="199" spans="1:23" ht="24.95" customHeight="1" x14ac:dyDescent="0.2">
      <c r="A199" s="166">
        <v>130.12700000000001</v>
      </c>
      <c r="B199" s="159">
        <f>Schedule!B59</f>
        <v>45723</v>
      </c>
      <c r="C199" s="160">
        <f>Schedule!C59</f>
        <v>45723</v>
      </c>
      <c r="D199" s="159" t="str">
        <f>Schedule!D59</f>
        <v>B</v>
      </c>
      <c r="E199" s="161">
        <f>Schedule!E59</f>
        <v>0.375</v>
      </c>
      <c r="F199" s="161" t="str">
        <f>Schedule!F59</f>
        <v>-</v>
      </c>
      <c r="G199" s="159" t="str">
        <f>Schedule!G59</f>
        <v>SAN ANTONIO</v>
      </c>
      <c r="H199" s="159" t="str">
        <f>Schedule!H59</f>
        <v>CLSAI</v>
      </c>
      <c r="I199" s="233" t="s">
        <v>747</v>
      </c>
      <c r="J199" s="74" t="s">
        <v>303</v>
      </c>
      <c r="K199" s="69">
        <v>99</v>
      </c>
      <c r="L199" s="131"/>
      <c r="M199" s="66">
        <f>Table1[[#This Row],[Depart]]+Table1[[#This Row],[Dur''n]]</f>
        <v>0.16666666666666666</v>
      </c>
      <c r="N199" s="66">
        <v>0.16666666666666666</v>
      </c>
      <c r="O199" s="132">
        <v>8</v>
      </c>
      <c r="P199" s="136"/>
      <c r="Q199" s="69"/>
      <c r="R199" s="69"/>
      <c r="S199" s="70">
        <v>38</v>
      </c>
      <c r="T199" s="69"/>
      <c r="U199" s="244" t="s">
        <v>419</v>
      </c>
      <c r="V199" s="133" t="s">
        <v>79</v>
      </c>
      <c r="W199" s="74"/>
    </row>
    <row r="200" spans="1:23" ht="24.95" customHeight="1" x14ac:dyDescent="0.2">
      <c r="A200" s="166">
        <v>130.12700000000001</v>
      </c>
      <c r="B200" s="159">
        <f>Schedule!B60</f>
        <v>45724</v>
      </c>
      <c r="C200" s="160">
        <f>Schedule!C60</f>
        <v>45724</v>
      </c>
      <c r="D200" s="159" t="str">
        <f>Schedule!D60</f>
        <v>B</v>
      </c>
      <c r="E200" s="161" t="str">
        <f>Schedule!E60</f>
        <v>-</v>
      </c>
      <c r="F200" s="161">
        <f>Schedule!F60</f>
        <v>0.75</v>
      </c>
      <c r="G200" s="159" t="str">
        <f>Schedule!G60</f>
        <v>San Antonio</v>
      </c>
      <c r="H200" s="159" t="str">
        <f>Schedule!H60</f>
        <v>CLSAI</v>
      </c>
      <c r="I200" s="75"/>
      <c r="J200" s="74" t="s">
        <v>301</v>
      </c>
      <c r="K200" s="69">
        <v>119</v>
      </c>
      <c r="L200" s="131"/>
      <c r="M200" s="66">
        <f>Table1[[#This Row],[Depart]]+Table1[[#This Row],[Dur''n]]</f>
        <v>0.16666666666666666</v>
      </c>
      <c r="N200" s="66">
        <v>0.16666666666666666</v>
      </c>
      <c r="O200" s="132">
        <v>37</v>
      </c>
      <c r="P200" s="136"/>
      <c r="Q200" s="69"/>
      <c r="R200" s="69"/>
      <c r="S200" s="70">
        <v>76</v>
      </c>
      <c r="T200" s="69"/>
      <c r="U200" s="244" t="s">
        <v>421</v>
      </c>
      <c r="V200" s="133"/>
      <c r="W200" s="74" t="s">
        <v>450</v>
      </c>
    </row>
    <row r="201" spans="1:23" ht="24.95" customHeight="1" x14ac:dyDescent="0.2">
      <c r="A201" s="166">
        <v>130.12700000000001</v>
      </c>
      <c r="B201" s="159">
        <f>Schedule!B60</f>
        <v>45724</v>
      </c>
      <c r="C201" s="160">
        <f>Schedule!C60</f>
        <v>45724</v>
      </c>
      <c r="D201" s="159" t="str">
        <f>Schedule!D60</f>
        <v>B</v>
      </c>
      <c r="E201" s="161" t="str">
        <f>Schedule!E60</f>
        <v>-</v>
      </c>
      <c r="F201" s="161">
        <f>Schedule!F60</f>
        <v>0.75</v>
      </c>
      <c r="G201" s="159" t="str">
        <f>Schedule!G60</f>
        <v>San Antonio</v>
      </c>
      <c r="H201" s="159" t="str">
        <f>Schedule!H60</f>
        <v>CLSAI</v>
      </c>
      <c r="I201" s="75"/>
      <c r="J201" s="74" t="s">
        <v>302</v>
      </c>
      <c r="K201" s="69">
        <v>135</v>
      </c>
      <c r="L201" s="131"/>
      <c r="M201" s="66">
        <f>Table1[[#This Row],[Depart]]+Table1[[#This Row],[Dur''n]]</f>
        <v>0.33333333333333331</v>
      </c>
      <c r="N201" s="66">
        <v>0.33333333333333331</v>
      </c>
      <c r="O201" s="132">
        <v>105</v>
      </c>
      <c r="P201" s="136"/>
      <c r="Q201" s="69"/>
      <c r="R201" s="69"/>
      <c r="S201" s="70">
        <v>114</v>
      </c>
      <c r="T201" s="69" t="s">
        <v>408</v>
      </c>
      <c r="U201" s="245" t="s">
        <v>422</v>
      </c>
      <c r="V201" s="133"/>
      <c r="W201" s="74" t="s">
        <v>446</v>
      </c>
    </row>
    <row r="202" spans="1:23" ht="24.95" customHeight="1" x14ac:dyDescent="0.2">
      <c r="A202" s="166">
        <v>130.12700000000001</v>
      </c>
      <c r="B202" s="159">
        <f>Schedule!B60</f>
        <v>45724</v>
      </c>
      <c r="C202" s="160">
        <f>Schedule!C60</f>
        <v>45724</v>
      </c>
      <c r="D202" s="159" t="str">
        <f>Schedule!D60</f>
        <v>B</v>
      </c>
      <c r="E202" s="161" t="str">
        <f>Schedule!E60</f>
        <v>-</v>
      </c>
      <c r="F202" s="161">
        <f>Schedule!F60</f>
        <v>0.75</v>
      </c>
      <c r="G202" s="159" t="str">
        <f>Schedule!G60</f>
        <v>San Antonio</v>
      </c>
      <c r="H202" s="159" t="str">
        <f>Schedule!H60</f>
        <v>CLSAI</v>
      </c>
      <c r="I202" s="75"/>
      <c r="J202" s="74" t="s">
        <v>304</v>
      </c>
      <c r="K202" s="69">
        <v>145</v>
      </c>
      <c r="L202" s="131"/>
      <c r="M202" s="66">
        <f>Table1[[#This Row],[Depart]]+Table1[[#This Row],[Dur''n]]</f>
        <v>0.33333333333333331</v>
      </c>
      <c r="N202" s="66">
        <v>0.33333333333333331</v>
      </c>
      <c r="O202" s="132">
        <v>266</v>
      </c>
      <c r="P202" s="136"/>
      <c r="Q202" s="69"/>
      <c r="R202" s="69"/>
      <c r="S202" s="70">
        <v>266</v>
      </c>
      <c r="T202" s="69" t="s">
        <v>408</v>
      </c>
      <c r="U202" s="245" t="s">
        <v>423</v>
      </c>
      <c r="V202" s="133" t="s">
        <v>79</v>
      </c>
      <c r="W202" s="74" t="s">
        <v>450</v>
      </c>
    </row>
    <row r="203" spans="1:23" ht="24.95" customHeight="1" x14ac:dyDescent="0.2">
      <c r="A203" s="166">
        <v>130.12700000000001</v>
      </c>
      <c r="B203" s="159">
        <f>Schedule!B60</f>
        <v>45724</v>
      </c>
      <c r="C203" s="160">
        <f>Schedule!C60</f>
        <v>45724</v>
      </c>
      <c r="D203" s="159" t="str">
        <f>Schedule!D60</f>
        <v>B</v>
      </c>
      <c r="E203" s="161" t="str">
        <f>Schedule!E60</f>
        <v>-</v>
      </c>
      <c r="F203" s="161">
        <f>Schedule!F60</f>
        <v>0.75</v>
      </c>
      <c r="G203" s="159" t="str">
        <f>Schedule!G60</f>
        <v>San Antonio</v>
      </c>
      <c r="H203" s="159" t="str">
        <f>Schedule!H60</f>
        <v>CLSAI</v>
      </c>
      <c r="I203" s="75"/>
      <c r="J203" s="74" t="s">
        <v>303</v>
      </c>
      <c r="K203" s="69">
        <v>99</v>
      </c>
      <c r="L203" s="131"/>
      <c r="M203" s="66">
        <f>Table1[[#This Row],[Depart]]+Table1[[#This Row],[Dur''n]]</f>
        <v>0.16666666666666666</v>
      </c>
      <c r="N203" s="66">
        <v>0.16666666666666666</v>
      </c>
      <c r="O203" s="132">
        <v>4</v>
      </c>
      <c r="P203" s="136"/>
      <c r="Q203" s="69"/>
      <c r="R203" s="69"/>
      <c r="S203" s="70">
        <v>38</v>
      </c>
      <c r="T203" s="69"/>
      <c r="U203" s="236" t="s">
        <v>424</v>
      </c>
      <c r="V203" s="133" t="s">
        <v>79</v>
      </c>
      <c r="W203" s="74" t="s">
        <v>446</v>
      </c>
    </row>
    <row r="204" spans="1:23" ht="24.95" customHeight="1" x14ac:dyDescent="0.2">
      <c r="A204" s="166">
        <v>130.12700000000001</v>
      </c>
      <c r="B204" s="159">
        <f>Schedule!B61</f>
        <v>45725</v>
      </c>
      <c r="C204" s="160">
        <f>Schedule!C61</f>
        <v>45725</v>
      </c>
      <c r="D204" s="159" t="str">
        <f>Schedule!D61</f>
        <v>B</v>
      </c>
      <c r="E204" s="161">
        <f>Schedule!E61</f>
        <v>0.5</v>
      </c>
      <c r="F204" s="161">
        <f>Schedule!F61</f>
        <v>0.91666666666666663</v>
      </c>
      <c r="G204" s="159" t="str">
        <f>Schedule!G61</f>
        <v>Coquimbo</v>
      </c>
      <c r="H204" s="159" t="str">
        <f>Schedule!H61</f>
        <v>CLCQQ</v>
      </c>
      <c r="I204" s="75"/>
      <c r="J204" s="74" t="s">
        <v>305</v>
      </c>
      <c r="K204" s="69">
        <v>69</v>
      </c>
      <c r="L204" s="131"/>
      <c r="M204" s="66">
        <f>Table1[[#This Row],[Depart]]+Table1[[#This Row],[Dur''n]]</f>
        <v>0.14583333333333334</v>
      </c>
      <c r="N204" s="66">
        <v>0.14583333333333334</v>
      </c>
      <c r="O204" s="132">
        <v>290</v>
      </c>
      <c r="P204" s="136"/>
      <c r="Q204" s="69"/>
      <c r="R204" s="69"/>
      <c r="S204" s="70">
        <v>291</v>
      </c>
      <c r="T204" s="69"/>
      <c r="U204" s="245" t="s">
        <v>425</v>
      </c>
      <c r="V204" s="133" t="s">
        <v>79</v>
      </c>
      <c r="W204" s="74" t="s">
        <v>450</v>
      </c>
    </row>
    <row r="205" spans="1:23" ht="24.95" customHeight="1" x14ac:dyDescent="0.2">
      <c r="A205" s="166">
        <v>130.12700000000001</v>
      </c>
      <c r="B205" s="159">
        <f>Schedule!B61</f>
        <v>45725</v>
      </c>
      <c r="C205" s="160">
        <f>Schedule!C61</f>
        <v>45725</v>
      </c>
      <c r="D205" s="159" t="str">
        <f>Schedule!D61</f>
        <v>B</v>
      </c>
      <c r="E205" s="161">
        <f>Schedule!E61</f>
        <v>0.5</v>
      </c>
      <c r="F205" s="161">
        <f>Schedule!F61</f>
        <v>0.91666666666666663</v>
      </c>
      <c r="G205" s="159" t="str">
        <f>Schedule!G61</f>
        <v>Coquimbo</v>
      </c>
      <c r="H205" s="159" t="str">
        <f>Schedule!H61</f>
        <v>CLCQQ</v>
      </c>
      <c r="I205" s="75"/>
      <c r="J205" s="74" t="s">
        <v>306</v>
      </c>
      <c r="K205" s="69">
        <v>99</v>
      </c>
      <c r="L205" s="131"/>
      <c r="M205" s="66">
        <f>Table1[[#This Row],[Depart]]+Table1[[#This Row],[Dur''n]]</f>
        <v>0.16666666666666666</v>
      </c>
      <c r="N205" s="66">
        <v>0.16666666666666666</v>
      </c>
      <c r="O205" s="132">
        <v>45</v>
      </c>
      <c r="P205" s="136"/>
      <c r="Q205" s="69"/>
      <c r="R205" s="69"/>
      <c r="S205" s="70">
        <v>72</v>
      </c>
      <c r="T205" s="69"/>
      <c r="U205" s="244" t="s">
        <v>426</v>
      </c>
      <c r="V205" s="133" t="s">
        <v>79</v>
      </c>
      <c r="W205" s="74" t="s">
        <v>446</v>
      </c>
    </row>
    <row r="206" spans="1:23" ht="24.95" customHeight="1" x14ac:dyDescent="0.2">
      <c r="A206" s="166">
        <v>130.12700000000001</v>
      </c>
      <c r="B206" s="159">
        <f>Schedule!B61</f>
        <v>45725</v>
      </c>
      <c r="C206" s="160">
        <f>Schedule!C61</f>
        <v>45725</v>
      </c>
      <c r="D206" s="159" t="str">
        <f>Schedule!D61</f>
        <v>B</v>
      </c>
      <c r="E206" s="161">
        <f>Schedule!E61</f>
        <v>0.5</v>
      </c>
      <c r="F206" s="161">
        <f>Schedule!F61</f>
        <v>0.91666666666666663</v>
      </c>
      <c r="G206" s="159" t="str">
        <f>Schedule!G61</f>
        <v>Coquimbo</v>
      </c>
      <c r="H206" s="159" t="str">
        <f>Schedule!H61</f>
        <v>CLCQQ</v>
      </c>
      <c r="I206" s="75"/>
      <c r="J206" s="74" t="s">
        <v>307</v>
      </c>
      <c r="K206" s="69">
        <v>179</v>
      </c>
      <c r="L206" s="131"/>
      <c r="M206" s="66">
        <f>Table1[[#This Row],[Depart]]+Table1[[#This Row],[Dur''n]]</f>
        <v>0.3125</v>
      </c>
      <c r="N206" s="66">
        <v>0.3125</v>
      </c>
      <c r="O206" s="132">
        <v>84</v>
      </c>
      <c r="P206" s="136"/>
      <c r="Q206" s="69"/>
      <c r="R206" s="69"/>
      <c r="S206" s="70">
        <v>108</v>
      </c>
      <c r="T206" s="69" t="s">
        <v>413</v>
      </c>
      <c r="U206" s="244" t="s">
        <v>427</v>
      </c>
      <c r="V206" s="133"/>
      <c r="W206" s="74" t="s">
        <v>450</v>
      </c>
    </row>
    <row r="207" spans="1:23" ht="24.95" customHeight="1" x14ac:dyDescent="0.2">
      <c r="A207" s="166">
        <v>130.12700000000001</v>
      </c>
      <c r="B207" s="159">
        <f>Schedule!B64</f>
        <v>45728</v>
      </c>
      <c r="C207" s="160">
        <f>Schedule!C64</f>
        <v>45728</v>
      </c>
      <c r="D207" s="159" t="str">
        <f>Schedule!D64</f>
        <v>B</v>
      </c>
      <c r="E207" s="161">
        <f>Schedule!E64</f>
        <v>0.29166666666666669</v>
      </c>
      <c r="F207" s="161">
        <f>Schedule!F64</f>
        <v>0.95833333333333337</v>
      </c>
      <c r="G207" s="159" t="str">
        <f>Schedule!G64</f>
        <v>Matarani</v>
      </c>
      <c r="H207" s="159" t="str">
        <f>Schedule!H64</f>
        <v>PEMRI</v>
      </c>
      <c r="I207" s="75"/>
      <c r="J207" s="74" t="s">
        <v>308</v>
      </c>
      <c r="K207" s="69">
        <v>99</v>
      </c>
      <c r="L207" s="131"/>
      <c r="M207" s="66">
        <f>Table1[[#This Row],[Depart]]+Table1[[#This Row],[Dur''n]]</f>
        <v>0.1875</v>
      </c>
      <c r="N207" s="66">
        <v>0.1875</v>
      </c>
      <c r="O207" s="132">
        <v>47</v>
      </c>
      <c r="P207" s="136"/>
      <c r="Q207" s="69"/>
      <c r="R207" s="69"/>
      <c r="S207" s="70">
        <v>250</v>
      </c>
      <c r="T207" s="69"/>
      <c r="U207" s="236"/>
      <c r="V207" s="133" t="s">
        <v>79</v>
      </c>
      <c r="W207" s="74"/>
    </row>
    <row r="208" spans="1:23" ht="24.95" customHeight="1" x14ac:dyDescent="0.2">
      <c r="A208" s="166">
        <v>130.12700000000001</v>
      </c>
      <c r="B208" s="159">
        <f>Schedule!B64</f>
        <v>45728</v>
      </c>
      <c r="C208" s="160">
        <f>Schedule!C64</f>
        <v>45728</v>
      </c>
      <c r="D208" s="159" t="str">
        <f>Schedule!D64</f>
        <v>B</v>
      </c>
      <c r="E208" s="161">
        <f>Schedule!E64</f>
        <v>0.29166666666666669</v>
      </c>
      <c r="F208" s="161">
        <f>Schedule!F64</f>
        <v>0.95833333333333337</v>
      </c>
      <c r="G208" s="159" t="str">
        <f>Schedule!G64</f>
        <v>Matarani</v>
      </c>
      <c r="H208" s="159" t="str">
        <f>Schedule!H64</f>
        <v>PEMRI</v>
      </c>
      <c r="I208" s="75"/>
      <c r="J208" s="74" t="s">
        <v>309</v>
      </c>
      <c r="K208" s="69">
        <v>109</v>
      </c>
      <c r="L208" s="131"/>
      <c r="M208" s="66">
        <f>Table1[[#This Row],[Depart]]+Table1[[#This Row],[Dur''n]]</f>
        <v>0.1875</v>
      </c>
      <c r="N208" s="66">
        <v>0.1875</v>
      </c>
      <c r="O208" s="132">
        <v>84</v>
      </c>
      <c r="P208" s="136"/>
      <c r="Q208" s="69"/>
      <c r="R208" s="69"/>
      <c r="S208" s="70">
        <v>250</v>
      </c>
      <c r="T208" s="69"/>
      <c r="U208" s="236"/>
      <c r="V208" s="133" t="s">
        <v>79</v>
      </c>
      <c r="W208" s="74"/>
    </row>
    <row r="209" spans="1:23" ht="24.95" customHeight="1" x14ac:dyDescent="0.2">
      <c r="A209" s="166">
        <v>130.12700000000001</v>
      </c>
      <c r="B209" s="159">
        <f>Schedule!B64</f>
        <v>45728</v>
      </c>
      <c r="C209" s="160">
        <f>Schedule!C64</f>
        <v>45728</v>
      </c>
      <c r="D209" s="159" t="str">
        <f>Schedule!D64</f>
        <v>B</v>
      </c>
      <c r="E209" s="161">
        <f>Schedule!E64</f>
        <v>0.29166666666666669</v>
      </c>
      <c r="F209" s="161">
        <f>Schedule!F64</f>
        <v>0.95833333333333337</v>
      </c>
      <c r="G209" s="159" t="str">
        <f>Schedule!G64</f>
        <v>Matarani</v>
      </c>
      <c r="H209" s="159" t="str">
        <f>Schedule!H64</f>
        <v>PEMRI</v>
      </c>
      <c r="I209" s="75"/>
      <c r="J209" s="74" t="s">
        <v>310</v>
      </c>
      <c r="K209" s="69">
        <v>239</v>
      </c>
      <c r="L209" s="131"/>
      <c r="M209" s="66">
        <f>Table1[[#This Row],[Depart]]+Table1[[#This Row],[Dur''n]]</f>
        <v>0.4375</v>
      </c>
      <c r="N209" s="66">
        <v>0.4375</v>
      </c>
      <c r="O209" s="132">
        <v>219</v>
      </c>
      <c r="P209" s="136"/>
      <c r="Q209" s="69"/>
      <c r="R209" s="69"/>
      <c r="S209" s="70">
        <v>400</v>
      </c>
      <c r="T209" s="69" t="s">
        <v>408</v>
      </c>
      <c r="U209" s="236"/>
      <c r="V209" s="133" t="s">
        <v>79</v>
      </c>
      <c r="W209" s="74"/>
    </row>
    <row r="210" spans="1:23" ht="24.95" customHeight="1" x14ac:dyDescent="0.2">
      <c r="A210" s="166">
        <v>130.12700000000001</v>
      </c>
      <c r="B210" s="159">
        <f>Schedule!B66</f>
        <v>45730</v>
      </c>
      <c r="C210" s="160">
        <f>Schedule!C66</f>
        <v>45730</v>
      </c>
      <c r="D210" s="159" t="str">
        <f>Schedule!D66</f>
        <v>B</v>
      </c>
      <c r="E210" s="161">
        <f>Schedule!E66</f>
        <v>0.33333333333333331</v>
      </c>
      <c r="F210" s="161" t="str">
        <f>Schedule!F66</f>
        <v>-</v>
      </c>
      <c r="G210" s="159" t="str">
        <f>Schedule!G66</f>
        <v>Callao</v>
      </c>
      <c r="H210" s="159" t="str">
        <f>Schedule!H66</f>
        <v>PECLL</v>
      </c>
      <c r="I210" s="75"/>
      <c r="J210" s="74" t="s">
        <v>311</v>
      </c>
      <c r="K210" s="69">
        <v>79</v>
      </c>
      <c r="L210" s="131"/>
      <c r="M210" s="66">
        <f>Table1[[#This Row],[Depart]]+Table1[[#This Row],[Dur''n]]</f>
        <v>0.22916666666666666</v>
      </c>
      <c r="N210" s="66">
        <v>0.22916666666666666</v>
      </c>
      <c r="O210" s="132">
        <v>145</v>
      </c>
      <c r="P210" s="136"/>
      <c r="Q210" s="69"/>
      <c r="R210" s="69"/>
      <c r="S210" s="70">
        <v>220</v>
      </c>
      <c r="T210" s="69"/>
      <c r="U210" s="244" t="s">
        <v>428</v>
      </c>
      <c r="V210" s="133" t="s">
        <v>79</v>
      </c>
      <c r="W210" s="74"/>
    </row>
    <row r="211" spans="1:23" ht="24.95" customHeight="1" x14ac:dyDescent="0.2">
      <c r="A211" s="166">
        <v>130.12700000000001</v>
      </c>
      <c r="B211" s="159">
        <f>Schedule!B66</f>
        <v>45730</v>
      </c>
      <c r="C211" s="160">
        <f>Schedule!C66</f>
        <v>45730</v>
      </c>
      <c r="D211" s="159" t="str">
        <f>Schedule!D66</f>
        <v>B</v>
      </c>
      <c r="E211" s="161">
        <f>Schedule!E66</f>
        <v>0.33333333333333331</v>
      </c>
      <c r="F211" s="161" t="str">
        <f>Schedule!F66</f>
        <v>-</v>
      </c>
      <c r="G211" s="159" t="str">
        <f>Schedule!G66</f>
        <v>Callao</v>
      </c>
      <c r="H211" s="159" t="str">
        <f>Schedule!H66</f>
        <v>PECLL</v>
      </c>
      <c r="I211" s="75"/>
      <c r="J211" s="74" t="s">
        <v>312</v>
      </c>
      <c r="K211" s="69">
        <v>39</v>
      </c>
      <c r="L211" s="131"/>
      <c r="M211" s="66">
        <f>Table1[[#This Row],[Depart]]+Table1[[#This Row],[Dur''n]]</f>
        <v>0.16666666666666666</v>
      </c>
      <c r="N211" s="66">
        <v>0.16666666666666666</v>
      </c>
      <c r="O211" s="132">
        <v>57</v>
      </c>
      <c r="P211" s="136"/>
      <c r="Q211" s="69"/>
      <c r="R211" s="69"/>
      <c r="S211" s="70">
        <v>176</v>
      </c>
      <c r="T211" s="69"/>
      <c r="U211" s="244" t="s">
        <v>429</v>
      </c>
      <c r="V211" s="133"/>
      <c r="W211" s="74"/>
    </row>
    <row r="212" spans="1:23" ht="24.95" customHeight="1" x14ac:dyDescent="0.2">
      <c r="A212" s="166">
        <v>130.12700000000001</v>
      </c>
      <c r="B212" s="159">
        <f>Schedule!B66</f>
        <v>45730</v>
      </c>
      <c r="C212" s="160">
        <f>Schedule!C66</f>
        <v>45730</v>
      </c>
      <c r="D212" s="159" t="str">
        <f>Schedule!D66</f>
        <v>B</v>
      </c>
      <c r="E212" s="161">
        <f>Schedule!E66</f>
        <v>0.33333333333333331</v>
      </c>
      <c r="F212" s="161" t="str">
        <f>Schedule!F66</f>
        <v>-</v>
      </c>
      <c r="G212" s="159" t="str">
        <f>Schedule!G66</f>
        <v>Callao</v>
      </c>
      <c r="H212" s="159" t="str">
        <f>Schedule!H66</f>
        <v>PECLL</v>
      </c>
      <c r="I212" s="75"/>
      <c r="J212" s="74" t="s">
        <v>313</v>
      </c>
      <c r="K212" s="69">
        <v>59</v>
      </c>
      <c r="L212" s="131"/>
      <c r="M212" s="66">
        <f>Table1[[#This Row],[Depart]]+Table1[[#This Row],[Dur''n]]</f>
        <v>0.20833333333333334</v>
      </c>
      <c r="N212" s="66">
        <v>0.20833333333333334</v>
      </c>
      <c r="O212" s="132">
        <v>106</v>
      </c>
      <c r="P212" s="136"/>
      <c r="Q212" s="69"/>
      <c r="R212" s="69"/>
      <c r="S212" s="70">
        <v>264</v>
      </c>
      <c r="T212" s="69"/>
      <c r="U212" s="244" t="s">
        <v>430</v>
      </c>
      <c r="V212" s="133" t="s">
        <v>79</v>
      </c>
      <c r="W212" s="74"/>
    </row>
    <row r="213" spans="1:23" ht="24.95" customHeight="1" x14ac:dyDescent="0.2">
      <c r="A213" s="166">
        <v>130.12700000000001</v>
      </c>
      <c r="B213" s="159">
        <f>Schedule!B66</f>
        <v>45730</v>
      </c>
      <c r="C213" s="160">
        <f>Schedule!C66</f>
        <v>45730</v>
      </c>
      <c r="D213" s="159" t="str">
        <f>Schedule!D66</f>
        <v>B</v>
      </c>
      <c r="E213" s="161">
        <f>Schedule!E66</f>
        <v>0.33333333333333331</v>
      </c>
      <c r="F213" s="161" t="str">
        <f>Schedule!F66</f>
        <v>-</v>
      </c>
      <c r="G213" s="159" t="str">
        <f>Schedule!G66</f>
        <v>Callao</v>
      </c>
      <c r="H213" s="159" t="str">
        <f>Schedule!H66</f>
        <v>PECLL</v>
      </c>
      <c r="I213" s="75"/>
      <c r="J213" s="74" t="s">
        <v>314</v>
      </c>
      <c r="K213" s="69">
        <v>79</v>
      </c>
      <c r="L213" s="131"/>
      <c r="M213" s="66">
        <f>Table1[[#This Row],[Depart]]+Table1[[#This Row],[Dur''n]]</f>
        <v>0.27083333333333331</v>
      </c>
      <c r="N213" s="66">
        <v>0.27083333333333331</v>
      </c>
      <c r="O213" s="132">
        <v>75</v>
      </c>
      <c r="P213" s="136"/>
      <c r="Q213" s="69"/>
      <c r="R213" s="69"/>
      <c r="S213" s="70">
        <v>88</v>
      </c>
      <c r="T213" s="69" t="s">
        <v>412</v>
      </c>
      <c r="U213" s="244" t="s">
        <v>431</v>
      </c>
      <c r="V213" s="133" t="s">
        <v>79</v>
      </c>
      <c r="W213" s="74"/>
    </row>
    <row r="214" spans="1:23" ht="24.95" customHeight="1" x14ac:dyDescent="0.2">
      <c r="A214" s="166">
        <v>130.12700000000001</v>
      </c>
      <c r="B214" s="159">
        <f>Schedule!B66</f>
        <v>45730</v>
      </c>
      <c r="C214" s="160">
        <f>Schedule!C66</f>
        <v>45730</v>
      </c>
      <c r="D214" s="159" t="str">
        <f>Schedule!D66</f>
        <v>B</v>
      </c>
      <c r="E214" s="161">
        <f>Schedule!E66</f>
        <v>0.33333333333333331</v>
      </c>
      <c r="F214" s="161" t="str">
        <f>Schedule!F66</f>
        <v>-</v>
      </c>
      <c r="G214" s="159" t="str">
        <f>Schedule!G66</f>
        <v>Callao</v>
      </c>
      <c r="H214" s="159" t="str">
        <f>Schedule!H66</f>
        <v>PECLL</v>
      </c>
      <c r="I214" s="75"/>
      <c r="J214" s="74" t="s">
        <v>315</v>
      </c>
      <c r="K214" s="69">
        <v>75</v>
      </c>
      <c r="L214" s="131"/>
      <c r="M214" s="66">
        <f>Table1[[#This Row],[Depart]]+Table1[[#This Row],[Dur''n]]</f>
        <v>0.20833333333333334</v>
      </c>
      <c r="N214" s="66">
        <v>0.20833333333333334</v>
      </c>
      <c r="O214" s="132">
        <v>18</v>
      </c>
      <c r="P214" s="136"/>
      <c r="Q214" s="69"/>
      <c r="R214" s="69"/>
      <c r="S214" s="70">
        <v>132</v>
      </c>
      <c r="T214" s="69"/>
      <c r="U214" s="236"/>
      <c r="V214" s="133"/>
      <c r="W214" s="74"/>
    </row>
    <row r="215" spans="1:23" ht="24.95" customHeight="1" x14ac:dyDescent="0.2">
      <c r="A215" s="166">
        <v>130.12700000000001</v>
      </c>
      <c r="B215" s="159">
        <f>Schedule!B66</f>
        <v>45730</v>
      </c>
      <c r="C215" s="160">
        <f>Schedule!C66</f>
        <v>45730</v>
      </c>
      <c r="D215" s="159" t="str">
        <f>Schedule!D66</f>
        <v>B</v>
      </c>
      <c r="E215" s="161">
        <f>Schedule!E66</f>
        <v>0.33333333333333331</v>
      </c>
      <c r="F215" s="161" t="str">
        <f>Schedule!F66</f>
        <v>-</v>
      </c>
      <c r="G215" s="159" t="str">
        <f>Schedule!G66</f>
        <v>Callao</v>
      </c>
      <c r="H215" s="159" t="str">
        <f>Schedule!H66</f>
        <v>PECLL</v>
      </c>
      <c r="I215" s="75"/>
      <c r="J215" s="74" t="s">
        <v>316</v>
      </c>
      <c r="K215" s="69">
        <v>35</v>
      </c>
      <c r="L215" s="131"/>
      <c r="M215" s="66">
        <f>Table1[[#This Row],[Depart]]+Table1[[#This Row],[Dur''n]]</f>
        <v>0.16666666666666666</v>
      </c>
      <c r="N215" s="66">
        <v>0.16666666666666666</v>
      </c>
      <c r="O215" s="132">
        <v>71</v>
      </c>
      <c r="P215" s="136"/>
      <c r="Q215" s="69"/>
      <c r="R215" s="69"/>
      <c r="S215" s="70">
        <v>88</v>
      </c>
      <c r="T215" s="69"/>
      <c r="U215" s="236"/>
      <c r="V215" s="133"/>
      <c r="W215" s="74"/>
    </row>
    <row r="216" spans="1:23" ht="24.95" customHeight="1" x14ac:dyDescent="0.2">
      <c r="A216" s="166">
        <v>130.12700000000001</v>
      </c>
      <c r="B216" s="159">
        <f>Schedule!B67</f>
        <v>45731</v>
      </c>
      <c r="C216" s="160">
        <f>Schedule!C67</f>
        <v>45731</v>
      </c>
      <c r="D216" s="159" t="str">
        <f>Schedule!D67</f>
        <v>B</v>
      </c>
      <c r="E216" s="161" t="str">
        <f>Schedule!E67</f>
        <v>-</v>
      </c>
      <c r="F216" s="161">
        <f>Schedule!F67</f>
        <v>0.54166666666666663</v>
      </c>
      <c r="G216" s="159" t="str">
        <f>Schedule!G67</f>
        <v>Callao</v>
      </c>
      <c r="H216" s="159" t="str">
        <f>Schedule!H67</f>
        <v>PECLL</v>
      </c>
      <c r="I216" s="75"/>
      <c r="J216" s="74" t="s">
        <v>312</v>
      </c>
      <c r="K216" s="69">
        <v>39</v>
      </c>
      <c r="L216" s="131"/>
      <c r="M216" s="66">
        <f>Table1[[#This Row],[Depart]]+Table1[[#This Row],[Dur''n]]</f>
        <v>0.16666666666666666</v>
      </c>
      <c r="N216" s="66">
        <v>0.16666666666666666</v>
      </c>
      <c r="O216" s="132">
        <v>159</v>
      </c>
      <c r="P216" s="136"/>
      <c r="Q216" s="69"/>
      <c r="R216" s="69"/>
      <c r="S216" s="70">
        <v>176</v>
      </c>
      <c r="T216" s="69"/>
      <c r="U216" s="244" t="s">
        <v>432</v>
      </c>
      <c r="V216" s="133"/>
      <c r="W216" s="74"/>
    </row>
    <row r="217" spans="1:23" ht="24.95" customHeight="1" x14ac:dyDescent="0.2">
      <c r="A217" s="166">
        <v>130.12700000000001</v>
      </c>
      <c r="B217" s="159">
        <f>Schedule!B67</f>
        <v>45731</v>
      </c>
      <c r="C217" s="160">
        <f>Schedule!C67</f>
        <v>45731</v>
      </c>
      <c r="D217" s="159" t="str">
        <f>Schedule!D67</f>
        <v>B</v>
      </c>
      <c r="E217" s="161" t="str">
        <f>Schedule!E67</f>
        <v>-</v>
      </c>
      <c r="F217" s="161">
        <f>Schedule!F67</f>
        <v>0.54166666666666663</v>
      </c>
      <c r="G217" s="159" t="str">
        <f>Schedule!G67</f>
        <v>Callao</v>
      </c>
      <c r="H217" s="159" t="str">
        <f>Schedule!H67</f>
        <v>PECLL</v>
      </c>
      <c r="I217" s="75"/>
      <c r="J217" s="74" t="s">
        <v>316</v>
      </c>
      <c r="K217" s="69">
        <v>35</v>
      </c>
      <c r="L217" s="131"/>
      <c r="M217" s="66">
        <f>Table1[[#This Row],[Depart]]+Table1[[#This Row],[Dur''n]]</f>
        <v>0.16666666666666666</v>
      </c>
      <c r="N217" s="66">
        <v>0.16666666666666666</v>
      </c>
      <c r="O217" s="132">
        <v>64</v>
      </c>
      <c r="P217" s="136"/>
      <c r="Q217" s="69"/>
      <c r="R217" s="69"/>
      <c r="S217" s="70">
        <v>132</v>
      </c>
      <c r="T217" s="69"/>
      <c r="U217" s="77"/>
      <c r="V217" s="133"/>
      <c r="W217" s="74"/>
    </row>
    <row r="218" spans="1:23" ht="24.95" customHeight="1" x14ac:dyDescent="0.2">
      <c r="A218" s="166">
        <v>130.12700000000001</v>
      </c>
      <c r="B218" s="159">
        <f>Schedule!B67</f>
        <v>45731</v>
      </c>
      <c r="C218" s="160">
        <f>Schedule!C67</f>
        <v>45731</v>
      </c>
      <c r="D218" s="159" t="str">
        <f>Schedule!D67</f>
        <v>B</v>
      </c>
      <c r="E218" s="161" t="str">
        <f>Schedule!E67</f>
        <v>-</v>
      </c>
      <c r="F218" s="161">
        <f>Schedule!F67</f>
        <v>0.54166666666666663</v>
      </c>
      <c r="G218" s="159" t="str">
        <f>Schedule!G67</f>
        <v>Callao</v>
      </c>
      <c r="H218" s="159" t="str">
        <f>Schedule!H67</f>
        <v>PECLL</v>
      </c>
      <c r="I218" s="75"/>
      <c r="J218" s="74" t="s">
        <v>313</v>
      </c>
      <c r="K218" s="69">
        <v>59</v>
      </c>
      <c r="L218" s="131"/>
      <c r="M218" s="66">
        <f>Table1[[#This Row],[Depart]]+Table1[[#This Row],[Dur''n]]</f>
        <v>0.20833333333333334</v>
      </c>
      <c r="N218" s="66">
        <v>0.20833333333333334</v>
      </c>
      <c r="O218" s="132">
        <v>60</v>
      </c>
      <c r="P218" s="136"/>
      <c r="Q218" s="69"/>
      <c r="R218" s="69"/>
      <c r="S218" s="70">
        <v>176</v>
      </c>
      <c r="T218" s="69"/>
      <c r="U218" s="77" t="s">
        <v>430</v>
      </c>
      <c r="V218" s="133" t="s">
        <v>79</v>
      </c>
      <c r="W218" s="74"/>
    </row>
    <row r="219" spans="1:23" ht="24.95" customHeight="1" x14ac:dyDescent="0.2">
      <c r="A219" s="166">
        <v>130.12700000000001</v>
      </c>
      <c r="B219" s="159">
        <f>Schedule!B67</f>
        <v>45731</v>
      </c>
      <c r="C219" s="160">
        <f>Schedule!C67</f>
        <v>45731</v>
      </c>
      <c r="D219" s="159" t="str">
        <f>Schedule!D67</f>
        <v>B</v>
      </c>
      <c r="E219" s="161" t="str">
        <f>Schedule!E67</f>
        <v>-</v>
      </c>
      <c r="F219" s="161">
        <f>Schedule!F67</f>
        <v>0.54166666666666663</v>
      </c>
      <c r="G219" s="159" t="str">
        <f>Schedule!G67</f>
        <v>Callao</v>
      </c>
      <c r="H219" s="159" t="str">
        <f>Schedule!H67</f>
        <v>PECLL</v>
      </c>
      <c r="I219" s="75"/>
      <c r="J219" s="74" t="s">
        <v>317</v>
      </c>
      <c r="K219" s="69">
        <v>2190</v>
      </c>
      <c r="L219" s="131"/>
      <c r="M219" s="66">
        <f>Table1[[#This Row],[Depart]]+Table1[[#This Row],[Dur''n]]</f>
        <v>0</v>
      </c>
      <c r="N219" s="66"/>
      <c r="O219" s="132">
        <v>94</v>
      </c>
      <c r="P219" s="136"/>
      <c r="Q219" s="69"/>
      <c r="R219" s="69"/>
      <c r="S219" s="70">
        <v>100</v>
      </c>
      <c r="T219" s="69"/>
      <c r="U219" s="77" t="s">
        <v>433</v>
      </c>
      <c r="V219" s="133" t="s">
        <v>79</v>
      </c>
      <c r="W219" s="74" t="s">
        <v>451</v>
      </c>
    </row>
    <row r="220" spans="1:23" ht="24.95" customHeight="1" x14ac:dyDescent="0.2">
      <c r="A220" s="166">
        <v>130.12700000000001</v>
      </c>
      <c r="B220" s="159">
        <f>Schedule!B68</f>
        <v>45732</v>
      </c>
      <c r="C220" s="160">
        <f>Schedule!C68</f>
        <v>45732</v>
      </c>
      <c r="D220" s="159" t="str">
        <f>Schedule!D68</f>
        <v>B</v>
      </c>
      <c r="E220" s="161">
        <f>Schedule!E68</f>
        <v>0.375</v>
      </c>
      <c r="F220" s="161">
        <f>Schedule!F68</f>
        <v>0.75</v>
      </c>
      <c r="G220" s="159" t="str">
        <f>Schedule!G68</f>
        <v>Salaverry</v>
      </c>
      <c r="H220" s="159" t="str">
        <f>Schedule!H68</f>
        <v>PESVY</v>
      </c>
      <c r="I220" s="75"/>
      <c r="J220" s="74" t="s">
        <v>318</v>
      </c>
      <c r="K220" s="69">
        <v>95</v>
      </c>
      <c r="L220" s="131"/>
      <c r="M220" s="66">
        <f>Table1[[#This Row],[Depart]]+Table1[[#This Row],[Dur''n]]</f>
        <v>0.1875</v>
      </c>
      <c r="N220" s="66">
        <v>0.1875</v>
      </c>
      <c r="O220" s="132">
        <v>36</v>
      </c>
      <c r="P220" s="136"/>
      <c r="Q220" s="69"/>
      <c r="R220" s="69"/>
      <c r="S220" s="70">
        <v>132</v>
      </c>
      <c r="T220" s="69"/>
      <c r="U220" s="77"/>
      <c r="V220" s="133" t="s">
        <v>79</v>
      </c>
      <c r="W220" s="74"/>
    </row>
    <row r="221" spans="1:23" ht="24.95" customHeight="1" x14ac:dyDescent="0.2">
      <c r="A221" s="166">
        <v>130.12700000000001</v>
      </c>
      <c r="B221" s="159">
        <f>Schedule!B68</f>
        <v>45732</v>
      </c>
      <c r="C221" s="160">
        <f>Schedule!C68</f>
        <v>45732</v>
      </c>
      <c r="D221" s="159" t="str">
        <f>Schedule!D68</f>
        <v>B</v>
      </c>
      <c r="E221" s="161">
        <f>Schedule!E68</f>
        <v>0.375</v>
      </c>
      <c r="F221" s="161">
        <f>Schedule!F68</f>
        <v>0.75</v>
      </c>
      <c r="G221" s="159" t="str">
        <f>Schedule!G68</f>
        <v>Salaverry</v>
      </c>
      <c r="H221" s="159" t="str">
        <f>Schedule!H68</f>
        <v>PESVY</v>
      </c>
      <c r="I221" s="75"/>
      <c r="J221" s="74" t="s">
        <v>319</v>
      </c>
      <c r="K221" s="69">
        <v>99</v>
      </c>
      <c r="L221" s="131"/>
      <c r="M221" s="66">
        <f>Table1[[#This Row],[Depart]]+Table1[[#This Row],[Dur''n]]</f>
        <v>0.20833333333333334</v>
      </c>
      <c r="N221" s="66">
        <v>0.20833333333333334</v>
      </c>
      <c r="O221" s="132">
        <v>209</v>
      </c>
      <c r="P221" s="136"/>
      <c r="Q221" s="69"/>
      <c r="R221" s="69"/>
      <c r="S221" s="70">
        <v>220</v>
      </c>
      <c r="T221" s="69"/>
      <c r="U221" s="244" t="s">
        <v>434</v>
      </c>
      <c r="V221" s="133" t="s">
        <v>79</v>
      </c>
      <c r="W221" s="74"/>
    </row>
    <row r="222" spans="1:23" ht="24.95" customHeight="1" x14ac:dyDescent="0.2">
      <c r="A222" s="166">
        <v>130.12700000000001</v>
      </c>
      <c r="B222" s="159">
        <f>Schedule!B68</f>
        <v>45732</v>
      </c>
      <c r="C222" s="160">
        <f>Schedule!C68</f>
        <v>45732</v>
      </c>
      <c r="D222" s="159" t="str">
        <f>Schedule!D68</f>
        <v>B</v>
      </c>
      <c r="E222" s="161">
        <f>Schedule!E68</f>
        <v>0.375</v>
      </c>
      <c r="F222" s="161">
        <f>Schedule!F68</f>
        <v>0.75</v>
      </c>
      <c r="G222" s="159" t="str">
        <f>Schedule!G68</f>
        <v>Salaverry</v>
      </c>
      <c r="H222" s="159" t="str">
        <f>Schedule!H68</f>
        <v>PESVY</v>
      </c>
      <c r="I222" s="75"/>
      <c r="J222" s="74" t="s">
        <v>320</v>
      </c>
      <c r="K222" s="69">
        <v>99</v>
      </c>
      <c r="L222" s="131"/>
      <c r="M222" s="66">
        <f>Table1[[#This Row],[Depart]]+Table1[[#This Row],[Dur''n]]</f>
        <v>0.14583333333333334</v>
      </c>
      <c r="N222" s="66">
        <v>0.14583333333333334</v>
      </c>
      <c r="O222" s="132">
        <v>40</v>
      </c>
      <c r="P222" s="136"/>
      <c r="Q222" s="69"/>
      <c r="R222" s="69"/>
      <c r="S222" s="70">
        <v>88</v>
      </c>
      <c r="T222" s="69"/>
      <c r="U222" s="77"/>
      <c r="V222" s="133" t="s">
        <v>79</v>
      </c>
      <c r="W222" s="74"/>
    </row>
    <row r="223" spans="1:23" ht="24.95" customHeight="1" x14ac:dyDescent="0.2">
      <c r="A223" s="166">
        <v>130.12700000000001</v>
      </c>
      <c r="B223" s="159">
        <f>Schedule!B68</f>
        <v>45732</v>
      </c>
      <c r="C223" s="160">
        <f>Schedule!C68</f>
        <v>45732</v>
      </c>
      <c r="D223" s="159" t="str">
        <f>Schedule!D68</f>
        <v>B</v>
      </c>
      <c r="E223" s="161">
        <f>Schedule!E68</f>
        <v>0.375</v>
      </c>
      <c r="F223" s="161">
        <f>Schedule!F68</f>
        <v>0.75</v>
      </c>
      <c r="G223" s="159" t="str">
        <f>Schedule!G68</f>
        <v>Salaverry</v>
      </c>
      <c r="H223" s="159" t="str">
        <f>Schedule!H68</f>
        <v>PESVY</v>
      </c>
      <c r="I223" s="75"/>
      <c r="J223" s="74" t="s">
        <v>321</v>
      </c>
      <c r="K223" s="69">
        <v>99</v>
      </c>
      <c r="L223" s="131"/>
      <c r="M223" s="66">
        <f>Table1[[#This Row],[Depart]]+Table1[[#This Row],[Dur''n]]</f>
        <v>0.20833333333333334</v>
      </c>
      <c r="N223" s="66">
        <v>0.20833333333333334</v>
      </c>
      <c r="O223" s="132">
        <v>93</v>
      </c>
      <c r="P223" s="136"/>
      <c r="Q223" s="69"/>
      <c r="R223" s="69"/>
      <c r="S223" s="70">
        <v>132</v>
      </c>
      <c r="T223" s="69"/>
      <c r="U223" s="77"/>
      <c r="V223" s="133" t="s">
        <v>79</v>
      </c>
      <c r="W223" s="74"/>
    </row>
    <row r="224" spans="1:23" ht="24.95" customHeight="1" x14ac:dyDescent="0.2">
      <c r="A224" s="166">
        <v>130.12700000000001</v>
      </c>
      <c r="B224" s="159">
        <f>Schedule!B70</f>
        <v>45734</v>
      </c>
      <c r="C224" s="160">
        <f>Schedule!C70</f>
        <v>45734</v>
      </c>
      <c r="D224" s="159" t="str">
        <f>Schedule!D70</f>
        <v>B</v>
      </c>
      <c r="E224" s="161">
        <f>Schedule!E70</f>
        <v>0.33333333333333331</v>
      </c>
      <c r="F224" s="161">
        <f>Schedule!F70</f>
        <v>0.75</v>
      </c>
      <c r="G224" s="159" t="str">
        <f>Schedule!G70</f>
        <v>Guayaquil</v>
      </c>
      <c r="H224" s="159" t="str">
        <f>Schedule!H70</f>
        <v>ECGYE</v>
      </c>
      <c r="I224" s="75"/>
      <c r="J224" s="74" t="s">
        <v>112</v>
      </c>
      <c r="K224" s="69">
        <v>49</v>
      </c>
      <c r="L224" s="131"/>
      <c r="M224" s="66">
        <f>Table1[[#This Row],[Depart]]+Table1[[#This Row],[Dur''n]]</f>
        <v>0.16666666666666666</v>
      </c>
      <c r="N224" s="66">
        <v>0.16666666666666666</v>
      </c>
      <c r="O224" s="132">
        <v>200</v>
      </c>
      <c r="P224" s="136"/>
      <c r="Q224" s="69"/>
      <c r="R224" s="69"/>
      <c r="S224" s="70">
        <v>989</v>
      </c>
      <c r="T224" s="69"/>
      <c r="U224" s="77"/>
      <c r="V224" s="133" t="s">
        <v>79</v>
      </c>
      <c r="W224" s="74"/>
    </row>
    <row r="225" spans="1:23" ht="24.95" customHeight="1" x14ac:dyDescent="0.2">
      <c r="A225" s="166">
        <v>130.12700000000001</v>
      </c>
      <c r="B225" s="159">
        <f>Schedule!B70</f>
        <v>45734</v>
      </c>
      <c r="C225" s="160">
        <f>Schedule!C70</f>
        <v>45734</v>
      </c>
      <c r="D225" s="159" t="str">
        <f>Schedule!D70</f>
        <v>B</v>
      </c>
      <c r="E225" s="161">
        <f>Schedule!E70</f>
        <v>0.33333333333333331</v>
      </c>
      <c r="F225" s="161">
        <f>Schedule!F70</f>
        <v>0.75</v>
      </c>
      <c r="G225" s="159" t="str">
        <f>Schedule!G70</f>
        <v>Guayaquil</v>
      </c>
      <c r="H225" s="159" t="str">
        <f>Schedule!H70</f>
        <v>ECGYE</v>
      </c>
      <c r="I225" s="75"/>
      <c r="J225" s="74" t="s">
        <v>322</v>
      </c>
      <c r="K225" s="69">
        <v>179</v>
      </c>
      <c r="L225" s="131"/>
      <c r="M225" s="66">
        <f>Table1[[#This Row],[Depart]]+Table1[[#This Row],[Dur''n]]</f>
        <v>0.33333333333333331</v>
      </c>
      <c r="N225" s="66">
        <v>0.33333333333333331</v>
      </c>
      <c r="O225" s="132">
        <v>49</v>
      </c>
      <c r="P225" s="136"/>
      <c r="Q225" s="69"/>
      <c r="R225" s="69"/>
      <c r="S225" s="70">
        <v>80</v>
      </c>
      <c r="T225" s="69" t="s">
        <v>408</v>
      </c>
      <c r="U225" s="236"/>
      <c r="V225" s="133" t="s">
        <v>79</v>
      </c>
      <c r="W225" s="74"/>
    </row>
    <row r="226" spans="1:23" ht="24.95" customHeight="1" x14ac:dyDescent="0.2">
      <c r="A226" s="166">
        <v>130.12700000000001</v>
      </c>
      <c r="B226" s="159">
        <f>Schedule!B70</f>
        <v>45734</v>
      </c>
      <c r="C226" s="160">
        <f>Schedule!C70</f>
        <v>45734</v>
      </c>
      <c r="D226" s="159" t="str">
        <f>Schedule!D70</f>
        <v>B</v>
      </c>
      <c r="E226" s="161">
        <f>Schedule!E70</f>
        <v>0.33333333333333331</v>
      </c>
      <c r="F226" s="161">
        <f>Schedule!F70</f>
        <v>0.75</v>
      </c>
      <c r="G226" s="159" t="str">
        <f>Schedule!G70</f>
        <v>Guayaquil</v>
      </c>
      <c r="H226" s="159" t="str">
        <f>Schedule!H70</f>
        <v>ECGYE</v>
      </c>
      <c r="I226" s="75"/>
      <c r="J226" s="74" t="s">
        <v>323</v>
      </c>
      <c r="K226" s="69">
        <v>39</v>
      </c>
      <c r="L226" s="131"/>
      <c r="M226" s="66">
        <f>Table1[[#This Row],[Depart]]+Table1[[#This Row],[Dur''n]]</f>
        <v>0.10416666666666667</v>
      </c>
      <c r="N226" s="66">
        <v>0.10416666666666667</v>
      </c>
      <c r="O226" s="132">
        <v>91</v>
      </c>
      <c r="P226" s="136"/>
      <c r="Q226" s="69"/>
      <c r="R226" s="69"/>
      <c r="S226" s="70">
        <v>989</v>
      </c>
      <c r="T226" s="69"/>
      <c r="U226" s="236"/>
      <c r="V226" s="133"/>
      <c r="W226" s="74"/>
    </row>
    <row r="227" spans="1:23" ht="24.95" customHeight="1" x14ac:dyDescent="0.2">
      <c r="A227" s="166">
        <v>130.12700000000001</v>
      </c>
      <c r="B227" s="159">
        <f>Schedule!B70</f>
        <v>45734</v>
      </c>
      <c r="C227" s="160">
        <f>Schedule!C70</f>
        <v>45734</v>
      </c>
      <c r="D227" s="159" t="str">
        <f>Schedule!D70</f>
        <v>B</v>
      </c>
      <c r="E227" s="161">
        <f>Schedule!E70</f>
        <v>0.33333333333333331</v>
      </c>
      <c r="F227" s="161">
        <f>Schedule!F70</f>
        <v>0.75</v>
      </c>
      <c r="G227" s="159" t="str">
        <f>Schedule!G70</f>
        <v>Guayaquil</v>
      </c>
      <c r="H227" s="159" t="str">
        <f>Schedule!H70</f>
        <v>ECGYE</v>
      </c>
      <c r="I227" s="75"/>
      <c r="J227" s="74" t="s">
        <v>324</v>
      </c>
      <c r="K227" s="69">
        <v>59</v>
      </c>
      <c r="L227" s="131"/>
      <c r="M227" s="66">
        <f>Table1[[#This Row],[Depart]]+Table1[[#This Row],[Dur''n]]</f>
        <v>0.16666666666666666</v>
      </c>
      <c r="N227" s="66">
        <v>0.16666666666666666</v>
      </c>
      <c r="O227" s="132">
        <v>55</v>
      </c>
      <c r="P227" s="136"/>
      <c r="Q227" s="69"/>
      <c r="R227" s="69"/>
      <c r="S227" s="70">
        <v>180</v>
      </c>
      <c r="T227" s="69"/>
      <c r="U227" s="236"/>
      <c r="V227" s="133" t="s">
        <v>79</v>
      </c>
      <c r="W227" s="74"/>
    </row>
    <row r="228" spans="1:23" ht="24.95" customHeight="1" x14ac:dyDescent="0.2">
      <c r="A228" s="166">
        <v>130.12700000000001</v>
      </c>
      <c r="B228" s="159">
        <f>Schedule!B71</f>
        <v>45735</v>
      </c>
      <c r="C228" s="160">
        <f>Schedule!C71</f>
        <v>45735</v>
      </c>
      <c r="D228" s="159" t="str">
        <f>Schedule!D71</f>
        <v>B</v>
      </c>
      <c r="E228" s="161">
        <f>Schedule!E71</f>
        <v>0.41666666666666669</v>
      </c>
      <c r="F228" s="161">
        <f>Schedule!F71</f>
        <v>0.75</v>
      </c>
      <c r="G228" s="159" t="str">
        <f>Schedule!G71</f>
        <v>Manta</v>
      </c>
      <c r="H228" s="159" t="str">
        <f>Schedule!H71</f>
        <v>ECMEC</v>
      </c>
      <c r="I228" s="75"/>
      <c r="J228" s="74" t="s">
        <v>325</v>
      </c>
      <c r="K228" s="69">
        <v>79</v>
      </c>
      <c r="L228" s="131"/>
      <c r="M228" s="66">
        <f>Table1[[#This Row],[Depart]]+Table1[[#This Row],[Dur''n]]</f>
        <v>0.16666666666666666</v>
      </c>
      <c r="N228" s="66">
        <v>0.16666666666666666</v>
      </c>
      <c r="O228" s="132">
        <v>150</v>
      </c>
      <c r="P228" s="136"/>
      <c r="Q228" s="69"/>
      <c r="R228" s="69"/>
      <c r="S228" s="70">
        <v>300</v>
      </c>
      <c r="T228" s="69"/>
      <c r="U228" s="244" t="s">
        <v>435</v>
      </c>
      <c r="V228" s="133" t="s">
        <v>79</v>
      </c>
      <c r="W228" s="74"/>
    </row>
    <row r="229" spans="1:23" ht="24.95" customHeight="1" x14ac:dyDescent="0.2">
      <c r="A229" s="166">
        <v>130.12700000000001</v>
      </c>
      <c r="B229" s="159">
        <f>Schedule!B71</f>
        <v>45735</v>
      </c>
      <c r="C229" s="160">
        <f>Schedule!C71</f>
        <v>45735</v>
      </c>
      <c r="D229" s="159" t="str">
        <f>Schedule!D71</f>
        <v>B</v>
      </c>
      <c r="E229" s="161">
        <f>Schedule!E71</f>
        <v>0.41666666666666669</v>
      </c>
      <c r="F229" s="161">
        <f>Schedule!F71</f>
        <v>0.75</v>
      </c>
      <c r="G229" s="159" t="str">
        <f>Schedule!G71</f>
        <v>Manta</v>
      </c>
      <c r="H229" s="159" t="str">
        <f>Schedule!H71</f>
        <v>ECMEC</v>
      </c>
      <c r="I229" s="75"/>
      <c r="J229" s="74" t="s">
        <v>326</v>
      </c>
      <c r="K229" s="69">
        <v>65</v>
      </c>
      <c r="L229" s="131"/>
      <c r="M229" s="66">
        <f>Table1[[#This Row],[Depart]]+Table1[[#This Row],[Dur''n]]</f>
        <v>0.16666666666666666</v>
      </c>
      <c r="N229" s="66">
        <v>0.16666666666666666</v>
      </c>
      <c r="O229" s="132">
        <v>241</v>
      </c>
      <c r="P229" s="136"/>
      <c r="Q229" s="69"/>
      <c r="R229" s="69"/>
      <c r="S229" s="70">
        <v>989</v>
      </c>
      <c r="T229" s="69"/>
      <c r="U229" s="236"/>
      <c r="V229" s="133" t="s">
        <v>79</v>
      </c>
      <c r="W229" s="74"/>
    </row>
    <row r="230" spans="1:23" ht="24.95" customHeight="1" x14ac:dyDescent="0.2">
      <c r="A230" s="166">
        <v>130.12700000000001</v>
      </c>
      <c r="B230" s="159">
        <f>Schedule!B71</f>
        <v>45735</v>
      </c>
      <c r="C230" s="160">
        <f>Schedule!C71</f>
        <v>45735</v>
      </c>
      <c r="D230" s="159" t="str">
        <f>Schedule!D71</f>
        <v>B</v>
      </c>
      <c r="E230" s="161">
        <f>Schedule!E71</f>
        <v>0.41666666666666669</v>
      </c>
      <c r="F230" s="161">
        <f>Schedule!F71</f>
        <v>0.75</v>
      </c>
      <c r="G230" s="159" t="str">
        <f>Schedule!G71</f>
        <v>Manta</v>
      </c>
      <c r="H230" s="159" t="str">
        <f>Schedule!H71</f>
        <v>ECMEC</v>
      </c>
      <c r="I230" s="75"/>
      <c r="J230" s="74" t="s">
        <v>327</v>
      </c>
      <c r="K230" s="69">
        <v>39</v>
      </c>
      <c r="L230" s="131"/>
      <c r="M230" s="66">
        <f>Table1[[#This Row],[Depart]]+Table1[[#This Row],[Dur''n]]</f>
        <v>0.10416666666666667</v>
      </c>
      <c r="N230" s="66">
        <v>0.10416666666666667</v>
      </c>
      <c r="O230" s="132">
        <v>52</v>
      </c>
      <c r="P230" s="136"/>
      <c r="Q230" s="69"/>
      <c r="R230" s="69"/>
      <c r="S230" s="70">
        <v>989</v>
      </c>
      <c r="T230" s="69"/>
      <c r="U230" s="236"/>
      <c r="V230" s="133"/>
      <c r="W230" s="74"/>
    </row>
    <row r="231" spans="1:23" ht="24.95" customHeight="1" x14ac:dyDescent="0.2">
      <c r="A231" s="166">
        <v>130.12700000000001</v>
      </c>
      <c r="B231" s="159">
        <f>Schedule!B73</f>
        <v>45737</v>
      </c>
      <c r="C231" s="160">
        <f>Schedule!C73</f>
        <v>45737</v>
      </c>
      <c r="D231" s="159" t="str">
        <f>Schedule!D73</f>
        <v>B</v>
      </c>
      <c r="E231" s="161">
        <f>Schedule!E73</f>
        <v>0.5</v>
      </c>
      <c r="F231" s="161">
        <f>Schedule!F73</f>
        <v>0.83333333333333337</v>
      </c>
      <c r="G231" s="159" t="str">
        <f>Schedule!G73</f>
        <v>Fort Amador</v>
      </c>
      <c r="H231" s="159" t="str">
        <f>Schedule!H73</f>
        <v>PAPTY</v>
      </c>
      <c r="I231" s="75"/>
      <c r="J231" s="74" t="s">
        <v>328</v>
      </c>
      <c r="K231" s="69">
        <v>59</v>
      </c>
      <c r="L231" s="131"/>
      <c r="M231" s="66">
        <f>Table1[[#This Row],[Depart]]+Table1[[#This Row],[Dur''n]]</f>
        <v>0.16666666666666666</v>
      </c>
      <c r="N231" s="66">
        <v>0.16666666666666666</v>
      </c>
      <c r="O231" s="132">
        <v>168</v>
      </c>
      <c r="P231" s="136"/>
      <c r="Q231" s="69"/>
      <c r="R231" s="69"/>
      <c r="S231" s="70">
        <v>176</v>
      </c>
      <c r="T231" s="69"/>
      <c r="U231" s="236"/>
      <c r="V231" s="133" t="s">
        <v>79</v>
      </c>
      <c r="W231" s="74"/>
    </row>
    <row r="232" spans="1:23" ht="24.95" customHeight="1" x14ac:dyDescent="0.2">
      <c r="A232" s="166">
        <v>130.12700000000001</v>
      </c>
      <c r="B232" s="159">
        <f>Schedule!B73</f>
        <v>45737</v>
      </c>
      <c r="C232" s="160">
        <f>Schedule!C73</f>
        <v>45737</v>
      </c>
      <c r="D232" s="159" t="str">
        <f>Schedule!D73</f>
        <v>B</v>
      </c>
      <c r="E232" s="161">
        <f>Schedule!E73</f>
        <v>0.5</v>
      </c>
      <c r="F232" s="161">
        <f>Schedule!F73</f>
        <v>0.83333333333333337</v>
      </c>
      <c r="G232" s="159" t="str">
        <f>Schedule!G73</f>
        <v>Fort Amador</v>
      </c>
      <c r="H232" s="159" t="str">
        <f>Schedule!H73</f>
        <v>PAPTY</v>
      </c>
      <c r="I232" s="75"/>
      <c r="J232" s="74" t="s">
        <v>329</v>
      </c>
      <c r="K232" s="69">
        <v>99</v>
      </c>
      <c r="L232" s="131"/>
      <c r="M232" s="66">
        <f>Table1[[#This Row],[Depart]]+Table1[[#This Row],[Dur''n]]</f>
        <v>0.22916666666666666</v>
      </c>
      <c r="N232" s="66">
        <v>0.22916666666666666</v>
      </c>
      <c r="O232" s="132">
        <v>99</v>
      </c>
      <c r="P232" s="136"/>
      <c r="Q232" s="69"/>
      <c r="R232" s="69"/>
      <c r="S232" s="70">
        <v>132</v>
      </c>
      <c r="T232" s="69" t="s">
        <v>410</v>
      </c>
      <c r="U232" s="236"/>
      <c r="V232" s="133"/>
      <c r="W232" s="74"/>
    </row>
    <row r="233" spans="1:23" ht="24.95" customHeight="1" x14ac:dyDescent="0.2">
      <c r="A233" s="166">
        <v>130.12700000000001</v>
      </c>
      <c r="B233" s="159">
        <f>Schedule!B73</f>
        <v>45737</v>
      </c>
      <c r="C233" s="160">
        <f>Schedule!C73</f>
        <v>45737</v>
      </c>
      <c r="D233" s="159" t="str">
        <f>Schedule!D73</f>
        <v>B</v>
      </c>
      <c r="E233" s="161">
        <f>Schedule!E73</f>
        <v>0.5</v>
      </c>
      <c r="F233" s="161">
        <f>Schedule!F73</f>
        <v>0.83333333333333337</v>
      </c>
      <c r="G233" s="159" t="str">
        <f>Schedule!G73</f>
        <v>Fort Amador</v>
      </c>
      <c r="H233" s="159" t="str">
        <f>Schedule!H73</f>
        <v>PAPTY</v>
      </c>
      <c r="I233" s="75"/>
      <c r="J233" s="74" t="s">
        <v>330</v>
      </c>
      <c r="K233" s="69">
        <v>69</v>
      </c>
      <c r="L233" s="131"/>
      <c r="M233" s="66">
        <f>Table1[[#This Row],[Depart]]+Table1[[#This Row],[Dur''n]]</f>
        <v>0.125</v>
      </c>
      <c r="N233" s="66">
        <v>0.125</v>
      </c>
      <c r="O233" s="132">
        <v>52</v>
      </c>
      <c r="P233" s="136"/>
      <c r="Q233" s="69"/>
      <c r="R233" s="69"/>
      <c r="S233" s="70">
        <v>176</v>
      </c>
      <c r="T233" s="69"/>
      <c r="U233" s="236"/>
      <c r="V233" s="133"/>
      <c r="W233" s="74"/>
    </row>
    <row r="234" spans="1:23" ht="24.95" customHeight="1" x14ac:dyDescent="0.2">
      <c r="A234" s="166">
        <v>130.12700000000001</v>
      </c>
      <c r="B234" s="159">
        <f>Schedule!B73</f>
        <v>45737</v>
      </c>
      <c r="C234" s="160">
        <f>Schedule!C73</f>
        <v>45737</v>
      </c>
      <c r="D234" s="159" t="str">
        <f>Schedule!D73</f>
        <v>B</v>
      </c>
      <c r="E234" s="161">
        <f>Schedule!E73</f>
        <v>0.5</v>
      </c>
      <c r="F234" s="161">
        <f>Schedule!F73</f>
        <v>0.83333333333333337</v>
      </c>
      <c r="G234" s="159" t="str">
        <f>Schedule!G73</f>
        <v>Fort Amador</v>
      </c>
      <c r="H234" s="159" t="str">
        <f>Schedule!H73</f>
        <v>PAPTY</v>
      </c>
      <c r="I234" s="75"/>
      <c r="J234" s="74" t="s">
        <v>331</v>
      </c>
      <c r="K234" s="69">
        <v>109</v>
      </c>
      <c r="L234" s="131"/>
      <c r="M234" s="66">
        <f>Table1[[#This Row],[Depart]]+Table1[[#This Row],[Dur''n]]</f>
        <v>0.20833333333333334</v>
      </c>
      <c r="N234" s="66">
        <v>0.20833333333333334</v>
      </c>
      <c r="O234" s="132">
        <v>66</v>
      </c>
      <c r="P234" s="136"/>
      <c r="Q234" s="69"/>
      <c r="R234" s="69"/>
      <c r="S234" s="70">
        <v>88</v>
      </c>
      <c r="T234" s="69"/>
      <c r="U234" s="236"/>
      <c r="V234" s="133" t="s">
        <v>79</v>
      </c>
      <c r="W234" s="74"/>
    </row>
    <row r="235" spans="1:23" ht="24.95" customHeight="1" x14ac:dyDescent="0.2">
      <c r="A235" s="166">
        <v>130.12700000000001</v>
      </c>
      <c r="B235" s="159">
        <f>Schedule!B73</f>
        <v>45737</v>
      </c>
      <c r="C235" s="160">
        <f>Schedule!C73</f>
        <v>45737</v>
      </c>
      <c r="D235" s="159" t="str">
        <f>Schedule!D73</f>
        <v>B</v>
      </c>
      <c r="E235" s="161">
        <f>Schedule!E73</f>
        <v>0.5</v>
      </c>
      <c r="F235" s="161">
        <f>Schedule!F73</f>
        <v>0.83333333333333337</v>
      </c>
      <c r="G235" s="159" t="str">
        <f>Schedule!G73</f>
        <v>Fort Amador</v>
      </c>
      <c r="H235" s="159" t="str">
        <f>Schedule!H73</f>
        <v>PAPTY</v>
      </c>
      <c r="I235" s="75"/>
      <c r="J235" s="74" t="s">
        <v>332</v>
      </c>
      <c r="K235" s="69">
        <v>59</v>
      </c>
      <c r="L235" s="131"/>
      <c r="M235" s="66">
        <f>Table1[[#This Row],[Depart]]+Table1[[#This Row],[Dur''n]]</f>
        <v>0.125</v>
      </c>
      <c r="N235" s="66">
        <v>0.125</v>
      </c>
      <c r="O235" s="132">
        <v>121</v>
      </c>
      <c r="P235" s="136"/>
      <c r="Q235" s="69"/>
      <c r="R235" s="69"/>
      <c r="S235" s="70">
        <v>160</v>
      </c>
      <c r="T235" s="69"/>
      <c r="U235" s="244" t="s">
        <v>436</v>
      </c>
      <c r="V235" s="133"/>
      <c r="W235" s="74"/>
    </row>
    <row r="236" spans="1:23" ht="24.95" customHeight="1" x14ac:dyDescent="0.2">
      <c r="A236" s="166">
        <v>130.12700000000001</v>
      </c>
      <c r="B236" s="159">
        <f>Schedule!B73</f>
        <v>45737</v>
      </c>
      <c r="C236" s="160">
        <f>Schedule!C73</f>
        <v>45737</v>
      </c>
      <c r="D236" s="159" t="str">
        <f>Schedule!D73</f>
        <v>B</v>
      </c>
      <c r="E236" s="161">
        <f>Schedule!E73</f>
        <v>0.5</v>
      </c>
      <c r="F236" s="161">
        <f>Schedule!F73</f>
        <v>0.83333333333333337</v>
      </c>
      <c r="G236" s="159" t="str">
        <f>Schedule!G73</f>
        <v>Fort Amador</v>
      </c>
      <c r="H236" s="159" t="str">
        <f>Schedule!H73</f>
        <v>PAPTY</v>
      </c>
      <c r="I236" s="75"/>
      <c r="J236" s="74" t="s">
        <v>333</v>
      </c>
      <c r="K236" s="69">
        <v>89</v>
      </c>
      <c r="L236" s="131"/>
      <c r="M236" s="66">
        <f>Table1[[#This Row],[Depart]]+Table1[[#This Row],[Dur''n]]</f>
        <v>0.16666666666666666</v>
      </c>
      <c r="N236" s="66">
        <v>0.16666666666666666</v>
      </c>
      <c r="O236" s="132">
        <v>16</v>
      </c>
      <c r="P236" s="136"/>
      <c r="Q236" s="69"/>
      <c r="R236" s="69"/>
      <c r="S236" s="70">
        <v>60</v>
      </c>
      <c r="T236" s="69"/>
      <c r="U236" s="236"/>
      <c r="V236" s="133" t="s">
        <v>79</v>
      </c>
      <c r="W236" s="74"/>
    </row>
    <row r="237" spans="1:23" ht="24.95" customHeight="1" x14ac:dyDescent="0.2">
      <c r="A237" s="166">
        <v>130.12700000000001</v>
      </c>
      <c r="B237" s="159">
        <f>Schedule!B77</f>
        <v>45740</v>
      </c>
      <c r="C237" s="160">
        <f>Schedule!C77</f>
        <v>45740</v>
      </c>
      <c r="D237" s="159" t="str">
        <f>Schedule!D77</f>
        <v>B</v>
      </c>
      <c r="E237" s="161">
        <f>Schedule!E77</f>
        <v>0.33333333333333331</v>
      </c>
      <c r="F237" s="161">
        <f>Schedule!F77</f>
        <v>0.95833333333333337</v>
      </c>
      <c r="G237" s="159" t="str">
        <f>Schedule!G77</f>
        <v>Cartagena de Indias</v>
      </c>
      <c r="H237" s="159" t="str">
        <f>Schedule!H77</f>
        <v>COCTG</v>
      </c>
      <c r="I237" s="75"/>
      <c r="J237" s="74" t="s">
        <v>334</v>
      </c>
      <c r="K237" s="69">
        <v>29</v>
      </c>
      <c r="L237" s="131"/>
      <c r="M237" s="66">
        <f>Table1[[#This Row],[Depart]]+Table1[[#This Row],[Dur''n]]</f>
        <v>0.14583333333333334</v>
      </c>
      <c r="N237" s="66">
        <v>0.14583333333333334</v>
      </c>
      <c r="O237" s="132">
        <v>71</v>
      </c>
      <c r="P237" s="136"/>
      <c r="Q237" s="69"/>
      <c r="R237" s="69"/>
      <c r="S237" s="70">
        <v>989</v>
      </c>
      <c r="T237" s="69"/>
      <c r="U237" s="236"/>
      <c r="V237" s="133" t="s">
        <v>79</v>
      </c>
      <c r="W237" s="74"/>
    </row>
    <row r="238" spans="1:23" ht="24.95" customHeight="1" x14ac:dyDescent="0.2">
      <c r="A238" s="166">
        <v>130.12700000000001</v>
      </c>
      <c r="B238" s="159">
        <f>Schedule!B77</f>
        <v>45740</v>
      </c>
      <c r="C238" s="160">
        <f>Schedule!C77</f>
        <v>45740</v>
      </c>
      <c r="D238" s="159" t="str">
        <f>Schedule!D77</f>
        <v>B</v>
      </c>
      <c r="E238" s="161">
        <f>Schedule!E77</f>
        <v>0.33333333333333331</v>
      </c>
      <c r="F238" s="161">
        <f>Schedule!F77</f>
        <v>0.95833333333333337</v>
      </c>
      <c r="G238" s="159" t="str">
        <f>Schedule!G77</f>
        <v>Cartagena de Indias</v>
      </c>
      <c r="H238" s="159" t="str">
        <f>Schedule!H77</f>
        <v>COCTG</v>
      </c>
      <c r="I238" s="75"/>
      <c r="J238" s="74" t="s">
        <v>335</v>
      </c>
      <c r="K238" s="69">
        <v>29</v>
      </c>
      <c r="L238" s="131"/>
      <c r="M238" s="66">
        <f>Table1[[#This Row],[Depart]]+Table1[[#This Row],[Dur''n]]</f>
        <v>0.16666666666666666</v>
      </c>
      <c r="N238" s="66">
        <v>0.16666666666666666</v>
      </c>
      <c r="O238" s="132">
        <v>127</v>
      </c>
      <c r="P238" s="136"/>
      <c r="Q238" s="69"/>
      <c r="R238" s="69"/>
      <c r="S238" s="70">
        <v>989</v>
      </c>
      <c r="T238" s="69"/>
      <c r="U238" s="77"/>
      <c r="V238" s="133" t="s">
        <v>79</v>
      </c>
      <c r="W238" s="74"/>
    </row>
    <row r="239" spans="1:23" ht="24.95" customHeight="1" x14ac:dyDescent="0.2">
      <c r="A239" s="166">
        <v>130.12700000000001</v>
      </c>
      <c r="B239" s="159">
        <f>Schedule!B77</f>
        <v>45740</v>
      </c>
      <c r="C239" s="160">
        <f>Schedule!C77</f>
        <v>45740</v>
      </c>
      <c r="D239" s="159" t="str">
        <f>Schedule!D77</f>
        <v>B</v>
      </c>
      <c r="E239" s="161">
        <f>Schedule!E77</f>
        <v>0.33333333333333331</v>
      </c>
      <c r="F239" s="161">
        <f>Schedule!F77</f>
        <v>0.95833333333333337</v>
      </c>
      <c r="G239" s="159" t="str">
        <f>Schedule!G77</f>
        <v>Cartagena de Indias</v>
      </c>
      <c r="H239" s="159" t="str">
        <f>Schedule!H77</f>
        <v>COCTG</v>
      </c>
      <c r="I239" s="75"/>
      <c r="J239" s="74" t="s">
        <v>336</v>
      </c>
      <c r="K239" s="69">
        <v>39</v>
      </c>
      <c r="L239" s="131"/>
      <c r="M239" s="66">
        <f>Table1[[#This Row],[Depart]]+Table1[[#This Row],[Dur''n]]</f>
        <v>0.16666666666666666</v>
      </c>
      <c r="N239" s="66">
        <v>0.16666666666666666</v>
      </c>
      <c r="O239" s="132">
        <v>150</v>
      </c>
      <c r="P239" s="136"/>
      <c r="Q239" s="69"/>
      <c r="R239" s="69"/>
      <c r="S239" s="70">
        <v>200</v>
      </c>
      <c r="T239" s="69"/>
      <c r="U239" s="77"/>
      <c r="V239" s="133" t="s">
        <v>79</v>
      </c>
      <c r="W239" s="74"/>
    </row>
    <row r="240" spans="1:23" ht="24.95" customHeight="1" x14ac:dyDescent="0.2">
      <c r="A240" s="166">
        <v>130.12700000000001</v>
      </c>
      <c r="B240" s="159">
        <f>Schedule!B77</f>
        <v>45740</v>
      </c>
      <c r="C240" s="160">
        <f>Schedule!C77</f>
        <v>45740</v>
      </c>
      <c r="D240" s="159" t="str">
        <f>Schedule!D77</f>
        <v>B</v>
      </c>
      <c r="E240" s="161">
        <f>Schedule!E77</f>
        <v>0.33333333333333331</v>
      </c>
      <c r="F240" s="161">
        <f>Schedule!F77</f>
        <v>0.95833333333333337</v>
      </c>
      <c r="G240" s="159" t="str">
        <f>Schedule!G77</f>
        <v>Cartagena de Indias</v>
      </c>
      <c r="H240" s="159" t="str">
        <f>Schedule!H77</f>
        <v>COCTG</v>
      </c>
      <c r="I240" s="75"/>
      <c r="J240" s="74" t="s">
        <v>337</v>
      </c>
      <c r="K240" s="69">
        <v>19</v>
      </c>
      <c r="L240" s="131"/>
      <c r="M240" s="66">
        <f>Table1[[#This Row],[Depart]]+Table1[[#This Row],[Dur''n]]</f>
        <v>0.125</v>
      </c>
      <c r="N240" s="66">
        <v>0.125</v>
      </c>
      <c r="O240" s="132">
        <v>77</v>
      </c>
      <c r="P240" s="136"/>
      <c r="Q240" s="69"/>
      <c r="R240" s="69"/>
      <c r="S240" s="70">
        <v>989</v>
      </c>
      <c r="T240" s="69"/>
      <c r="U240" s="77"/>
      <c r="V240" s="133"/>
      <c r="W240" s="74"/>
    </row>
    <row r="241" spans="1:23" ht="24.95" customHeight="1" x14ac:dyDescent="0.2">
      <c r="A241" s="166">
        <v>130.12700000000001</v>
      </c>
      <c r="B241" s="159">
        <f>Schedule!B77</f>
        <v>45740</v>
      </c>
      <c r="C241" s="160">
        <f>Schedule!C77</f>
        <v>45740</v>
      </c>
      <c r="D241" s="159" t="str">
        <f>Schedule!D77</f>
        <v>B</v>
      </c>
      <c r="E241" s="161">
        <f>Schedule!E77</f>
        <v>0.33333333333333331</v>
      </c>
      <c r="F241" s="161">
        <f>Schedule!F77</f>
        <v>0.95833333333333337</v>
      </c>
      <c r="G241" s="159" t="str">
        <f>Schedule!G77</f>
        <v>Cartagena de Indias</v>
      </c>
      <c r="H241" s="159" t="str">
        <f>Schedule!H77</f>
        <v>COCTG</v>
      </c>
      <c r="I241" s="75"/>
      <c r="J241" s="74" t="s">
        <v>338</v>
      </c>
      <c r="K241" s="69">
        <v>79</v>
      </c>
      <c r="L241" s="131"/>
      <c r="M241" s="66">
        <f>Table1[[#This Row],[Depart]]+Table1[[#This Row],[Dur''n]]</f>
        <v>0.16666666666666666</v>
      </c>
      <c r="N241" s="66">
        <v>0.16666666666666666</v>
      </c>
      <c r="O241" s="132">
        <v>56</v>
      </c>
      <c r="P241" s="136"/>
      <c r="Q241" s="69"/>
      <c r="R241" s="69"/>
      <c r="S241" s="70">
        <v>60</v>
      </c>
      <c r="T241" s="69"/>
      <c r="U241" s="77"/>
      <c r="V241" s="133" t="s">
        <v>79</v>
      </c>
      <c r="W241" s="74"/>
    </row>
    <row r="242" spans="1:23" ht="24.95" customHeight="1" x14ac:dyDescent="0.2">
      <c r="A242" s="166">
        <v>130.12700000000001</v>
      </c>
      <c r="B242" s="159">
        <f>Schedule!B79</f>
        <v>45742</v>
      </c>
      <c r="C242" s="160">
        <f>Schedule!C79</f>
        <v>45742</v>
      </c>
      <c r="D242" s="159" t="str">
        <f>Schedule!D79</f>
        <v>B</v>
      </c>
      <c r="E242" s="161">
        <f>Schedule!E79</f>
        <v>0.33333333333333331</v>
      </c>
      <c r="F242" s="161">
        <f>Schedule!F79</f>
        <v>0.95833333333333337</v>
      </c>
      <c r="G242" s="159" t="str">
        <f>Schedule!G79</f>
        <v>Oranjestad</v>
      </c>
      <c r="H242" s="159" t="str">
        <f>Schedule!H79</f>
        <v>AWORJ</v>
      </c>
      <c r="I242" s="75"/>
      <c r="J242" s="74" t="s">
        <v>339</v>
      </c>
      <c r="K242" s="69">
        <v>29</v>
      </c>
      <c r="L242" s="131"/>
      <c r="M242" s="66">
        <f>Table1[[#This Row],[Depart]]+Table1[[#This Row],[Dur''n]]</f>
        <v>0.16666666666666666</v>
      </c>
      <c r="N242" s="66">
        <v>0.16666666666666666</v>
      </c>
      <c r="O242" s="132">
        <v>222</v>
      </c>
      <c r="P242" s="136"/>
      <c r="Q242" s="69"/>
      <c r="R242" s="69"/>
      <c r="S242" s="70">
        <v>300</v>
      </c>
      <c r="T242" s="69"/>
      <c r="U242" s="77"/>
      <c r="V242" s="133"/>
      <c r="W242" s="74"/>
    </row>
    <row r="243" spans="1:23" ht="24.95" customHeight="1" x14ac:dyDescent="0.2">
      <c r="A243" s="166">
        <v>130.12700000000001</v>
      </c>
      <c r="B243" s="159">
        <f>Schedule!B79</f>
        <v>45742</v>
      </c>
      <c r="C243" s="160">
        <f>Schedule!C79</f>
        <v>45742</v>
      </c>
      <c r="D243" s="159" t="str">
        <f>Schedule!D79</f>
        <v>B</v>
      </c>
      <c r="E243" s="161">
        <f>Schedule!E79</f>
        <v>0.33333333333333331</v>
      </c>
      <c r="F243" s="161">
        <f>Schedule!F79</f>
        <v>0.95833333333333337</v>
      </c>
      <c r="G243" s="159" t="str">
        <f>Schedule!G79</f>
        <v>Oranjestad</v>
      </c>
      <c r="H243" s="159" t="str">
        <f>Schedule!H79</f>
        <v>AWORJ</v>
      </c>
      <c r="I243" s="75"/>
      <c r="J243" s="74" t="s">
        <v>340</v>
      </c>
      <c r="K243" s="69">
        <v>19</v>
      </c>
      <c r="L243" s="131"/>
      <c r="M243" s="66">
        <f>Table1[[#This Row],[Depart]]+Table1[[#This Row],[Dur''n]]</f>
        <v>0.16666666666666666</v>
      </c>
      <c r="N243" s="66">
        <v>0.16666666666666666</v>
      </c>
      <c r="O243" s="132">
        <v>136</v>
      </c>
      <c r="P243" s="136"/>
      <c r="Q243" s="69"/>
      <c r="R243" s="69"/>
      <c r="S243" s="70">
        <v>200</v>
      </c>
      <c r="T243" s="69"/>
      <c r="U243" s="77"/>
      <c r="V243" s="133"/>
      <c r="W243" s="74"/>
    </row>
    <row r="244" spans="1:23" ht="24.95" customHeight="1" x14ac:dyDescent="0.2">
      <c r="A244" s="166">
        <v>130.12700000000001</v>
      </c>
      <c r="B244" s="159">
        <f>Schedule!B79</f>
        <v>45742</v>
      </c>
      <c r="C244" s="160">
        <f>Schedule!C79</f>
        <v>45742</v>
      </c>
      <c r="D244" s="159" t="str">
        <f>Schedule!D79</f>
        <v>B</v>
      </c>
      <c r="E244" s="161">
        <f>Schedule!E79</f>
        <v>0.33333333333333331</v>
      </c>
      <c r="F244" s="161">
        <f>Schedule!F79</f>
        <v>0.95833333333333337</v>
      </c>
      <c r="G244" s="159" t="str">
        <f>Schedule!G79</f>
        <v>Oranjestad</v>
      </c>
      <c r="H244" s="159" t="str">
        <f>Schedule!H79</f>
        <v>AWORJ</v>
      </c>
      <c r="I244" s="75"/>
      <c r="J244" s="74" t="s">
        <v>341</v>
      </c>
      <c r="K244" s="69">
        <v>99</v>
      </c>
      <c r="L244" s="131"/>
      <c r="M244" s="66">
        <f>Table1[[#This Row],[Depart]]+Table1[[#This Row],[Dur''n]]</f>
        <v>8.3333333333333329E-2</v>
      </c>
      <c r="N244" s="66">
        <v>8.3333333333333329E-2</v>
      </c>
      <c r="O244" s="132">
        <v>65</v>
      </c>
      <c r="P244" s="136"/>
      <c r="Q244" s="69"/>
      <c r="R244" s="69"/>
      <c r="S244" s="70">
        <v>96</v>
      </c>
      <c r="T244" s="69"/>
      <c r="U244" s="77"/>
      <c r="V244" s="133" t="s">
        <v>79</v>
      </c>
      <c r="W244" s="74"/>
    </row>
    <row r="245" spans="1:23" ht="24.95" customHeight="1" x14ac:dyDescent="0.2">
      <c r="A245" s="166">
        <v>130.12700000000001</v>
      </c>
      <c r="B245" s="159">
        <f>Schedule!B$80</f>
        <v>45743</v>
      </c>
      <c r="C245" s="160">
        <f>Schedule!C$80</f>
        <v>45743</v>
      </c>
      <c r="D245" s="159" t="str">
        <f>Schedule!D$80</f>
        <v>B</v>
      </c>
      <c r="E245" s="161">
        <f>Schedule!E$80</f>
        <v>0.33333333333333331</v>
      </c>
      <c r="F245" s="161">
        <f>Schedule!F$80</f>
        <v>0.95833333333333337</v>
      </c>
      <c r="G245" s="159" t="str">
        <f>Schedule!G$80</f>
        <v>Willemstad</v>
      </c>
      <c r="H245" s="159" t="str">
        <f>Schedule!H$80</f>
        <v>CWWIL</v>
      </c>
      <c r="I245" s="75"/>
      <c r="J245" s="74" t="s">
        <v>342</v>
      </c>
      <c r="K245" s="69">
        <v>29</v>
      </c>
      <c r="L245" s="131"/>
      <c r="M245" s="66">
        <f>Table1[[#This Row],[Depart]]+Table1[[#This Row],[Dur''n]]</f>
        <v>6.25E-2</v>
      </c>
      <c r="N245" s="66">
        <v>6.25E-2</v>
      </c>
      <c r="O245" s="132">
        <v>128</v>
      </c>
      <c r="P245" s="136"/>
      <c r="Q245" s="69"/>
      <c r="R245" s="69"/>
      <c r="S245" s="70">
        <v>224</v>
      </c>
      <c r="T245" s="69"/>
      <c r="U245" s="77"/>
      <c r="V245" s="133"/>
      <c r="W245" s="74"/>
    </row>
    <row r="246" spans="1:23" ht="24.95" customHeight="1" x14ac:dyDescent="0.2">
      <c r="A246" s="166">
        <v>130.12700000000001</v>
      </c>
      <c r="B246" s="159">
        <f>Schedule!B$80</f>
        <v>45743</v>
      </c>
      <c r="C246" s="160">
        <f>Schedule!C$80</f>
        <v>45743</v>
      </c>
      <c r="D246" s="159" t="str">
        <f>Schedule!D$80</f>
        <v>B</v>
      </c>
      <c r="E246" s="161">
        <f>Schedule!E$80</f>
        <v>0.33333333333333331</v>
      </c>
      <c r="F246" s="161">
        <f>Schedule!F$80</f>
        <v>0.95833333333333337</v>
      </c>
      <c r="G246" s="159" t="str">
        <f>Schedule!G$80</f>
        <v>Willemstad</v>
      </c>
      <c r="H246" s="159" t="str">
        <f>Schedule!H$80</f>
        <v>CWWIL</v>
      </c>
      <c r="I246" s="75"/>
      <c r="J246" s="74" t="s">
        <v>343</v>
      </c>
      <c r="K246" s="69">
        <v>29</v>
      </c>
      <c r="L246" s="131"/>
      <c r="M246" s="66">
        <f>Table1[[#This Row],[Depart]]+Table1[[#This Row],[Dur''n]]</f>
        <v>0.10416666666666667</v>
      </c>
      <c r="N246" s="66">
        <v>0.10416666666666667</v>
      </c>
      <c r="O246" s="132">
        <v>67</v>
      </c>
      <c r="P246" s="136"/>
      <c r="Q246" s="69"/>
      <c r="R246" s="69"/>
      <c r="S246" s="70">
        <v>192</v>
      </c>
      <c r="T246" s="69"/>
      <c r="U246" s="77"/>
      <c r="V246" s="133"/>
      <c r="W246" s="74"/>
    </row>
    <row r="247" spans="1:23" ht="24.95" customHeight="1" x14ac:dyDescent="0.2">
      <c r="A247" s="166">
        <v>130.12700000000001</v>
      </c>
      <c r="B247" s="159">
        <f>Schedule!B$80</f>
        <v>45743</v>
      </c>
      <c r="C247" s="160">
        <f>Schedule!C$80</f>
        <v>45743</v>
      </c>
      <c r="D247" s="159" t="str">
        <f>Schedule!D$80</f>
        <v>B</v>
      </c>
      <c r="E247" s="161">
        <f>Schedule!E$80</f>
        <v>0.33333333333333331</v>
      </c>
      <c r="F247" s="161">
        <f>Schedule!F$80</f>
        <v>0.95833333333333337</v>
      </c>
      <c r="G247" s="159" t="str">
        <f>Schedule!G$80</f>
        <v>Willemstad</v>
      </c>
      <c r="H247" s="159" t="str">
        <f>Schedule!H$80</f>
        <v>CWWIL</v>
      </c>
      <c r="I247" s="75"/>
      <c r="J247" s="74" t="s">
        <v>344</v>
      </c>
      <c r="K247" s="69">
        <v>29</v>
      </c>
      <c r="L247" s="131"/>
      <c r="M247" s="66">
        <f>Table1[[#This Row],[Depart]]+Table1[[#This Row],[Dur''n]]</f>
        <v>0.10416666666666667</v>
      </c>
      <c r="N247" s="66">
        <v>0.10416666666666667</v>
      </c>
      <c r="O247" s="132">
        <v>97</v>
      </c>
      <c r="P247" s="136"/>
      <c r="Q247" s="69"/>
      <c r="R247" s="69"/>
      <c r="S247" s="70">
        <v>160</v>
      </c>
      <c r="T247" s="69"/>
      <c r="U247" s="77"/>
      <c r="V247" s="133" t="s">
        <v>79</v>
      </c>
      <c r="W247" s="74"/>
    </row>
    <row r="248" spans="1:23" ht="24.95" customHeight="1" x14ac:dyDescent="0.2">
      <c r="A248" s="166">
        <v>130.12700000000001</v>
      </c>
      <c r="B248" s="159">
        <f>Schedule!B80</f>
        <v>45743</v>
      </c>
      <c r="C248" s="160">
        <f>Schedule!C80</f>
        <v>45743</v>
      </c>
      <c r="D248" s="159" t="str">
        <f>Schedule!D80</f>
        <v>B</v>
      </c>
      <c r="E248" s="161">
        <f>Schedule!E80</f>
        <v>0.33333333333333331</v>
      </c>
      <c r="F248" s="161">
        <f>Schedule!F80</f>
        <v>0.95833333333333337</v>
      </c>
      <c r="G248" s="159" t="str">
        <f>Schedule!G80</f>
        <v>Willemstad</v>
      </c>
      <c r="H248" s="159" t="str">
        <f>Schedule!H80</f>
        <v>CWWIL</v>
      </c>
      <c r="I248" s="75"/>
      <c r="J248" s="74" t="s">
        <v>345</v>
      </c>
      <c r="K248" s="69">
        <v>45</v>
      </c>
      <c r="L248" s="131"/>
      <c r="M248" s="66">
        <f>Table1[[#This Row],[Depart]]+Table1[[#This Row],[Dur''n]]</f>
        <v>0.125</v>
      </c>
      <c r="N248" s="66">
        <v>0.125</v>
      </c>
      <c r="O248" s="132">
        <v>33</v>
      </c>
      <c r="P248" s="136"/>
      <c r="Q248" s="69"/>
      <c r="R248" s="69"/>
      <c r="S248" s="70">
        <v>130</v>
      </c>
      <c r="T248" s="69"/>
      <c r="U248" s="77"/>
      <c r="V248" s="133"/>
      <c r="W248" s="74"/>
    </row>
    <row r="249" spans="1:23" ht="24.95" customHeight="1" x14ac:dyDescent="0.2">
      <c r="A249" s="166">
        <v>130.12700000000001</v>
      </c>
      <c r="B249" s="159">
        <f>Schedule!B80</f>
        <v>45743</v>
      </c>
      <c r="C249" s="160">
        <f>Schedule!C80</f>
        <v>45743</v>
      </c>
      <c r="D249" s="159" t="str">
        <f>Schedule!D80</f>
        <v>B</v>
      </c>
      <c r="E249" s="161">
        <f>Schedule!E80</f>
        <v>0.33333333333333331</v>
      </c>
      <c r="F249" s="161">
        <f>Schedule!F80</f>
        <v>0.95833333333333337</v>
      </c>
      <c r="G249" s="159" t="str">
        <f>Schedule!G80</f>
        <v>Willemstad</v>
      </c>
      <c r="H249" s="159" t="str">
        <f>Schedule!H80</f>
        <v>CWWIL</v>
      </c>
      <c r="I249" s="75"/>
      <c r="J249" s="74" t="s">
        <v>346</v>
      </c>
      <c r="K249" s="69">
        <v>39</v>
      </c>
      <c r="L249" s="131"/>
      <c r="M249" s="66">
        <f>Table1[[#This Row],[Depart]]+Table1[[#This Row],[Dur''n]]</f>
        <v>0.14583333333333334</v>
      </c>
      <c r="N249" s="66">
        <v>0.14583333333333334</v>
      </c>
      <c r="O249" s="132">
        <v>38</v>
      </c>
      <c r="P249" s="136"/>
      <c r="Q249" s="69"/>
      <c r="R249" s="69"/>
      <c r="S249" s="70">
        <v>120</v>
      </c>
      <c r="T249" s="69"/>
      <c r="U249" s="77"/>
      <c r="V249" s="133" t="s">
        <v>79</v>
      </c>
      <c r="W249" s="74"/>
    </row>
    <row r="250" spans="1:23" ht="24.95" customHeight="1" x14ac:dyDescent="0.2">
      <c r="A250" s="166">
        <v>130.12700000000001</v>
      </c>
      <c r="B250" s="159">
        <f>Schedule!B80</f>
        <v>45743</v>
      </c>
      <c r="C250" s="160">
        <f>Schedule!C80</f>
        <v>45743</v>
      </c>
      <c r="D250" s="159" t="str">
        <f>Schedule!D80</f>
        <v>B</v>
      </c>
      <c r="E250" s="161">
        <f>Schedule!E80</f>
        <v>0.33333333333333331</v>
      </c>
      <c r="F250" s="161">
        <f>Schedule!F80</f>
        <v>0.95833333333333337</v>
      </c>
      <c r="G250" s="159" t="str">
        <f>Schedule!G80</f>
        <v>Willemstad</v>
      </c>
      <c r="H250" s="159" t="str">
        <f>Schedule!H80</f>
        <v>CWWIL</v>
      </c>
      <c r="I250" s="75"/>
      <c r="J250" s="74" t="s">
        <v>347</v>
      </c>
      <c r="K250" s="69">
        <v>39</v>
      </c>
      <c r="L250" s="131"/>
      <c r="M250" s="66">
        <f>Table1[[#This Row],[Depart]]+Table1[[#This Row],[Dur''n]]</f>
        <v>0.14583333333333334</v>
      </c>
      <c r="N250" s="66">
        <v>0.14583333333333334</v>
      </c>
      <c r="O250" s="132">
        <v>36</v>
      </c>
      <c r="P250" s="136"/>
      <c r="Q250" s="69"/>
      <c r="R250" s="69"/>
      <c r="S250" s="70">
        <v>138</v>
      </c>
      <c r="T250" s="69"/>
      <c r="U250" s="77"/>
      <c r="V250" s="133"/>
      <c r="W250" s="74"/>
    </row>
    <row r="251" spans="1:23" ht="24.95" customHeight="1" x14ac:dyDescent="0.2">
      <c r="A251" s="166">
        <v>131.12700000000001</v>
      </c>
      <c r="B251" s="159">
        <f>Schedule!B82</f>
        <v>45745</v>
      </c>
      <c r="C251" s="160">
        <f>Schedule!C82</f>
        <v>45745</v>
      </c>
      <c r="D251" s="159" t="str">
        <f>Schedule!D82</f>
        <v>B</v>
      </c>
      <c r="E251" s="161">
        <f>Schedule!E82</f>
        <v>0.33333333333333331</v>
      </c>
      <c r="F251" s="161" t="str">
        <f>Schedule!F82</f>
        <v>-</v>
      </c>
      <c r="G251" s="159" t="str">
        <f>Schedule!G82</f>
        <v>SANTO DOMINGO</v>
      </c>
      <c r="H251" s="159" t="str">
        <f>Schedule!H82</f>
        <v>DOSDQ</v>
      </c>
      <c r="I251" s="75"/>
      <c r="J251" s="74" t="s">
        <v>348</v>
      </c>
      <c r="K251" s="69">
        <v>39</v>
      </c>
      <c r="L251" s="131"/>
      <c r="M251" s="66">
        <f>Table1[[#This Row],[Depart]]+Table1[[#This Row],[Dur''n]]</f>
        <v>8.3333333333333329E-2</v>
      </c>
      <c r="N251" s="66">
        <v>8.3333333333333329E-2</v>
      </c>
      <c r="O251" s="132">
        <v>21</v>
      </c>
      <c r="P251" s="136"/>
      <c r="Q251" s="69"/>
      <c r="R251" s="69"/>
      <c r="S251" s="70">
        <v>100</v>
      </c>
      <c r="T251" s="69"/>
      <c r="U251" s="77"/>
      <c r="V251" s="133"/>
      <c r="W251" s="74"/>
    </row>
    <row r="252" spans="1:23" ht="24.95" customHeight="1" x14ac:dyDescent="0.2">
      <c r="A252" s="166">
        <v>131.12700000000001</v>
      </c>
      <c r="B252" s="159">
        <f>Schedule!B82</f>
        <v>45745</v>
      </c>
      <c r="C252" s="160">
        <f>Schedule!C82</f>
        <v>45745</v>
      </c>
      <c r="D252" s="159" t="str">
        <f>Schedule!D82</f>
        <v>B</v>
      </c>
      <c r="E252" s="161">
        <f>Schedule!E82</f>
        <v>0.33333333333333331</v>
      </c>
      <c r="F252" s="161" t="str">
        <f>Schedule!F82</f>
        <v>-</v>
      </c>
      <c r="G252" s="159" t="str">
        <f>Schedule!G82</f>
        <v>SANTO DOMINGO</v>
      </c>
      <c r="H252" s="159" t="str">
        <f>Schedule!H82</f>
        <v>DOSDQ</v>
      </c>
      <c r="I252" s="75"/>
      <c r="J252" s="74" t="s">
        <v>349</v>
      </c>
      <c r="K252" s="69">
        <v>49</v>
      </c>
      <c r="L252" s="131"/>
      <c r="M252" s="66">
        <f>Table1[[#This Row],[Depart]]+Table1[[#This Row],[Dur''n]]</f>
        <v>0.16666666666666666</v>
      </c>
      <c r="N252" s="66">
        <v>0.16666666666666666</v>
      </c>
      <c r="O252" s="132">
        <v>29</v>
      </c>
      <c r="P252" s="136"/>
      <c r="Q252" s="69"/>
      <c r="R252" s="69"/>
      <c r="S252" s="70">
        <v>200</v>
      </c>
      <c r="T252" s="69"/>
      <c r="U252" s="77"/>
      <c r="V252" s="133" t="s">
        <v>79</v>
      </c>
      <c r="W252" s="74"/>
    </row>
    <row r="253" spans="1:23" ht="24.95" customHeight="1" x14ac:dyDescent="0.2">
      <c r="A253" s="166">
        <v>131.12700000000001</v>
      </c>
      <c r="B253" s="159">
        <f>Schedule!B82</f>
        <v>45745</v>
      </c>
      <c r="C253" s="160">
        <f>Schedule!C82</f>
        <v>45745</v>
      </c>
      <c r="D253" s="159" t="str">
        <f>Schedule!D82</f>
        <v>B</v>
      </c>
      <c r="E253" s="161">
        <f>Schedule!E82</f>
        <v>0.33333333333333331</v>
      </c>
      <c r="F253" s="161" t="str">
        <f>Schedule!F82</f>
        <v>-</v>
      </c>
      <c r="G253" s="159" t="str">
        <f>Schedule!G82</f>
        <v>SANTO DOMINGO</v>
      </c>
      <c r="H253" s="159" t="str">
        <f>Schedule!H82</f>
        <v>DOSDQ</v>
      </c>
      <c r="I253" s="75"/>
      <c r="J253" s="74" t="s">
        <v>350</v>
      </c>
      <c r="K253" s="69">
        <v>49</v>
      </c>
      <c r="L253" s="131"/>
      <c r="M253" s="66">
        <f>Table1[[#This Row],[Depart]]+Table1[[#This Row],[Dur''n]]</f>
        <v>0.1875</v>
      </c>
      <c r="N253" s="66">
        <v>0.1875</v>
      </c>
      <c r="O253" s="132">
        <v>22</v>
      </c>
      <c r="P253" s="136"/>
      <c r="Q253" s="69"/>
      <c r="R253" s="69"/>
      <c r="S253" s="70">
        <v>100</v>
      </c>
      <c r="T253" s="69"/>
      <c r="U253" s="77"/>
      <c r="V253" s="133"/>
      <c r="W253" s="74"/>
    </row>
    <row r="254" spans="1:23" ht="24.95" customHeight="1" x14ac:dyDescent="0.2">
      <c r="A254" s="166">
        <v>131.12700000000001</v>
      </c>
      <c r="B254" s="159">
        <f>Schedule!B82</f>
        <v>45745</v>
      </c>
      <c r="C254" s="160">
        <f>Schedule!C82</f>
        <v>45745</v>
      </c>
      <c r="D254" s="159" t="str">
        <f>Schedule!D82</f>
        <v>B</v>
      </c>
      <c r="E254" s="161">
        <f>Schedule!E82</f>
        <v>0.33333333333333331</v>
      </c>
      <c r="F254" s="161" t="str">
        <f>Schedule!F82</f>
        <v>-</v>
      </c>
      <c r="G254" s="159" t="str">
        <f>Schedule!G82</f>
        <v>SANTO DOMINGO</v>
      </c>
      <c r="H254" s="159" t="str">
        <f>Schedule!H82</f>
        <v>DOSDQ</v>
      </c>
      <c r="I254" s="75"/>
      <c r="J254" s="74" t="s">
        <v>351</v>
      </c>
      <c r="K254" s="69">
        <v>69</v>
      </c>
      <c r="L254" s="131"/>
      <c r="M254" s="66">
        <f>Table1[[#This Row],[Depart]]+Table1[[#This Row],[Dur''n]]</f>
        <v>0.20833333333333334</v>
      </c>
      <c r="N254" s="66">
        <v>0.20833333333333334</v>
      </c>
      <c r="O254" s="132">
        <v>38</v>
      </c>
      <c r="P254" s="136"/>
      <c r="Q254" s="69"/>
      <c r="R254" s="69"/>
      <c r="S254" s="70">
        <v>150</v>
      </c>
      <c r="T254" s="69"/>
      <c r="U254" s="77"/>
      <c r="V254" s="133"/>
      <c r="W254" s="74"/>
    </row>
    <row r="255" spans="1:23" ht="24.95" customHeight="1" x14ac:dyDescent="0.2">
      <c r="A255" s="166">
        <v>131.12700000000001</v>
      </c>
      <c r="B255" s="159">
        <f>Schedule!B82</f>
        <v>45745</v>
      </c>
      <c r="C255" s="160">
        <f>Schedule!C82</f>
        <v>45745</v>
      </c>
      <c r="D255" s="159" t="str">
        <f>Schedule!D82</f>
        <v>B</v>
      </c>
      <c r="E255" s="161">
        <f>Schedule!E82</f>
        <v>0.33333333333333331</v>
      </c>
      <c r="F255" s="161" t="str">
        <f>Schedule!F82</f>
        <v>-</v>
      </c>
      <c r="G255" s="159" t="str">
        <f>Schedule!G82</f>
        <v>SANTO DOMINGO</v>
      </c>
      <c r="H255" s="159" t="str">
        <f>Schedule!H82</f>
        <v>DOSDQ</v>
      </c>
      <c r="I255" s="75"/>
      <c r="J255" s="74" t="s">
        <v>352</v>
      </c>
      <c r="K255" s="69">
        <v>39</v>
      </c>
      <c r="L255" s="131"/>
      <c r="M255" s="66">
        <f>Table1[[#This Row],[Depart]]+Table1[[#This Row],[Dur''n]]</f>
        <v>6.25E-2</v>
      </c>
      <c r="N255" s="66">
        <v>6.25E-2</v>
      </c>
      <c r="O255" s="132">
        <v>29</v>
      </c>
      <c r="P255" s="136"/>
      <c r="Q255" s="69"/>
      <c r="R255" s="69"/>
      <c r="S255" s="70">
        <v>150</v>
      </c>
      <c r="T255" s="69"/>
      <c r="U255" s="77"/>
      <c r="V255" s="133"/>
      <c r="W255" s="74"/>
    </row>
    <row r="256" spans="1:23" ht="24.95" customHeight="1" x14ac:dyDescent="0.2">
      <c r="A256" s="166">
        <v>131.12700000000001</v>
      </c>
      <c r="B256" s="159">
        <f>Schedule!B83</f>
        <v>45746</v>
      </c>
      <c r="C256" s="160">
        <f>Schedule!C83</f>
        <v>45746</v>
      </c>
      <c r="D256" s="159" t="str">
        <f>Schedule!D83</f>
        <v>B</v>
      </c>
      <c r="E256" s="161" t="str">
        <f>Schedule!E83</f>
        <v>-</v>
      </c>
      <c r="F256" s="161">
        <f>Schedule!F83</f>
        <v>0.58333333333333337</v>
      </c>
      <c r="G256" s="159" t="str">
        <f>Schedule!G83</f>
        <v>Santo Domingo</v>
      </c>
      <c r="H256" s="159" t="str">
        <f>Schedule!H83</f>
        <v>DOSDQ</v>
      </c>
      <c r="I256" s="75"/>
      <c r="J256" s="74" t="s">
        <v>348</v>
      </c>
      <c r="K256" s="69">
        <v>39</v>
      </c>
      <c r="L256" s="131"/>
      <c r="M256" s="66">
        <f>Table1[[#This Row],[Depart]]+Table1[[#This Row],[Dur''n]]</f>
        <v>8.3333333333333329E-2</v>
      </c>
      <c r="N256" s="66">
        <v>8.3333333333333329E-2</v>
      </c>
      <c r="O256" s="132">
        <v>53</v>
      </c>
      <c r="P256" s="136"/>
      <c r="Q256" s="69"/>
      <c r="R256" s="69"/>
      <c r="S256" s="70">
        <v>100</v>
      </c>
      <c r="T256" s="69"/>
      <c r="U256" s="77"/>
      <c r="V256" s="133"/>
      <c r="W256" s="74" t="s">
        <v>446</v>
      </c>
    </row>
    <row r="257" spans="1:23" ht="24.95" customHeight="1" x14ac:dyDescent="0.2">
      <c r="A257" s="166">
        <v>131.12700000000001</v>
      </c>
      <c r="B257" s="159">
        <f>Schedule!B83</f>
        <v>45746</v>
      </c>
      <c r="C257" s="160">
        <f>Schedule!C83</f>
        <v>45746</v>
      </c>
      <c r="D257" s="159" t="str">
        <f>Schedule!D83</f>
        <v>B</v>
      </c>
      <c r="E257" s="161" t="str">
        <f>Schedule!E83</f>
        <v>-</v>
      </c>
      <c r="F257" s="161">
        <f>Schedule!F83</f>
        <v>0.58333333333333337</v>
      </c>
      <c r="G257" s="159" t="str">
        <f>Schedule!G83</f>
        <v>Santo Domingo</v>
      </c>
      <c r="H257" s="159" t="str">
        <f>Schedule!H83</f>
        <v>DOSDQ</v>
      </c>
      <c r="I257" s="75"/>
      <c r="J257" s="74" t="s">
        <v>349</v>
      </c>
      <c r="K257" s="69">
        <v>49</v>
      </c>
      <c r="L257" s="131"/>
      <c r="M257" s="66">
        <f>Table1[[#This Row],[Depart]]+Table1[[#This Row],[Dur''n]]</f>
        <v>0.16666666666666666</v>
      </c>
      <c r="N257" s="66">
        <v>0.16666666666666666</v>
      </c>
      <c r="O257" s="132">
        <v>77</v>
      </c>
      <c r="P257" s="136"/>
      <c r="Q257" s="69"/>
      <c r="R257" s="69"/>
      <c r="S257" s="70">
        <v>200</v>
      </c>
      <c r="T257" s="69"/>
      <c r="U257" s="77"/>
      <c r="V257" s="133" t="s">
        <v>79</v>
      </c>
      <c r="W257" s="74" t="s">
        <v>450</v>
      </c>
    </row>
    <row r="258" spans="1:23" ht="24.95" customHeight="1" x14ac:dyDescent="0.2">
      <c r="A258" s="166">
        <v>131.12700000000001</v>
      </c>
      <c r="B258" s="159">
        <f>Schedule!B83</f>
        <v>45746</v>
      </c>
      <c r="C258" s="160">
        <f>Schedule!C83</f>
        <v>45746</v>
      </c>
      <c r="D258" s="159" t="str">
        <f>Schedule!D83</f>
        <v>B</v>
      </c>
      <c r="E258" s="161" t="str">
        <f>Schedule!E83</f>
        <v>-</v>
      </c>
      <c r="F258" s="161">
        <f>Schedule!F83</f>
        <v>0.58333333333333337</v>
      </c>
      <c r="G258" s="159" t="str">
        <f>Schedule!G83</f>
        <v>Santo Domingo</v>
      </c>
      <c r="H258" s="159" t="str">
        <f>Schedule!H83</f>
        <v>DOSDQ</v>
      </c>
      <c r="I258" s="75"/>
      <c r="J258" s="74" t="s">
        <v>350</v>
      </c>
      <c r="K258" s="69">
        <v>49</v>
      </c>
      <c r="L258" s="131"/>
      <c r="M258" s="66">
        <f>Table1[[#This Row],[Depart]]+Table1[[#This Row],[Dur''n]]</f>
        <v>0.1875</v>
      </c>
      <c r="N258" s="66">
        <v>0.1875</v>
      </c>
      <c r="O258" s="132">
        <v>60</v>
      </c>
      <c r="P258" s="136"/>
      <c r="Q258" s="69"/>
      <c r="R258" s="69"/>
      <c r="S258" s="70">
        <v>100</v>
      </c>
      <c r="T258" s="69"/>
      <c r="U258" s="77"/>
      <c r="V258" s="133"/>
      <c r="W258" s="74" t="s">
        <v>446</v>
      </c>
    </row>
    <row r="259" spans="1:23" ht="24.95" customHeight="1" x14ac:dyDescent="0.2">
      <c r="A259" s="166">
        <v>131.12700000000001</v>
      </c>
      <c r="B259" s="159">
        <f>Schedule!B83</f>
        <v>45746</v>
      </c>
      <c r="C259" s="160">
        <f>Schedule!C83</f>
        <v>45746</v>
      </c>
      <c r="D259" s="159" t="str">
        <f>Schedule!D83</f>
        <v>B</v>
      </c>
      <c r="E259" s="161" t="str">
        <f>Schedule!E83</f>
        <v>-</v>
      </c>
      <c r="F259" s="161">
        <f>Schedule!F83</f>
        <v>0.58333333333333337</v>
      </c>
      <c r="G259" s="159" t="str">
        <f>Schedule!G83</f>
        <v>Santo Domingo</v>
      </c>
      <c r="H259" s="159" t="str">
        <f>Schedule!H83</f>
        <v>DOSDQ</v>
      </c>
      <c r="I259" s="75"/>
      <c r="J259" s="74" t="s">
        <v>352</v>
      </c>
      <c r="K259" s="69">
        <v>39</v>
      </c>
      <c r="L259" s="131"/>
      <c r="M259" s="66">
        <f>Table1[[#This Row],[Depart]]+Table1[[#This Row],[Dur''n]]</f>
        <v>6.25E-2</v>
      </c>
      <c r="N259" s="66">
        <v>6.25E-2</v>
      </c>
      <c r="O259" s="132">
        <v>74</v>
      </c>
      <c r="P259" s="136"/>
      <c r="Q259" s="69"/>
      <c r="R259" s="69"/>
      <c r="S259" s="70">
        <v>100</v>
      </c>
      <c r="T259" s="69"/>
      <c r="U259" s="77"/>
      <c r="V259" s="133"/>
      <c r="W259" s="74" t="s">
        <v>450</v>
      </c>
    </row>
    <row r="260" spans="1:23" ht="24.95" customHeight="1" x14ac:dyDescent="0.2">
      <c r="A260" s="166">
        <v>131.12700000000001</v>
      </c>
      <c r="B260" s="159">
        <f>Schedule!B84</f>
        <v>45747</v>
      </c>
      <c r="C260" s="160">
        <f>Schedule!C84</f>
        <v>45747</v>
      </c>
      <c r="D260" s="159" t="str">
        <f>Schedule!D84</f>
        <v>A</v>
      </c>
      <c r="E260" s="161">
        <f>Schedule!E84</f>
        <v>0.29166666666666669</v>
      </c>
      <c r="F260" s="161">
        <f>Schedule!F84</f>
        <v>0.70833333333333337</v>
      </c>
      <c r="G260" s="159" t="str">
        <f>Schedule!G84</f>
        <v>Samana</v>
      </c>
      <c r="H260" s="159" t="str">
        <f>Schedule!H84</f>
        <v>DOAZS</v>
      </c>
      <c r="I260" s="75"/>
      <c r="J260" s="74" t="s">
        <v>353</v>
      </c>
      <c r="K260" s="69">
        <v>99</v>
      </c>
      <c r="L260" s="131"/>
      <c r="M260" s="66">
        <f>Table1[[#This Row],[Depart]]+Table1[[#This Row],[Dur''n]]</f>
        <v>0.125</v>
      </c>
      <c r="N260" s="66">
        <v>0.125</v>
      </c>
      <c r="O260" s="132">
        <v>26</v>
      </c>
      <c r="P260" s="136"/>
      <c r="Q260" s="69"/>
      <c r="R260" s="69"/>
      <c r="S260" s="70">
        <v>60</v>
      </c>
      <c r="T260" s="69"/>
      <c r="U260" s="77"/>
      <c r="V260" s="133" t="s">
        <v>79</v>
      </c>
      <c r="W260" s="74" t="s">
        <v>446</v>
      </c>
    </row>
    <row r="261" spans="1:23" ht="24.95" customHeight="1" x14ac:dyDescent="0.2">
      <c r="A261" s="166">
        <v>131.12700000000001</v>
      </c>
      <c r="B261" s="159">
        <f>Schedule!B84</f>
        <v>45747</v>
      </c>
      <c r="C261" s="160">
        <f>Schedule!C84</f>
        <v>45747</v>
      </c>
      <c r="D261" s="159" t="str">
        <f>Schedule!D84</f>
        <v>A</v>
      </c>
      <c r="E261" s="161">
        <f>Schedule!E84</f>
        <v>0.29166666666666669</v>
      </c>
      <c r="F261" s="161">
        <f>Schedule!F84</f>
        <v>0.70833333333333337</v>
      </c>
      <c r="G261" s="159" t="str">
        <f>Schedule!G84</f>
        <v>Samana</v>
      </c>
      <c r="H261" s="159" t="str">
        <f>Schedule!H84</f>
        <v>DOAZS</v>
      </c>
      <c r="I261" s="75"/>
      <c r="J261" s="74" t="s">
        <v>354</v>
      </c>
      <c r="K261" s="69">
        <v>99</v>
      </c>
      <c r="L261" s="131"/>
      <c r="M261" s="66">
        <f>Table1[[#This Row],[Depart]]+Table1[[#This Row],[Dur''n]]</f>
        <v>0.125</v>
      </c>
      <c r="N261" s="66">
        <v>0.125</v>
      </c>
      <c r="O261" s="132">
        <v>41</v>
      </c>
      <c r="P261" s="136"/>
      <c r="Q261" s="69"/>
      <c r="R261" s="69"/>
      <c r="S261" s="70">
        <v>100</v>
      </c>
      <c r="T261" s="69"/>
      <c r="U261" s="77" t="s">
        <v>437</v>
      </c>
      <c r="V261" s="133"/>
      <c r="W261" s="74" t="s">
        <v>450</v>
      </c>
    </row>
    <row r="262" spans="1:23" ht="24.95" customHeight="1" x14ac:dyDescent="0.2">
      <c r="A262" s="166">
        <v>131.12700000000001</v>
      </c>
      <c r="B262" s="159">
        <f>Schedule!B84</f>
        <v>45747</v>
      </c>
      <c r="C262" s="160">
        <f>Schedule!C84</f>
        <v>45747</v>
      </c>
      <c r="D262" s="159" t="str">
        <f>Schedule!D84</f>
        <v>A</v>
      </c>
      <c r="E262" s="161">
        <f>Schedule!E84</f>
        <v>0.29166666666666669</v>
      </c>
      <c r="F262" s="161">
        <f>Schedule!F84</f>
        <v>0.70833333333333337</v>
      </c>
      <c r="G262" s="159" t="str">
        <f>Schedule!G84</f>
        <v>Samana</v>
      </c>
      <c r="H262" s="159" t="str">
        <f>Schedule!H84</f>
        <v>DOAZS</v>
      </c>
      <c r="I262" s="75"/>
      <c r="J262" s="74" t="s">
        <v>355</v>
      </c>
      <c r="K262" s="69">
        <v>89</v>
      </c>
      <c r="L262" s="131"/>
      <c r="M262" s="66">
        <f>Table1[[#This Row],[Depart]]+Table1[[#This Row],[Dur''n]]</f>
        <v>0.20833333333333334</v>
      </c>
      <c r="N262" s="66">
        <v>0.20833333333333334</v>
      </c>
      <c r="O262" s="132">
        <v>110</v>
      </c>
      <c r="P262" s="136"/>
      <c r="Q262" s="69"/>
      <c r="R262" s="69"/>
      <c r="S262" s="70">
        <v>120</v>
      </c>
      <c r="T262" s="69" t="s">
        <v>408</v>
      </c>
      <c r="U262" s="77" t="s">
        <v>438</v>
      </c>
      <c r="V262" s="133" t="s">
        <v>79</v>
      </c>
      <c r="W262" s="74" t="s">
        <v>446</v>
      </c>
    </row>
    <row r="263" spans="1:23" ht="24.95" customHeight="1" x14ac:dyDescent="0.2">
      <c r="A263" s="166">
        <v>131.12700000000001</v>
      </c>
      <c r="B263" s="159">
        <f>Schedule!B84</f>
        <v>45747</v>
      </c>
      <c r="C263" s="160">
        <f>Schedule!C84</f>
        <v>45747</v>
      </c>
      <c r="D263" s="159" t="str">
        <f>Schedule!D84</f>
        <v>A</v>
      </c>
      <c r="E263" s="161">
        <f>Schedule!E84</f>
        <v>0.29166666666666669</v>
      </c>
      <c r="F263" s="161">
        <f>Schedule!F84</f>
        <v>0.70833333333333337</v>
      </c>
      <c r="G263" s="159" t="str">
        <f>Schedule!G84</f>
        <v>Samana</v>
      </c>
      <c r="H263" s="159" t="str">
        <f>Schedule!H84</f>
        <v>DOAZS</v>
      </c>
      <c r="I263" s="75"/>
      <c r="J263" s="74" t="s">
        <v>356</v>
      </c>
      <c r="K263" s="69">
        <v>99</v>
      </c>
      <c r="L263" s="131"/>
      <c r="M263" s="66">
        <f>Table1[[#This Row],[Depart]]+Table1[[#This Row],[Dur''n]]</f>
        <v>0.14583333333333334</v>
      </c>
      <c r="N263" s="66">
        <v>0.14583333333333334</v>
      </c>
      <c r="O263" s="132">
        <v>42</v>
      </c>
      <c r="P263" s="136"/>
      <c r="Q263" s="69"/>
      <c r="R263" s="69"/>
      <c r="S263" s="70">
        <v>110</v>
      </c>
      <c r="T263" s="69"/>
      <c r="U263" s="77"/>
      <c r="V263" s="133" t="s">
        <v>79</v>
      </c>
      <c r="W263" s="74" t="s">
        <v>450</v>
      </c>
    </row>
    <row r="264" spans="1:23" ht="24.95" customHeight="1" x14ac:dyDescent="0.2">
      <c r="A264" s="166">
        <v>131.12700000000001</v>
      </c>
      <c r="B264" s="159">
        <f>Schedule!B84</f>
        <v>45747</v>
      </c>
      <c r="C264" s="160">
        <f>Schedule!C84</f>
        <v>45747</v>
      </c>
      <c r="D264" s="159" t="str">
        <f>Schedule!D84</f>
        <v>A</v>
      </c>
      <c r="E264" s="161">
        <f>Schedule!E84</f>
        <v>0.29166666666666669</v>
      </c>
      <c r="F264" s="161">
        <f>Schedule!F84</f>
        <v>0.70833333333333337</v>
      </c>
      <c r="G264" s="159" t="str">
        <f>Schedule!G84</f>
        <v>Samana</v>
      </c>
      <c r="H264" s="159" t="str">
        <f>Schedule!H84</f>
        <v>DOAZS</v>
      </c>
      <c r="I264" s="75"/>
      <c r="J264" s="74" t="s">
        <v>357</v>
      </c>
      <c r="K264" s="69">
        <v>119</v>
      </c>
      <c r="L264" s="131"/>
      <c r="M264" s="66">
        <f>Table1[[#This Row],[Depart]]+Table1[[#This Row],[Dur''n]]</f>
        <v>0.10416666666666667</v>
      </c>
      <c r="N264" s="66">
        <v>0.10416666666666667</v>
      </c>
      <c r="O264" s="132">
        <v>70</v>
      </c>
      <c r="P264" s="136"/>
      <c r="Q264" s="69"/>
      <c r="R264" s="69"/>
      <c r="S264" s="70">
        <v>110</v>
      </c>
      <c r="T264" s="69"/>
      <c r="U264" s="77"/>
      <c r="V264" s="133"/>
      <c r="W264" s="74" t="s">
        <v>446</v>
      </c>
    </row>
    <row r="265" spans="1:23" ht="24.95" customHeight="1" x14ac:dyDescent="0.2">
      <c r="A265" s="166">
        <v>131.12700000000001</v>
      </c>
      <c r="B265" s="159">
        <f>Schedule!B86</f>
        <v>45749</v>
      </c>
      <c r="C265" s="160">
        <f>Schedule!C86</f>
        <v>45749</v>
      </c>
      <c r="D265" s="159" t="str">
        <f>Schedule!D86</f>
        <v>B</v>
      </c>
      <c r="E265" s="161">
        <f>Schedule!E86</f>
        <v>0.5</v>
      </c>
      <c r="F265" s="161">
        <f>Schedule!F86</f>
        <v>0.75</v>
      </c>
      <c r="G265" s="159" t="str">
        <f>Schedule!G86</f>
        <v>Nassau</v>
      </c>
      <c r="H265" s="159" t="str">
        <f>Schedule!H86</f>
        <v>BSNAS</v>
      </c>
      <c r="I265" s="75"/>
      <c r="J265" s="74" t="s">
        <v>358</v>
      </c>
      <c r="K265" s="69">
        <v>79</v>
      </c>
      <c r="L265" s="131"/>
      <c r="M265" s="66">
        <f>Table1[[#This Row],[Depart]]+Table1[[#This Row],[Dur''n]]</f>
        <v>0.20833333333333334</v>
      </c>
      <c r="N265" s="66">
        <v>0.20833333333333334</v>
      </c>
      <c r="O265" s="132">
        <v>137</v>
      </c>
      <c r="P265" s="136"/>
      <c r="Q265" s="69"/>
      <c r="R265" s="69"/>
      <c r="S265" s="70">
        <v>140</v>
      </c>
      <c r="T265" s="69" t="s">
        <v>408</v>
      </c>
      <c r="U265" s="77" t="s">
        <v>439</v>
      </c>
      <c r="V265" s="133"/>
      <c r="W265" s="74"/>
    </row>
    <row r="266" spans="1:23" ht="24.95" customHeight="1" x14ac:dyDescent="0.2">
      <c r="A266" s="166">
        <v>131.12700000000001</v>
      </c>
      <c r="B266" s="159">
        <f>Schedule!B86</f>
        <v>45749</v>
      </c>
      <c r="C266" s="160">
        <f>Schedule!C86</f>
        <v>45749</v>
      </c>
      <c r="D266" s="159" t="str">
        <f>Schedule!D86</f>
        <v>B</v>
      </c>
      <c r="E266" s="161">
        <f>Schedule!E86</f>
        <v>0.5</v>
      </c>
      <c r="F266" s="161">
        <f>Schedule!F86</f>
        <v>0.75</v>
      </c>
      <c r="G266" s="159" t="str">
        <f>Schedule!G86</f>
        <v>Nassau</v>
      </c>
      <c r="H266" s="159" t="str">
        <f>Schedule!H86</f>
        <v>BSNAS</v>
      </c>
      <c r="I266" s="75"/>
      <c r="J266" s="74" t="s">
        <v>359</v>
      </c>
      <c r="K266" s="69">
        <v>99</v>
      </c>
      <c r="L266" s="131"/>
      <c r="M266" s="66">
        <f>Table1[[#This Row],[Depart]]+Table1[[#This Row],[Dur''n]]</f>
        <v>0.20833333333333334</v>
      </c>
      <c r="N266" s="66">
        <v>0.20833333333333334</v>
      </c>
      <c r="O266" s="132">
        <v>23</v>
      </c>
      <c r="P266" s="136"/>
      <c r="Q266" s="69"/>
      <c r="R266" s="69"/>
      <c r="S266" s="70">
        <v>55</v>
      </c>
      <c r="T266" s="69" t="s">
        <v>408</v>
      </c>
      <c r="U266" s="77" t="s">
        <v>440</v>
      </c>
      <c r="V266" s="133"/>
      <c r="W266" s="74"/>
    </row>
    <row r="267" spans="1:23" ht="24.95" customHeight="1" x14ac:dyDescent="0.2">
      <c r="A267" s="166">
        <v>131.12700000000001</v>
      </c>
      <c r="B267" s="159">
        <f>Schedule!B86</f>
        <v>45749</v>
      </c>
      <c r="C267" s="160">
        <f>Schedule!C86</f>
        <v>45749</v>
      </c>
      <c r="D267" s="159" t="str">
        <f>Schedule!D86</f>
        <v>B</v>
      </c>
      <c r="E267" s="161">
        <f>Schedule!E86</f>
        <v>0.5</v>
      </c>
      <c r="F267" s="161">
        <f>Schedule!F86</f>
        <v>0.75</v>
      </c>
      <c r="G267" s="159" t="str">
        <f>Schedule!G86</f>
        <v>Nassau</v>
      </c>
      <c r="H267" s="159" t="str">
        <f>Schedule!H86</f>
        <v>BSNAS</v>
      </c>
      <c r="I267" s="75"/>
      <c r="J267" s="74" t="s">
        <v>360</v>
      </c>
      <c r="K267" s="69">
        <v>129</v>
      </c>
      <c r="L267" s="131"/>
      <c r="M267" s="66">
        <f>Table1[[#This Row],[Depart]]+Table1[[#This Row],[Dur''n]]</f>
        <v>0.20833333333333334</v>
      </c>
      <c r="N267" s="66">
        <v>0.20833333333333334</v>
      </c>
      <c r="O267" s="132">
        <v>68</v>
      </c>
      <c r="P267" s="136"/>
      <c r="Q267" s="69"/>
      <c r="R267" s="69"/>
      <c r="S267" s="70">
        <v>140</v>
      </c>
      <c r="T267" s="69" t="s">
        <v>408</v>
      </c>
      <c r="U267" s="77"/>
      <c r="V267" s="133"/>
      <c r="W267" s="74"/>
    </row>
    <row r="268" spans="1:23" ht="24.95" customHeight="1" x14ac:dyDescent="0.2">
      <c r="A268" s="166">
        <v>131.12700000000001</v>
      </c>
      <c r="B268" s="159">
        <f>Schedule!B87</f>
        <v>45750</v>
      </c>
      <c r="C268" s="160">
        <f>Schedule!C87</f>
        <v>45750</v>
      </c>
      <c r="D268" s="159" t="str">
        <f>Schedule!D87</f>
        <v>B</v>
      </c>
      <c r="E268" s="161">
        <f>Schedule!E87</f>
        <v>0.375</v>
      </c>
      <c r="F268" s="161">
        <f>Schedule!F87</f>
        <v>0.79166666666666663</v>
      </c>
      <c r="G268" s="159" t="str">
        <f>Schedule!G87</f>
        <v>Miami</v>
      </c>
      <c r="H268" s="159" t="str">
        <f>Schedule!H87</f>
        <v>USMIA</v>
      </c>
      <c r="I268" s="75"/>
      <c r="J268" s="74" t="s">
        <v>125</v>
      </c>
      <c r="K268" s="69">
        <v>65</v>
      </c>
      <c r="L268" s="131"/>
      <c r="M268" s="66">
        <f>Table1[[#This Row],[Depart]]+Table1[[#This Row],[Dur''n]]</f>
        <v>0.1875</v>
      </c>
      <c r="N268" s="66">
        <v>0.1875</v>
      </c>
      <c r="O268" s="132">
        <v>115</v>
      </c>
      <c r="P268" s="136"/>
      <c r="Q268" s="69"/>
      <c r="R268" s="69"/>
      <c r="S268" s="70">
        <v>192</v>
      </c>
      <c r="T268" s="69"/>
      <c r="U268" s="77"/>
      <c r="V268" s="133"/>
      <c r="W268" s="74"/>
    </row>
    <row r="269" spans="1:23" ht="24.95" customHeight="1" x14ac:dyDescent="0.2">
      <c r="A269" s="166">
        <v>131.12700000000001</v>
      </c>
      <c r="B269" s="159">
        <f>Schedule!B87</f>
        <v>45750</v>
      </c>
      <c r="C269" s="160">
        <f>Schedule!C87</f>
        <v>45750</v>
      </c>
      <c r="D269" s="159" t="str">
        <f>Schedule!D87</f>
        <v>B</v>
      </c>
      <c r="E269" s="161">
        <f>Schedule!E87</f>
        <v>0.375</v>
      </c>
      <c r="F269" s="161">
        <f>Schedule!F87</f>
        <v>0.79166666666666663</v>
      </c>
      <c r="G269" s="159" t="str">
        <f>Schedule!G87</f>
        <v>Miami</v>
      </c>
      <c r="H269" s="159" t="str">
        <f>Schedule!H87</f>
        <v>USMIA</v>
      </c>
      <c r="I269" s="75"/>
      <c r="J269" s="74" t="s">
        <v>361</v>
      </c>
      <c r="K269" s="69">
        <v>199</v>
      </c>
      <c r="L269" s="131"/>
      <c r="M269" s="66">
        <f>Table1[[#This Row],[Depart]]+Table1[[#This Row],[Dur''n]]</f>
        <v>0.29166666666666669</v>
      </c>
      <c r="N269" s="66">
        <v>0.29166666666666669</v>
      </c>
      <c r="O269" s="132">
        <v>136</v>
      </c>
      <c r="P269" s="136"/>
      <c r="Q269" s="69"/>
      <c r="R269" s="69"/>
      <c r="S269" s="70">
        <v>240</v>
      </c>
      <c r="T269" s="69" t="s">
        <v>413</v>
      </c>
      <c r="U269" s="77"/>
      <c r="V269" s="133"/>
      <c r="W269" s="74"/>
    </row>
    <row r="270" spans="1:23" ht="24.95" customHeight="1" x14ac:dyDescent="0.2">
      <c r="A270" s="166">
        <v>131.12700000000001</v>
      </c>
      <c r="B270" s="159">
        <f>Schedule!B87</f>
        <v>45750</v>
      </c>
      <c r="C270" s="160">
        <f>Schedule!C87</f>
        <v>45750</v>
      </c>
      <c r="D270" s="159" t="str">
        <f>Schedule!D87</f>
        <v>B</v>
      </c>
      <c r="E270" s="161">
        <f>Schedule!E87</f>
        <v>0.375</v>
      </c>
      <c r="F270" s="161">
        <f>Schedule!F87</f>
        <v>0.79166666666666663</v>
      </c>
      <c r="G270" s="159" t="str">
        <f>Schedule!G87</f>
        <v>Miami</v>
      </c>
      <c r="H270" s="159" t="str">
        <f>Schedule!H87</f>
        <v>USMIA</v>
      </c>
      <c r="I270" s="75"/>
      <c r="J270" s="74" t="s">
        <v>362</v>
      </c>
      <c r="K270" s="69">
        <v>139</v>
      </c>
      <c r="L270" s="131"/>
      <c r="M270" s="66">
        <f>Table1[[#This Row],[Depart]]+Table1[[#This Row],[Dur''n]]</f>
        <v>0.1875</v>
      </c>
      <c r="N270" s="66">
        <v>0.1875</v>
      </c>
      <c r="O270" s="132">
        <v>94</v>
      </c>
      <c r="P270" s="136"/>
      <c r="Q270" s="69"/>
      <c r="R270" s="69"/>
      <c r="S270" s="70">
        <v>192</v>
      </c>
      <c r="T270" s="69"/>
      <c r="U270" s="77"/>
      <c r="V270" s="133"/>
      <c r="W270" s="74"/>
    </row>
    <row r="271" spans="1:23" ht="24.95" customHeight="1" x14ac:dyDescent="0.2">
      <c r="A271" s="166">
        <v>131.12700000000001</v>
      </c>
      <c r="B271" s="159">
        <f>Schedule!B88</f>
        <v>45751</v>
      </c>
      <c r="C271" s="160">
        <f>Schedule!C88</f>
        <v>45751</v>
      </c>
      <c r="D271" s="159" t="str">
        <f>Schedule!D88</f>
        <v>B</v>
      </c>
      <c r="E271" s="161">
        <f>Schedule!E88</f>
        <v>0.33333333333333331</v>
      </c>
      <c r="F271" s="161">
        <f>Schedule!F88</f>
        <v>0.70833333333333337</v>
      </c>
      <c r="G271" s="159" t="str">
        <f>Schedule!G88</f>
        <v>Port Canaveral</v>
      </c>
      <c r="H271" s="159" t="str">
        <f>Schedule!H88</f>
        <v>USPCV</v>
      </c>
      <c r="I271" s="75"/>
      <c r="J271" s="74" t="s">
        <v>363</v>
      </c>
      <c r="K271" s="69">
        <v>219</v>
      </c>
      <c r="L271" s="131"/>
      <c r="M271" s="66">
        <f>Table1[[#This Row],[Depart]]+Table1[[#This Row],[Dur''n]]</f>
        <v>0.33333333333333331</v>
      </c>
      <c r="N271" s="66">
        <v>0.33333333333333331</v>
      </c>
      <c r="O271" s="132">
        <v>175</v>
      </c>
      <c r="P271" s="136"/>
      <c r="Q271" s="69"/>
      <c r="R271" s="69"/>
      <c r="S271" s="70">
        <v>500</v>
      </c>
      <c r="T271" s="69" t="s">
        <v>411</v>
      </c>
      <c r="U271" s="77"/>
      <c r="V271" s="133"/>
      <c r="W271" s="74"/>
    </row>
    <row r="272" spans="1:23" ht="24.95" customHeight="1" x14ac:dyDescent="0.2">
      <c r="A272" s="166">
        <v>131.12700000000001</v>
      </c>
      <c r="B272" s="159">
        <f>Schedule!B88</f>
        <v>45751</v>
      </c>
      <c r="C272" s="160">
        <f>Schedule!C88</f>
        <v>45751</v>
      </c>
      <c r="D272" s="159" t="str">
        <f>Schedule!D88</f>
        <v>B</v>
      </c>
      <c r="E272" s="161">
        <f>Schedule!E88</f>
        <v>0.33333333333333331</v>
      </c>
      <c r="F272" s="161">
        <f>Schedule!F88</f>
        <v>0.70833333333333337</v>
      </c>
      <c r="G272" s="159" t="str">
        <f>Schedule!G88</f>
        <v>Port Canaveral</v>
      </c>
      <c r="H272" s="159" t="str">
        <f>Schedule!H88</f>
        <v>USPCV</v>
      </c>
      <c r="I272" s="75"/>
      <c r="J272" s="74" t="s">
        <v>364</v>
      </c>
      <c r="K272" s="69">
        <v>25</v>
      </c>
      <c r="L272" s="131"/>
      <c r="M272" s="66">
        <f>Table1[[#This Row],[Depart]]+Table1[[#This Row],[Dur''n]]</f>
        <v>0</v>
      </c>
      <c r="N272" s="66"/>
      <c r="O272" s="132">
        <v>93</v>
      </c>
      <c r="P272" s="136"/>
      <c r="Q272" s="69"/>
      <c r="R272" s="69"/>
      <c r="S272" s="70">
        <v>200</v>
      </c>
      <c r="T272" s="69"/>
      <c r="U272" s="77"/>
      <c r="V272" s="133"/>
      <c r="W272" s="74"/>
    </row>
    <row r="273" spans="1:23" ht="24.95" customHeight="1" x14ac:dyDescent="0.2">
      <c r="A273" s="166">
        <v>131.12700000000001</v>
      </c>
      <c r="B273" s="159">
        <f>Schedule!B89</f>
        <v>45752</v>
      </c>
      <c r="C273" s="160">
        <f>Schedule!C89</f>
        <v>45752</v>
      </c>
      <c r="D273" s="159" t="str">
        <f>Schedule!D89</f>
        <v>B</v>
      </c>
      <c r="E273" s="161">
        <f>Schedule!E89</f>
        <v>0.58333333333333337</v>
      </c>
      <c r="F273" s="161" t="str">
        <f>Schedule!F89</f>
        <v>-</v>
      </c>
      <c r="G273" s="159" t="str">
        <f>Schedule!G89</f>
        <v>Charleston</v>
      </c>
      <c r="H273" s="159" t="str">
        <f>Schedule!H89</f>
        <v>USCHS</v>
      </c>
      <c r="I273" s="75"/>
      <c r="J273" s="74" t="s">
        <v>365</v>
      </c>
      <c r="K273" s="69">
        <v>69</v>
      </c>
      <c r="L273" s="131"/>
      <c r="M273" s="66">
        <f>Table1[[#This Row],[Depart]]+Table1[[#This Row],[Dur''n]]</f>
        <v>0.20833333333333334</v>
      </c>
      <c r="N273" s="66">
        <v>0.20833333333333334</v>
      </c>
      <c r="O273" s="132">
        <v>218</v>
      </c>
      <c r="P273" s="136"/>
      <c r="Q273" s="69"/>
      <c r="R273" s="69"/>
      <c r="S273" s="70">
        <v>480</v>
      </c>
      <c r="T273" s="69"/>
      <c r="U273" s="77"/>
      <c r="V273" s="133"/>
      <c r="W273" s="74"/>
    </row>
    <row r="274" spans="1:23" ht="24.95" customHeight="1" x14ac:dyDescent="0.2">
      <c r="A274" s="166">
        <v>131.12700000000001</v>
      </c>
      <c r="B274" s="159">
        <f>Schedule!B89</f>
        <v>45752</v>
      </c>
      <c r="C274" s="160">
        <f>Schedule!C89</f>
        <v>45752</v>
      </c>
      <c r="D274" s="159" t="str">
        <f>Schedule!D89</f>
        <v>B</v>
      </c>
      <c r="E274" s="161">
        <f>Schedule!E89</f>
        <v>0.58333333333333337</v>
      </c>
      <c r="F274" s="161" t="str">
        <f>Schedule!F89</f>
        <v>-</v>
      </c>
      <c r="G274" s="159" t="str">
        <f>Schedule!G89</f>
        <v>Charleston</v>
      </c>
      <c r="H274" s="159" t="str">
        <f>Schedule!H89</f>
        <v>USCHS</v>
      </c>
      <c r="I274" s="75"/>
      <c r="J274" s="74" t="s">
        <v>366</v>
      </c>
      <c r="K274" s="69">
        <v>25</v>
      </c>
      <c r="L274" s="131"/>
      <c r="M274" s="66">
        <f>Table1[[#This Row],[Depart]]+Table1[[#This Row],[Dur''n]]</f>
        <v>0.125</v>
      </c>
      <c r="N274" s="66">
        <v>0.125</v>
      </c>
      <c r="O274" s="132">
        <v>54</v>
      </c>
      <c r="P274" s="136"/>
      <c r="Q274" s="69"/>
      <c r="R274" s="69"/>
      <c r="S274" s="70">
        <v>250</v>
      </c>
      <c r="T274" s="69"/>
      <c r="U274" s="77"/>
      <c r="V274" s="133"/>
      <c r="W274" s="74"/>
    </row>
    <row r="275" spans="1:23" ht="24.95" customHeight="1" x14ac:dyDescent="0.2">
      <c r="A275" s="166">
        <v>131.12700000000001</v>
      </c>
      <c r="B275" s="159">
        <f>Schedule!B90</f>
        <v>45753</v>
      </c>
      <c r="C275" s="160">
        <f>Schedule!C90</f>
        <v>45753</v>
      </c>
      <c r="D275" s="159" t="str">
        <f>Schedule!D90</f>
        <v>B</v>
      </c>
      <c r="E275" s="161" t="str">
        <f>Schedule!E90</f>
        <v>-</v>
      </c>
      <c r="F275" s="161">
        <f>Schedule!F90</f>
        <v>0.625</v>
      </c>
      <c r="G275" s="159" t="str">
        <f>Schedule!G90</f>
        <v>Charleston</v>
      </c>
      <c r="H275" s="159" t="str">
        <f>Schedule!H90</f>
        <v>USCHS</v>
      </c>
      <c r="I275" s="75"/>
      <c r="J275" s="74" t="s">
        <v>367</v>
      </c>
      <c r="K275" s="69">
        <v>99</v>
      </c>
      <c r="L275" s="131"/>
      <c r="M275" s="66">
        <f>Table1[[#This Row],[Depart]]+Table1[[#This Row],[Dur''n]]</f>
        <v>0.14583333333333334</v>
      </c>
      <c r="N275" s="66">
        <v>0.14583333333333334</v>
      </c>
      <c r="O275" s="132">
        <v>96</v>
      </c>
      <c r="P275" s="136"/>
      <c r="Q275" s="69"/>
      <c r="R275" s="69"/>
      <c r="S275" s="70">
        <v>135</v>
      </c>
      <c r="T275" s="69"/>
      <c r="U275" s="77"/>
      <c r="V275" s="133"/>
      <c r="W275" s="74"/>
    </row>
    <row r="276" spans="1:23" ht="24.95" customHeight="1" x14ac:dyDescent="0.2">
      <c r="A276" s="166">
        <v>131.12700000000001</v>
      </c>
      <c r="B276" s="159">
        <f>Schedule!B90</f>
        <v>45753</v>
      </c>
      <c r="C276" s="160">
        <f>Schedule!C90</f>
        <v>45753</v>
      </c>
      <c r="D276" s="159" t="str">
        <f>Schedule!D90</f>
        <v>B</v>
      </c>
      <c r="E276" s="161" t="str">
        <f>Schedule!E90</f>
        <v>-</v>
      </c>
      <c r="F276" s="161">
        <f>Schedule!F90</f>
        <v>0.625</v>
      </c>
      <c r="G276" s="159" t="str">
        <f>Schedule!G90</f>
        <v>Charleston</v>
      </c>
      <c r="H276" s="159" t="str">
        <f>Schedule!H90</f>
        <v>USCHS</v>
      </c>
      <c r="I276" s="75"/>
      <c r="J276" s="74" t="s">
        <v>368</v>
      </c>
      <c r="K276" s="69">
        <v>99</v>
      </c>
      <c r="L276" s="131"/>
      <c r="M276" s="66">
        <f>Table1[[#This Row],[Depart]]+Table1[[#This Row],[Dur''n]]</f>
        <v>6.25E-2</v>
      </c>
      <c r="N276" s="66">
        <v>6.25E-2</v>
      </c>
      <c r="O276" s="132">
        <v>60</v>
      </c>
      <c r="P276" s="136"/>
      <c r="Q276" s="69"/>
      <c r="R276" s="69"/>
      <c r="S276" s="70">
        <v>240</v>
      </c>
      <c r="T276" s="69"/>
      <c r="U276" s="77"/>
      <c r="V276" s="133" t="s">
        <v>34</v>
      </c>
      <c r="W276" s="74"/>
    </row>
    <row r="277" spans="1:23" ht="24.95" customHeight="1" x14ac:dyDescent="0.2">
      <c r="A277" s="166">
        <v>131.12700000000001</v>
      </c>
      <c r="B277" s="159">
        <f>Schedule!B90</f>
        <v>45753</v>
      </c>
      <c r="C277" s="160">
        <f>Schedule!C90</f>
        <v>45753</v>
      </c>
      <c r="D277" s="159" t="str">
        <f>Schedule!D90</f>
        <v>B</v>
      </c>
      <c r="E277" s="161" t="str">
        <f>Schedule!E90</f>
        <v>-</v>
      </c>
      <c r="F277" s="161">
        <f>Schedule!F90</f>
        <v>0.625</v>
      </c>
      <c r="G277" s="159" t="str">
        <f>Schedule!G90</f>
        <v>Charleston</v>
      </c>
      <c r="H277" s="159" t="str">
        <f>Schedule!H90</f>
        <v>USCHS</v>
      </c>
      <c r="I277" s="75"/>
      <c r="J277" s="74" t="s">
        <v>369</v>
      </c>
      <c r="K277" s="69">
        <v>59</v>
      </c>
      <c r="L277" s="131"/>
      <c r="M277" s="66">
        <f>Table1[[#This Row],[Depart]]+Table1[[#This Row],[Dur''n]]</f>
        <v>8.3333333333333329E-2</v>
      </c>
      <c r="N277" s="66">
        <v>8.3333333333333329E-2</v>
      </c>
      <c r="O277" s="132">
        <v>83</v>
      </c>
      <c r="P277" s="136"/>
      <c r="Q277" s="69"/>
      <c r="R277" s="69"/>
      <c r="S277" s="70">
        <v>150</v>
      </c>
      <c r="T277" s="69"/>
      <c r="U277" s="77"/>
      <c r="V277" s="133" t="s">
        <v>79</v>
      </c>
      <c r="W277" s="74"/>
    </row>
    <row r="278" spans="1:23" ht="24.95" customHeight="1" x14ac:dyDescent="0.2">
      <c r="A278" s="166">
        <v>131.12700000000001</v>
      </c>
      <c r="B278" s="159">
        <f>Schedule!B92</f>
        <v>45755</v>
      </c>
      <c r="C278" s="160">
        <f>Schedule!C92</f>
        <v>45755</v>
      </c>
      <c r="D278" s="159" t="str">
        <f>Schedule!D92</f>
        <v>B</v>
      </c>
      <c r="E278" s="161">
        <f>Schedule!E92</f>
        <v>0.33333333333333331</v>
      </c>
      <c r="F278" s="161">
        <f>Schedule!F92</f>
        <v>0.75</v>
      </c>
      <c r="G278" s="159" t="str">
        <f>Schedule!G92</f>
        <v>Norfolk</v>
      </c>
      <c r="H278" s="159" t="str">
        <f>Schedule!H92</f>
        <v>USORF</v>
      </c>
      <c r="I278" s="75"/>
      <c r="J278" s="74" t="s">
        <v>370</v>
      </c>
      <c r="K278" s="69">
        <v>55</v>
      </c>
      <c r="L278" s="131"/>
      <c r="M278" s="66">
        <f>Table1[[#This Row],[Depart]]+Table1[[#This Row],[Dur''n]]</f>
        <v>6.25E-2</v>
      </c>
      <c r="N278" s="66">
        <v>6.25E-2</v>
      </c>
      <c r="O278" s="132">
        <v>62</v>
      </c>
      <c r="P278" s="136"/>
      <c r="Q278" s="69"/>
      <c r="R278" s="69"/>
      <c r="S278" s="70">
        <v>208</v>
      </c>
      <c r="T278" s="69"/>
      <c r="U278" s="77"/>
      <c r="V278" s="133"/>
      <c r="W278" s="74"/>
    </row>
    <row r="279" spans="1:23" ht="24.95" customHeight="1" x14ac:dyDescent="0.2">
      <c r="A279" s="166">
        <v>131.12700000000001</v>
      </c>
      <c r="B279" s="159">
        <f>Schedule!B92</f>
        <v>45755</v>
      </c>
      <c r="C279" s="160">
        <f>Schedule!C92</f>
        <v>45755</v>
      </c>
      <c r="D279" s="159" t="str">
        <f>Schedule!D92</f>
        <v>B</v>
      </c>
      <c r="E279" s="161">
        <f>Schedule!E92</f>
        <v>0.33333333333333331</v>
      </c>
      <c r="F279" s="161">
        <f>Schedule!F92</f>
        <v>0.75</v>
      </c>
      <c r="G279" s="159" t="str">
        <f>Schedule!G92</f>
        <v>Norfolk</v>
      </c>
      <c r="H279" s="159" t="str">
        <f>Schedule!H92</f>
        <v>USORF</v>
      </c>
      <c r="I279" s="75"/>
      <c r="J279" s="74" t="s">
        <v>371</v>
      </c>
      <c r="K279" s="69">
        <v>59</v>
      </c>
      <c r="L279" s="131"/>
      <c r="M279" s="66">
        <f>Table1[[#This Row],[Depart]]+Table1[[#This Row],[Dur''n]]</f>
        <v>8.3333333333333329E-2</v>
      </c>
      <c r="N279" s="66">
        <v>8.3333333333333329E-2</v>
      </c>
      <c r="O279" s="132">
        <v>41</v>
      </c>
      <c r="P279" s="136"/>
      <c r="Q279" s="69"/>
      <c r="R279" s="69"/>
      <c r="S279" s="70">
        <v>80</v>
      </c>
      <c r="T279" s="69"/>
      <c r="U279" s="77"/>
      <c r="V279" s="133" t="s">
        <v>79</v>
      </c>
      <c r="W279" s="74"/>
    </row>
    <row r="280" spans="1:23" ht="24.95" customHeight="1" x14ac:dyDescent="0.2">
      <c r="A280" s="166">
        <v>131.12700000000001</v>
      </c>
      <c r="B280" s="159">
        <f>Schedule!B92</f>
        <v>45755</v>
      </c>
      <c r="C280" s="160">
        <f>Schedule!C92</f>
        <v>45755</v>
      </c>
      <c r="D280" s="159" t="str">
        <f>Schedule!D92</f>
        <v>B</v>
      </c>
      <c r="E280" s="161">
        <f>Schedule!E92</f>
        <v>0.33333333333333331</v>
      </c>
      <c r="F280" s="161">
        <f>Schedule!F92</f>
        <v>0.75</v>
      </c>
      <c r="G280" s="159" t="str">
        <f>Schedule!G92</f>
        <v>Norfolk</v>
      </c>
      <c r="H280" s="159" t="str">
        <f>Schedule!H92</f>
        <v>USORF</v>
      </c>
      <c r="I280" s="75"/>
      <c r="J280" s="74" t="s">
        <v>372</v>
      </c>
      <c r="K280" s="69">
        <v>115</v>
      </c>
      <c r="L280" s="131"/>
      <c r="M280" s="66">
        <f>Table1[[#This Row],[Depart]]+Table1[[#This Row],[Dur''n]]</f>
        <v>0.10416666666666667</v>
      </c>
      <c r="N280" s="66">
        <v>0.10416666666666667</v>
      </c>
      <c r="O280" s="132">
        <v>51</v>
      </c>
      <c r="P280" s="136"/>
      <c r="Q280" s="69"/>
      <c r="R280" s="69"/>
      <c r="S280" s="70">
        <v>100</v>
      </c>
      <c r="T280" s="69"/>
      <c r="U280" s="77"/>
      <c r="V280" s="133"/>
      <c r="W280" s="74"/>
    </row>
    <row r="281" spans="1:23" ht="24.95" customHeight="1" x14ac:dyDescent="0.2">
      <c r="A281" s="166">
        <v>131.12700000000001</v>
      </c>
      <c r="B281" s="159">
        <f>Schedule!B92</f>
        <v>45755</v>
      </c>
      <c r="C281" s="160">
        <f>Schedule!C92</f>
        <v>45755</v>
      </c>
      <c r="D281" s="159" t="str">
        <f>Schedule!D92</f>
        <v>B</v>
      </c>
      <c r="E281" s="161">
        <f>Schedule!E92</f>
        <v>0.33333333333333331</v>
      </c>
      <c r="F281" s="161">
        <f>Schedule!F92</f>
        <v>0.75</v>
      </c>
      <c r="G281" s="159" t="str">
        <f>Schedule!G92</f>
        <v>Norfolk</v>
      </c>
      <c r="H281" s="159" t="str">
        <f>Schedule!H92</f>
        <v>USORF</v>
      </c>
      <c r="I281" s="75"/>
      <c r="J281" s="74" t="s">
        <v>373</v>
      </c>
      <c r="K281" s="69">
        <v>115</v>
      </c>
      <c r="L281" s="131"/>
      <c r="M281" s="66">
        <f>Table1[[#This Row],[Depart]]+Table1[[#This Row],[Dur''n]]</f>
        <v>0.10416666666666667</v>
      </c>
      <c r="N281" s="66">
        <v>0.10416666666666667</v>
      </c>
      <c r="O281" s="132">
        <v>38</v>
      </c>
      <c r="P281" s="136"/>
      <c r="Q281" s="69"/>
      <c r="R281" s="69"/>
      <c r="S281" s="70">
        <v>100</v>
      </c>
      <c r="T281" s="69"/>
      <c r="U281" s="77"/>
      <c r="V281" s="133"/>
      <c r="W281" s="74"/>
    </row>
    <row r="282" spans="1:23" ht="24.95" customHeight="1" x14ac:dyDescent="0.2">
      <c r="A282" s="166">
        <v>131.12700000000001</v>
      </c>
      <c r="B282" s="159">
        <f>Schedule!B92</f>
        <v>45755</v>
      </c>
      <c r="C282" s="160">
        <f>Schedule!C92</f>
        <v>45755</v>
      </c>
      <c r="D282" s="159" t="str">
        <f>Schedule!D92</f>
        <v>B</v>
      </c>
      <c r="E282" s="161">
        <f>Schedule!E92</f>
        <v>0.33333333333333331</v>
      </c>
      <c r="F282" s="161">
        <f>Schedule!F92</f>
        <v>0.75</v>
      </c>
      <c r="G282" s="159" t="str">
        <f>Schedule!G92</f>
        <v>Norfolk</v>
      </c>
      <c r="H282" s="159" t="str">
        <f>Schedule!H92</f>
        <v>USORF</v>
      </c>
      <c r="I282" s="75"/>
      <c r="J282" s="74" t="s">
        <v>374</v>
      </c>
      <c r="K282" s="69">
        <v>119</v>
      </c>
      <c r="L282" s="131"/>
      <c r="M282" s="66">
        <f>Table1[[#This Row],[Depart]]+Table1[[#This Row],[Dur''n]]</f>
        <v>0.16666666666666666</v>
      </c>
      <c r="N282" s="66">
        <v>0.16666666666666666</v>
      </c>
      <c r="O282" s="132">
        <v>52</v>
      </c>
      <c r="P282" s="136"/>
      <c r="Q282" s="69"/>
      <c r="R282" s="69"/>
      <c r="S282" s="70">
        <v>200</v>
      </c>
      <c r="T282" s="69"/>
      <c r="U282" s="77"/>
      <c r="V282" s="133"/>
      <c r="W282" s="74"/>
    </row>
    <row r="283" spans="1:23" ht="24.95" customHeight="1" x14ac:dyDescent="0.2">
      <c r="A283" s="166">
        <v>131.12700000000001</v>
      </c>
      <c r="B283" s="159">
        <f>Schedule!B92</f>
        <v>45755</v>
      </c>
      <c r="C283" s="160">
        <f>Schedule!C92</f>
        <v>45755</v>
      </c>
      <c r="D283" s="159" t="str">
        <f>Schedule!D92</f>
        <v>B</v>
      </c>
      <c r="E283" s="161">
        <f>Schedule!E92</f>
        <v>0.33333333333333331</v>
      </c>
      <c r="F283" s="161">
        <f>Schedule!F92</f>
        <v>0.75</v>
      </c>
      <c r="G283" s="159" t="str">
        <f>Schedule!G92</f>
        <v>Norfolk</v>
      </c>
      <c r="H283" s="159" t="str">
        <f>Schedule!H92</f>
        <v>USORF</v>
      </c>
      <c r="I283" s="75"/>
      <c r="J283" s="74" t="s">
        <v>375</v>
      </c>
      <c r="K283" s="69">
        <v>249</v>
      </c>
      <c r="L283" s="131"/>
      <c r="M283" s="66">
        <f>Table1[[#This Row],[Depart]]+Table1[[#This Row],[Dur''n]]</f>
        <v>0.3125</v>
      </c>
      <c r="N283" s="66">
        <v>0.3125</v>
      </c>
      <c r="O283" s="132">
        <v>14</v>
      </c>
      <c r="P283" s="136"/>
      <c r="Q283" s="69"/>
      <c r="R283" s="69"/>
      <c r="S283" s="70">
        <v>200</v>
      </c>
      <c r="T283" s="69" t="s">
        <v>413</v>
      </c>
      <c r="U283" s="77"/>
      <c r="V283" s="133"/>
      <c r="W283" s="74"/>
    </row>
    <row r="284" spans="1:23" ht="24.95" customHeight="1" x14ac:dyDescent="0.2">
      <c r="A284" s="166">
        <v>131.12700000000001</v>
      </c>
      <c r="B284" s="159">
        <f>Schedule!B93</f>
        <v>45756</v>
      </c>
      <c r="C284" s="160">
        <f>Schedule!C93</f>
        <v>45756</v>
      </c>
      <c r="D284" s="159" t="str">
        <f>Schedule!D93</f>
        <v>B</v>
      </c>
      <c r="E284" s="161">
        <f>Schedule!E93</f>
        <v>0.33333333333333331</v>
      </c>
      <c r="F284" s="161">
        <f>Schedule!F93</f>
        <v>0.95833333333333337</v>
      </c>
      <c r="G284" s="159" t="str">
        <f>Schedule!G93</f>
        <v>Baltimore</v>
      </c>
      <c r="H284" s="159" t="str">
        <f>Schedule!H93</f>
        <v>USBAL</v>
      </c>
      <c r="I284" s="75"/>
      <c r="J284" s="74" t="s">
        <v>376</v>
      </c>
      <c r="K284" s="69">
        <v>169</v>
      </c>
      <c r="L284" s="131"/>
      <c r="M284" s="66">
        <f>Table1[[#This Row],[Depart]]+Table1[[#This Row],[Dur''n]]</f>
        <v>0.35416666666666669</v>
      </c>
      <c r="N284" s="66">
        <v>0.35416666666666669</v>
      </c>
      <c r="O284" s="132">
        <v>15</v>
      </c>
      <c r="P284" s="136"/>
      <c r="Q284" s="69"/>
      <c r="R284" s="69"/>
      <c r="S284" s="70">
        <v>96</v>
      </c>
      <c r="T284" s="69" t="s">
        <v>408</v>
      </c>
      <c r="U284" s="77"/>
      <c r="V284" s="133" t="s">
        <v>79</v>
      </c>
      <c r="W284" s="74"/>
    </row>
    <row r="285" spans="1:23" ht="24.95" customHeight="1" x14ac:dyDescent="0.2">
      <c r="A285" s="166">
        <v>131.12700000000001</v>
      </c>
      <c r="B285" s="159">
        <f>Schedule!B93</f>
        <v>45756</v>
      </c>
      <c r="C285" s="160">
        <f>Schedule!C93</f>
        <v>45756</v>
      </c>
      <c r="D285" s="159" t="str">
        <f>Schedule!D93</f>
        <v>B</v>
      </c>
      <c r="E285" s="161">
        <f>Schedule!E93</f>
        <v>0.33333333333333331</v>
      </c>
      <c r="F285" s="161">
        <f>Schedule!F93</f>
        <v>0.95833333333333337</v>
      </c>
      <c r="G285" s="159" t="str">
        <f>Schedule!G93</f>
        <v>Baltimore</v>
      </c>
      <c r="H285" s="159" t="str">
        <f>Schedule!H93</f>
        <v>USBAL</v>
      </c>
      <c r="I285" s="75"/>
      <c r="J285" s="74" t="s">
        <v>377</v>
      </c>
      <c r="K285" s="69">
        <v>149</v>
      </c>
      <c r="L285" s="131"/>
      <c r="M285" s="66">
        <f>Table1[[#This Row],[Depart]]+Table1[[#This Row],[Dur''n]]</f>
        <v>0.33333333333333331</v>
      </c>
      <c r="N285" s="66">
        <v>0.33333333333333331</v>
      </c>
      <c r="O285" s="132">
        <v>287</v>
      </c>
      <c r="P285" s="136"/>
      <c r="Q285" s="69"/>
      <c r="R285" s="69"/>
      <c r="S285" s="70">
        <v>336</v>
      </c>
      <c r="T285" s="69" t="s">
        <v>413</v>
      </c>
      <c r="U285" s="77"/>
      <c r="V285" s="133"/>
      <c r="W285" s="74"/>
    </row>
    <row r="286" spans="1:23" ht="24.95" customHeight="1" x14ac:dyDescent="0.2">
      <c r="A286" s="166">
        <v>131.12700000000001</v>
      </c>
      <c r="B286" s="159">
        <f>Schedule!B93</f>
        <v>45756</v>
      </c>
      <c r="C286" s="160">
        <f>Schedule!C93</f>
        <v>45756</v>
      </c>
      <c r="D286" s="159" t="str">
        <f>Schedule!D93</f>
        <v>B</v>
      </c>
      <c r="E286" s="161">
        <f>Schedule!E93</f>
        <v>0.33333333333333331</v>
      </c>
      <c r="F286" s="161">
        <f>Schedule!F93</f>
        <v>0.95833333333333337</v>
      </c>
      <c r="G286" s="159" t="str">
        <f>Schedule!G93</f>
        <v>Baltimore</v>
      </c>
      <c r="H286" s="159" t="str">
        <f>Schedule!H93</f>
        <v>USBAL</v>
      </c>
      <c r="I286" s="75"/>
      <c r="J286" s="74" t="s">
        <v>129</v>
      </c>
      <c r="K286" s="69">
        <v>59</v>
      </c>
      <c r="L286" s="131"/>
      <c r="M286" s="66">
        <f>Table1[[#This Row],[Depart]]+Table1[[#This Row],[Dur''n]]</f>
        <v>0.125</v>
      </c>
      <c r="N286" s="66">
        <v>0.125</v>
      </c>
      <c r="O286" s="132">
        <v>42</v>
      </c>
      <c r="P286" s="136"/>
      <c r="Q286" s="69"/>
      <c r="R286" s="69"/>
      <c r="S286" s="70">
        <v>96</v>
      </c>
      <c r="T286" s="69"/>
      <c r="U286" s="77"/>
      <c r="V286" s="133"/>
      <c r="W286" s="74"/>
    </row>
    <row r="287" spans="1:23" ht="24.95" customHeight="1" x14ac:dyDescent="0.2">
      <c r="A287" s="166">
        <v>131.12700000000001</v>
      </c>
      <c r="B287" s="159">
        <f>Schedule!B93</f>
        <v>45756</v>
      </c>
      <c r="C287" s="160">
        <f>Schedule!C93</f>
        <v>45756</v>
      </c>
      <c r="D287" s="159" t="str">
        <f>Schedule!D93</f>
        <v>B</v>
      </c>
      <c r="E287" s="161">
        <f>Schedule!E93</f>
        <v>0.33333333333333331</v>
      </c>
      <c r="F287" s="161">
        <f>Schedule!F93</f>
        <v>0.95833333333333337</v>
      </c>
      <c r="G287" s="159" t="str">
        <f>Schedule!G93</f>
        <v>Baltimore</v>
      </c>
      <c r="H287" s="159" t="str">
        <f>Schedule!H93</f>
        <v>USBAL</v>
      </c>
      <c r="I287" s="75"/>
      <c r="J287" s="74" t="s">
        <v>378</v>
      </c>
      <c r="K287" s="69">
        <v>249</v>
      </c>
      <c r="L287" s="131"/>
      <c r="M287" s="66">
        <f>Table1[[#This Row],[Depart]]+Table1[[#This Row],[Dur''n]]</f>
        <v>0.35416666666666669</v>
      </c>
      <c r="N287" s="66">
        <v>0.35416666666666669</v>
      </c>
      <c r="O287" s="132">
        <v>16</v>
      </c>
      <c r="P287" s="136"/>
      <c r="Q287" s="69"/>
      <c r="R287" s="69"/>
      <c r="S287" s="70">
        <v>96</v>
      </c>
      <c r="T287" s="69" t="s">
        <v>408</v>
      </c>
      <c r="U287" s="77"/>
      <c r="V287" s="133"/>
      <c r="W287" s="74"/>
    </row>
    <row r="288" spans="1:23" ht="24.95" customHeight="1" x14ac:dyDescent="0.2">
      <c r="A288" s="166">
        <v>131.12700000000001</v>
      </c>
      <c r="B288" s="159">
        <f>Schedule!B95</f>
        <v>45758</v>
      </c>
      <c r="C288" s="160">
        <f>Schedule!C95</f>
        <v>45758</v>
      </c>
      <c r="D288" s="159" t="str">
        <f>Schedule!D95</f>
        <v>B</v>
      </c>
      <c r="E288" s="161">
        <f>Schedule!E95</f>
        <v>0.375</v>
      </c>
      <c r="F288" s="161" t="str">
        <f>Schedule!F95</f>
        <v>-</v>
      </c>
      <c r="G288" s="159" t="str">
        <f>Schedule!G95</f>
        <v>New York</v>
      </c>
      <c r="H288" s="159" t="str">
        <f>Schedule!H95</f>
        <v>USNYC</v>
      </c>
      <c r="I288" s="75"/>
      <c r="J288" s="74" t="s">
        <v>379</v>
      </c>
      <c r="K288" s="69">
        <v>145</v>
      </c>
      <c r="L288" s="131"/>
      <c r="M288" s="66">
        <f>Table1[[#This Row],[Depart]]+Table1[[#This Row],[Dur''n]]</f>
        <v>0.20833333333333334</v>
      </c>
      <c r="N288" s="66">
        <v>0.20833333333333334</v>
      </c>
      <c r="O288" s="132">
        <v>93</v>
      </c>
      <c r="P288" s="136"/>
      <c r="Q288" s="69"/>
      <c r="R288" s="69"/>
      <c r="S288" s="70">
        <v>144</v>
      </c>
      <c r="T288" s="69"/>
      <c r="U288" s="77"/>
      <c r="V288" s="133" t="s">
        <v>79</v>
      </c>
      <c r="W288" s="74"/>
    </row>
    <row r="289" spans="1:23" ht="24.95" customHeight="1" x14ac:dyDescent="0.2">
      <c r="A289" s="166">
        <v>131.12700000000001</v>
      </c>
      <c r="B289" s="159">
        <f>Schedule!B95</f>
        <v>45758</v>
      </c>
      <c r="C289" s="160">
        <f>Schedule!C95</f>
        <v>45758</v>
      </c>
      <c r="D289" s="159" t="str">
        <f>Schedule!D95</f>
        <v>B</v>
      </c>
      <c r="E289" s="161">
        <f>Schedule!E95</f>
        <v>0.375</v>
      </c>
      <c r="F289" s="161" t="str">
        <f>Schedule!F95</f>
        <v>-</v>
      </c>
      <c r="G289" s="159" t="str">
        <f>Schedule!G95</f>
        <v>New York</v>
      </c>
      <c r="H289" s="159" t="str">
        <f>Schedule!H95</f>
        <v>USNYC</v>
      </c>
      <c r="I289" s="75"/>
      <c r="J289" s="74" t="s">
        <v>380</v>
      </c>
      <c r="K289" s="69">
        <v>69</v>
      </c>
      <c r="L289" s="131"/>
      <c r="M289" s="66">
        <f>Table1[[#This Row],[Depart]]+Table1[[#This Row],[Dur''n]]</f>
        <v>0.16666666666666666</v>
      </c>
      <c r="N289" s="66">
        <v>0.16666666666666666</v>
      </c>
      <c r="O289" s="132">
        <v>132</v>
      </c>
      <c r="P289" s="136"/>
      <c r="Q289" s="69"/>
      <c r="R289" s="69"/>
      <c r="S289" s="70">
        <v>240</v>
      </c>
      <c r="T289" s="69"/>
      <c r="U289" s="77"/>
      <c r="V289" s="133"/>
      <c r="W289" s="74"/>
    </row>
    <row r="290" spans="1:23" ht="24.95" customHeight="1" x14ac:dyDescent="0.2">
      <c r="A290" s="166">
        <v>131.12700000000001</v>
      </c>
      <c r="B290" s="159">
        <f>Schedule!B95</f>
        <v>45758</v>
      </c>
      <c r="C290" s="160">
        <f>Schedule!C95</f>
        <v>45758</v>
      </c>
      <c r="D290" s="159" t="str">
        <f>Schedule!D95</f>
        <v>B</v>
      </c>
      <c r="E290" s="161">
        <f>Schedule!E95</f>
        <v>0.375</v>
      </c>
      <c r="F290" s="161" t="str">
        <f>Schedule!F95</f>
        <v>-</v>
      </c>
      <c r="G290" s="159" t="str">
        <f>Schedule!G95</f>
        <v>New York</v>
      </c>
      <c r="H290" s="159" t="str">
        <f>Schedule!H95</f>
        <v>USNYC</v>
      </c>
      <c r="I290" s="75"/>
      <c r="J290" s="74" t="s">
        <v>381</v>
      </c>
      <c r="K290" s="69">
        <v>389</v>
      </c>
      <c r="L290" s="131"/>
      <c r="M290" s="66">
        <f>Table1[[#This Row],[Depart]]+Table1[[#This Row],[Dur''n]]</f>
        <v>0</v>
      </c>
      <c r="N290" s="66"/>
      <c r="O290" s="132">
        <v>4</v>
      </c>
      <c r="P290" s="136"/>
      <c r="Q290" s="69"/>
      <c r="R290" s="69"/>
      <c r="S290" s="70">
        <v>24</v>
      </c>
      <c r="T290" s="69"/>
      <c r="U290" s="77"/>
      <c r="V290" s="133"/>
      <c r="W290" s="74"/>
    </row>
    <row r="291" spans="1:23" ht="24.95" customHeight="1" x14ac:dyDescent="0.2">
      <c r="A291" s="166">
        <v>131.12700000000001</v>
      </c>
      <c r="B291" s="159">
        <f>Schedule!B95</f>
        <v>45758</v>
      </c>
      <c r="C291" s="160">
        <f>Schedule!C95</f>
        <v>45758</v>
      </c>
      <c r="D291" s="159" t="str">
        <f>Schedule!D95</f>
        <v>B</v>
      </c>
      <c r="E291" s="161">
        <f>Schedule!E95</f>
        <v>0.375</v>
      </c>
      <c r="F291" s="161" t="str">
        <f>Schedule!F95</f>
        <v>-</v>
      </c>
      <c r="G291" s="159" t="str">
        <f>Schedule!G95</f>
        <v>New York</v>
      </c>
      <c r="H291" s="159" t="str">
        <f>Schedule!H95</f>
        <v>USNYC</v>
      </c>
      <c r="I291" s="75"/>
      <c r="J291" s="74" t="s">
        <v>382</v>
      </c>
      <c r="K291" s="69">
        <v>79</v>
      </c>
      <c r="L291" s="131"/>
      <c r="M291" s="66">
        <f>Table1[[#This Row],[Depart]]+Table1[[#This Row],[Dur''n]]</f>
        <v>0.125</v>
      </c>
      <c r="N291" s="66">
        <v>0.125</v>
      </c>
      <c r="O291" s="132">
        <v>14</v>
      </c>
      <c r="P291" s="136"/>
      <c r="Q291" s="69"/>
      <c r="R291" s="69"/>
      <c r="S291" s="70">
        <v>200</v>
      </c>
      <c r="T291" s="69"/>
      <c r="U291" s="77"/>
      <c r="V291" s="133" t="s">
        <v>79</v>
      </c>
      <c r="W291" s="74"/>
    </row>
    <row r="292" spans="1:23" ht="24.95" customHeight="1" x14ac:dyDescent="0.2">
      <c r="A292" s="166">
        <v>131.12700000000001</v>
      </c>
      <c r="B292" s="159">
        <f>Schedule!B95</f>
        <v>45758</v>
      </c>
      <c r="C292" s="160">
        <f>Schedule!C95</f>
        <v>45758</v>
      </c>
      <c r="D292" s="159" t="str">
        <f>Schedule!D95</f>
        <v>B</v>
      </c>
      <c r="E292" s="161">
        <f>Schedule!E95</f>
        <v>0.375</v>
      </c>
      <c r="F292" s="161" t="str">
        <f>Schedule!F95</f>
        <v>-</v>
      </c>
      <c r="G292" s="159" t="str">
        <f>Schedule!G95</f>
        <v>New York</v>
      </c>
      <c r="H292" s="159" t="str">
        <f>Schedule!H95</f>
        <v>USNYC</v>
      </c>
      <c r="I292" s="75"/>
      <c r="J292" s="74" t="s">
        <v>383</v>
      </c>
      <c r="K292" s="69">
        <v>139</v>
      </c>
      <c r="L292" s="131"/>
      <c r="M292" s="66">
        <f>Table1[[#This Row],[Depart]]+Table1[[#This Row],[Dur''n]]</f>
        <v>0.25</v>
      </c>
      <c r="N292" s="66">
        <v>0.25</v>
      </c>
      <c r="O292" s="132">
        <v>27</v>
      </c>
      <c r="P292" s="136"/>
      <c r="Q292" s="69"/>
      <c r="R292" s="69"/>
      <c r="S292" s="70">
        <v>144</v>
      </c>
      <c r="T292" s="69" t="s">
        <v>413</v>
      </c>
      <c r="U292" s="77"/>
      <c r="V292" s="133" t="s">
        <v>79</v>
      </c>
      <c r="W292" s="74"/>
    </row>
    <row r="293" spans="1:23" ht="24.95" customHeight="1" x14ac:dyDescent="0.2">
      <c r="A293" s="166">
        <v>131.12700000000001</v>
      </c>
      <c r="B293" s="159">
        <f>Schedule!B95</f>
        <v>45758</v>
      </c>
      <c r="C293" s="160">
        <f>Schedule!C95</f>
        <v>45758</v>
      </c>
      <c r="D293" s="159" t="str">
        <f>Schedule!D95</f>
        <v>B</v>
      </c>
      <c r="E293" s="161">
        <f>Schedule!E95</f>
        <v>0.375</v>
      </c>
      <c r="F293" s="161" t="str">
        <f>Schedule!F95</f>
        <v>-</v>
      </c>
      <c r="G293" s="159" t="str">
        <f>Schedule!G95</f>
        <v>New York</v>
      </c>
      <c r="H293" s="159" t="str">
        <f>Schedule!H95</f>
        <v>USNYC</v>
      </c>
      <c r="I293" s="75"/>
      <c r="J293" s="74" t="s">
        <v>384</v>
      </c>
      <c r="K293" s="69">
        <v>89</v>
      </c>
      <c r="L293" s="131"/>
      <c r="M293" s="66">
        <f>Table1[[#This Row],[Depart]]+Table1[[#This Row],[Dur''n]]</f>
        <v>0.20833333333333334</v>
      </c>
      <c r="N293" s="66">
        <v>0.20833333333333334</v>
      </c>
      <c r="O293" s="132">
        <v>24</v>
      </c>
      <c r="P293" s="136"/>
      <c r="Q293" s="69"/>
      <c r="R293" s="69"/>
      <c r="S293" s="70">
        <v>144</v>
      </c>
      <c r="T293" s="69"/>
      <c r="U293" s="77"/>
      <c r="V293" s="133"/>
      <c r="W293" s="74"/>
    </row>
    <row r="294" spans="1:23" ht="24.95" customHeight="1" x14ac:dyDescent="0.2">
      <c r="A294" s="166">
        <v>131.12700000000001</v>
      </c>
      <c r="B294" s="159">
        <f>Schedule!B95</f>
        <v>45758</v>
      </c>
      <c r="C294" s="160">
        <f>Schedule!C95</f>
        <v>45758</v>
      </c>
      <c r="D294" s="159" t="str">
        <f>Schedule!D95</f>
        <v>B</v>
      </c>
      <c r="E294" s="161">
        <f>Schedule!E95</f>
        <v>0.375</v>
      </c>
      <c r="F294" s="161" t="str">
        <f>Schedule!F95</f>
        <v>-</v>
      </c>
      <c r="G294" s="159" t="str">
        <f>Schedule!G95</f>
        <v>New York</v>
      </c>
      <c r="H294" s="159" t="str">
        <f>Schedule!H95</f>
        <v>USNYC</v>
      </c>
      <c r="I294" s="75"/>
      <c r="J294" s="74" t="s">
        <v>385</v>
      </c>
      <c r="K294" s="69">
        <v>229</v>
      </c>
      <c r="L294" s="131"/>
      <c r="M294" s="66">
        <f>Table1[[#This Row],[Depart]]+Table1[[#This Row],[Dur''n]]</f>
        <v>0.33333333333333331</v>
      </c>
      <c r="N294" s="66">
        <v>0.33333333333333331</v>
      </c>
      <c r="O294" s="132">
        <v>58</v>
      </c>
      <c r="P294" s="136"/>
      <c r="Q294" s="69"/>
      <c r="R294" s="69"/>
      <c r="S294" s="70">
        <v>144</v>
      </c>
      <c r="T294" s="69" t="s">
        <v>413</v>
      </c>
      <c r="U294" s="77"/>
      <c r="V294" s="133" t="s">
        <v>79</v>
      </c>
      <c r="W294" s="74"/>
    </row>
    <row r="295" spans="1:23" ht="24.95" customHeight="1" x14ac:dyDescent="0.2">
      <c r="A295" s="166">
        <v>131.12700000000001</v>
      </c>
      <c r="B295" s="159">
        <f>Schedule!B95</f>
        <v>45758</v>
      </c>
      <c r="C295" s="160">
        <f>Schedule!C95</f>
        <v>45758</v>
      </c>
      <c r="D295" s="159" t="str">
        <f>Schedule!D95</f>
        <v>B</v>
      </c>
      <c r="E295" s="161">
        <f>Schedule!E95</f>
        <v>0.375</v>
      </c>
      <c r="F295" s="161" t="str">
        <f>Schedule!F95</f>
        <v>-</v>
      </c>
      <c r="G295" s="159" t="str">
        <f>Schedule!G95</f>
        <v>New York</v>
      </c>
      <c r="H295" s="159" t="str">
        <f>Schedule!H95</f>
        <v>USNYC</v>
      </c>
      <c r="I295" s="75"/>
      <c r="J295" s="74" t="s">
        <v>386</v>
      </c>
      <c r="K295" s="69">
        <v>159</v>
      </c>
      <c r="L295" s="131"/>
      <c r="M295" s="66">
        <f>Table1[[#This Row],[Depart]]+Table1[[#This Row],[Dur''n]]</f>
        <v>0.20833333333333334</v>
      </c>
      <c r="N295" s="66">
        <v>0.20833333333333334</v>
      </c>
      <c r="O295" s="132">
        <v>89</v>
      </c>
      <c r="P295" s="136"/>
      <c r="Q295" s="69"/>
      <c r="R295" s="69"/>
      <c r="S295" s="70">
        <v>144</v>
      </c>
      <c r="T295" s="69"/>
      <c r="U295" s="77"/>
      <c r="V295" s="133"/>
      <c r="W295" s="74"/>
    </row>
    <row r="296" spans="1:23" ht="24.95" customHeight="1" x14ac:dyDescent="0.2">
      <c r="A296" s="166">
        <v>131.12700000000001</v>
      </c>
      <c r="B296" s="159">
        <f>Schedule!B96</f>
        <v>45759</v>
      </c>
      <c r="C296" s="160">
        <f>Schedule!C96</f>
        <v>45759</v>
      </c>
      <c r="D296" s="159" t="str">
        <f>Schedule!D96</f>
        <v>B</v>
      </c>
      <c r="E296" s="161" t="str">
        <f>Schedule!E96</f>
        <v>-</v>
      </c>
      <c r="F296" s="161">
        <f>Schedule!F96</f>
        <v>0.70833333333333337</v>
      </c>
      <c r="G296" s="159" t="str">
        <f>Schedule!G96</f>
        <v>New York</v>
      </c>
      <c r="H296" s="159" t="str">
        <f>Schedule!H96</f>
        <v>USNYC</v>
      </c>
      <c r="I296" s="75"/>
      <c r="J296" s="74" t="s">
        <v>387</v>
      </c>
      <c r="K296" s="69">
        <v>79</v>
      </c>
      <c r="L296" s="131"/>
      <c r="M296" s="66">
        <f>Table1[[#This Row],[Depart]]+Table1[[#This Row],[Dur''n]]</f>
        <v>0.1875</v>
      </c>
      <c r="N296" s="66">
        <v>0.1875</v>
      </c>
      <c r="O296" s="132">
        <v>41</v>
      </c>
      <c r="P296" s="136"/>
      <c r="Q296" s="69"/>
      <c r="R296" s="69"/>
      <c r="S296" s="70">
        <v>144</v>
      </c>
      <c r="T296" s="69"/>
      <c r="U296" s="77"/>
      <c r="V296" s="133"/>
      <c r="W296" s="74"/>
    </row>
    <row r="297" spans="1:23" ht="24.95" customHeight="1" x14ac:dyDescent="0.2">
      <c r="A297" s="166">
        <v>131.12700000000001</v>
      </c>
      <c r="B297" s="159">
        <f>Schedule!B96</f>
        <v>45759</v>
      </c>
      <c r="C297" s="160">
        <f>Schedule!C96</f>
        <v>45759</v>
      </c>
      <c r="D297" s="159" t="str">
        <f>Schedule!D96</f>
        <v>B</v>
      </c>
      <c r="E297" s="161" t="str">
        <f>Schedule!E96</f>
        <v>-</v>
      </c>
      <c r="F297" s="161">
        <f>Schedule!F96</f>
        <v>0.70833333333333337</v>
      </c>
      <c r="G297" s="159" t="str">
        <f>Schedule!G96</f>
        <v>New York</v>
      </c>
      <c r="H297" s="159" t="str">
        <f>Schedule!H96</f>
        <v>USNYC</v>
      </c>
      <c r="I297" s="75"/>
      <c r="J297" s="74" t="s">
        <v>384</v>
      </c>
      <c r="K297" s="69">
        <v>89</v>
      </c>
      <c r="L297" s="131"/>
      <c r="M297" s="66">
        <f>Table1[[#This Row],[Depart]]+Table1[[#This Row],[Dur''n]]</f>
        <v>0.20833333333333334</v>
      </c>
      <c r="N297" s="66">
        <v>0.20833333333333334</v>
      </c>
      <c r="O297" s="132">
        <v>30</v>
      </c>
      <c r="P297" s="136"/>
      <c r="Q297" s="69"/>
      <c r="R297" s="69"/>
      <c r="S297" s="70">
        <v>144</v>
      </c>
      <c r="T297" s="69"/>
      <c r="U297" s="77"/>
      <c r="V297" s="133"/>
      <c r="W297" s="74"/>
    </row>
    <row r="298" spans="1:23" ht="24.95" customHeight="1" x14ac:dyDescent="0.2">
      <c r="A298" s="166">
        <v>131.12700000000001</v>
      </c>
      <c r="B298" s="159">
        <f>Schedule!B96</f>
        <v>45759</v>
      </c>
      <c r="C298" s="160">
        <f>Schedule!C96</f>
        <v>45759</v>
      </c>
      <c r="D298" s="159" t="str">
        <f>Schedule!D96</f>
        <v>B</v>
      </c>
      <c r="E298" s="161" t="str">
        <f>Schedule!E96</f>
        <v>-</v>
      </c>
      <c r="F298" s="161">
        <f>Schedule!F96</f>
        <v>0.70833333333333337</v>
      </c>
      <c r="G298" s="159" t="str">
        <f>Schedule!G96</f>
        <v>New York</v>
      </c>
      <c r="H298" s="159" t="str">
        <f>Schedule!H96</f>
        <v>USNYC</v>
      </c>
      <c r="I298" s="75"/>
      <c r="J298" s="74" t="s">
        <v>381</v>
      </c>
      <c r="K298" s="69">
        <v>389</v>
      </c>
      <c r="L298" s="131"/>
      <c r="M298" s="66">
        <f>Table1[[#This Row],[Depart]]+Table1[[#This Row],[Dur''n]]</f>
        <v>0</v>
      </c>
      <c r="N298" s="66"/>
      <c r="O298" s="132">
        <v>2</v>
      </c>
      <c r="P298" s="136"/>
      <c r="Q298" s="69"/>
      <c r="R298" s="69"/>
      <c r="S298" s="70">
        <v>30</v>
      </c>
      <c r="T298" s="69"/>
      <c r="U298" s="77"/>
      <c r="V298" s="133"/>
      <c r="W298" s="74"/>
    </row>
    <row r="299" spans="1:23" ht="24.95" customHeight="1" x14ac:dyDescent="0.2">
      <c r="A299" s="166">
        <v>131.12700000000001</v>
      </c>
      <c r="B299" s="159">
        <f>Schedule!B96</f>
        <v>45759</v>
      </c>
      <c r="C299" s="160">
        <f>Schedule!C96</f>
        <v>45759</v>
      </c>
      <c r="D299" s="159" t="str">
        <f>Schedule!D96</f>
        <v>B</v>
      </c>
      <c r="E299" s="161" t="str">
        <f>Schedule!E96</f>
        <v>-</v>
      </c>
      <c r="F299" s="161">
        <f>Schedule!F96</f>
        <v>0.70833333333333337</v>
      </c>
      <c r="G299" s="159" t="str">
        <f>Schedule!G96</f>
        <v>New York</v>
      </c>
      <c r="H299" s="159" t="str">
        <f>Schedule!H96</f>
        <v>USNYC</v>
      </c>
      <c r="I299" s="75"/>
      <c r="J299" s="74" t="s">
        <v>388</v>
      </c>
      <c r="K299" s="69">
        <v>145</v>
      </c>
      <c r="L299" s="131"/>
      <c r="M299" s="66">
        <f>Table1[[#This Row],[Depart]]+Table1[[#This Row],[Dur''n]]</f>
        <v>0.1875</v>
      </c>
      <c r="N299" s="66">
        <v>0.1875</v>
      </c>
      <c r="O299" s="132">
        <v>46</v>
      </c>
      <c r="P299" s="136"/>
      <c r="Q299" s="69"/>
      <c r="R299" s="69"/>
      <c r="S299" s="70">
        <v>144</v>
      </c>
      <c r="T299" s="69"/>
      <c r="U299" s="77"/>
      <c r="V299" s="133" t="s">
        <v>79</v>
      </c>
      <c r="W299" s="74"/>
    </row>
    <row r="300" spans="1:23" ht="24.95" customHeight="1" x14ac:dyDescent="0.2">
      <c r="A300" s="166">
        <v>131.12700000000001</v>
      </c>
      <c r="B300" s="159">
        <f>Schedule!B96</f>
        <v>45759</v>
      </c>
      <c r="C300" s="160">
        <f>Schedule!C96</f>
        <v>45759</v>
      </c>
      <c r="D300" s="159" t="str">
        <f>Schedule!D96</f>
        <v>B</v>
      </c>
      <c r="E300" s="161" t="str">
        <f>Schedule!E96</f>
        <v>-</v>
      </c>
      <c r="F300" s="161">
        <f>Schedule!F96</f>
        <v>0.70833333333333337</v>
      </c>
      <c r="G300" s="159" t="str">
        <f>Schedule!G96</f>
        <v>New York</v>
      </c>
      <c r="H300" s="159" t="str">
        <f>Schedule!H96</f>
        <v>USNYC</v>
      </c>
      <c r="I300" s="75"/>
      <c r="J300" s="74" t="s">
        <v>379</v>
      </c>
      <c r="K300" s="69">
        <v>145</v>
      </c>
      <c r="L300" s="131"/>
      <c r="M300" s="66">
        <f>Table1[[#This Row],[Depart]]+Table1[[#This Row],[Dur''n]]</f>
        <v>0.20833333333333334</v>
      </c>
      <c r="N300" s="66">
        <v>0.20833333333333334</v>
      </c>
      <c r="O300" s="132">
        <v>42</v>
      </c>
      <c r="P300" s="136"/>
      <c r="Q300" s="69"/>
      <c r="R300" s="69"/>
      <c r="S300" s="70">
        <v>144</v>
      </c>
      <c r="T300" s="69"/>
      <c r="U300" s="77"/>
      <c r="V300" s="133" t="s">
        <v>79</v>
      </c>
      <c r="W300" s="74"/>
    </row>
    <row r="301" spans="1:23" ht="24.95" customHeight="1" x14ac:dyDescent="0.2">
      <c r="A301" s="166">
        <v>131.12700000000001</v>
      </c>
      <c r="B301" s="159">
        <f>Schedule!B96</f>
        <v>45759</v>
      </c>
      <c r="C301" s="160">
        <f>Schedule!C96</f>
        <v>45759</v>
      </c>
      <c r="D301" s="159" t="str">
        <f>Schedule!D96</f>
        <v>B</v>
      </c>
      <c r="E301" s="161" t="str">
        <f>Schedule!E96</f>
        <v>-</v>
      </c>
      <c r="F301" s="161">
        <f>Schedule!F96</f>
        <v>0.70833333333333337</v>
      </c>
      <c r="G301" s="159" t="str">
        <f>Schedule!G96</f>
        <v>New York</v>
      </c>
      <c r="H301" s="159" t="str">
        <f>Schedule!H96</f>
        <v>USNYC</v>
      </c>
      <c r="I301" s="75"/>
      <c r="J301" s="74" t="s">
        <v>382</v>
      </c>
      <c r="K301" s="69">
        <v>79</v>
      </c>
      <c r="L301" s="131"/>
      <c r="M301" s="66">
        <f>Table1[[#This Row],[Depart]]+Table1[[#This Row],[Dur''n]]</f>
        <v>0.125</v>
      </c>
      <c r="N301" s="66">
        <v>0.125</v>
      </c>
      <c r="O301" s="132">
        <v>14</v>
      </c>
      <c r="P301" s="136"/>
      <c r="Q301" s="69"/>
      <c r="R301" s="69"/>
      <c r="S301" s="70">
        <v>150</v>
      </c>
      <c r="T301" s="69"/>
      <c r="U301" s="77"/>
      <c r="V301" s="133" t="s">
        <v>79</v>
      </c>
      <c r="W301" s="74"/>
    </row>
    <row r="302" spans="1:23" ht="24.95" customHeight="1" x14ac:dyDescent="0.2">
      <c r="A302" s="166">
        <v>131.12700000000001</v>
      </c>
      <c r="B302" s="159">
        <f>Schedule!B96</f>
        <v>45759</v>
      </c>
      <c r="C302" s="160">
        <f>Schedule!C96</f>
        <v>45759</v>
      </c>
      <c r="D302" s="159" t="str">
        <f>Schedule!D96</f>
        <v>B</v>
      </c>
      <c r="E302" s="161" t="str">
        <f>Schedule!E96</f>
        <v>-</v>
      </c>
      <c r="F302" s="161">
        <f>Schedule!F96</f>
        <v>0.70833333333333337</v>
      </c>
      <c r="G302" s="159" t="str">
        <f>Schedule!G96</f>
        <v>New York</v>
      </c>
      <c r="H302" s="159" t="str">
        <f>Schedule!H96</f>
        <v>USNYC</v>
      </c>
      <c r="I302" s="75"/>
      <c r="J302" s="74" t="s">
        <v>383</v>
      </c>
      <c r="K302" s="69">
        <v>139</v>
      </c>
      <c r="L302" s="131"/>
      <c r="M302" s="66">
        <f>Table1[[#This Row],[Depart]]+Table1[[#This Row],[Dur''n]]</f>
        <v>0.25</v>
      </c>
      <c r="N302" s="66">
        <v>0.25</v>
      </c>
      <c r="O302" s="132">
        <v>91</v>
      </c>
      <c r="P302" s="136"/>
      <c r="Q302" s="69"/>
      <c r="R302" s="69"/>
      <c r="S302" s="70">
        <v>144</v>
      </c>
      <c r="T302" s="69" t="s">
        <v>413</v>
      </c>
      <c r="U302" s="77"/>
      <c r="V302" s="133" t="s">
        <v>79</v>
      </c>
      <c r="W302" s="74"/>
    </row>
    <row r="303" spans="1:23" ht="24.95" customHeight="1" x14ac:dyDescent="0.2">
      <c r="A303" s="166">
        <v>131.12700000000001</v>
      </c>
      <c r="B303" s="159">
        <f>Schedule!B102</f>
        <v>45765</v>
      </c>
      <c r="C303" s="160">
        <f>Schedule!C102</f>
        <v>45765</v>
      </c>
      <c r="D303" s="159" t="str">
        <f>Schedule!D102</f>
        <v>B</v>
      </c>
      <c r="E303" s="161">
        <f>Schedule!E102</f>
        <v>0.58333333333333337</v>
      </c>
      <c r="F303" s="161">
        <f>Schedule!F102</f>
        <v>0.83333333333333337</v>
      </c>
      <c r="G303" s="159" t="str">
        <f>Schedule!G102</f>
        <v>Horta</v>
      </c>
      <c r="H303" s="159" t="str">
        <f>Schedule!H102</f>
        <v>PTHOR</v>
      </c>
      <c r="I303" s="75"/>
      <c r="J303" s="74" t="s">
        <v>389</v>
      </c>
      <c r="K303" s="69">
        <v>59</v>
      </c>
      <c r="L303" s="131"/>
      <c r="M303" s="66">
        <f>Table1[[#This Row],[Depart]]+Table1[[#This Row],[Dur''n]]</f>
        <v>0.14583333333333334</v>
      </c>
      <c r="N303" s="66">
        <v>0.14583333333333334</v>
      </c>
      <c r="O303" s="132">
        <v>45</v>
      </c>
      <c r="P303" s="136">
        <v>12</v>
      </c>
      <c r="Q303" s="69"/>
      <c r="R303" s="69"/>
      <c r="S303" s="70">
        <v>45</v>
      </c>
      <c r="T303" s="69"/>
      <c r="U303" s="77" t="s">
        <v>441</v>
      </c>
      <c r="V303" s="133"/>
      <c r="W303" s="74"/>
    </row>
    <row r="304" spans="1:23" ht="24.95" customHeight="1" x14ac:dyDescent="0.2">
      <c r="A304" s="166">
        <v>131.12700000000001</v>
      </c>
      <c r="B304" s="159">
        <f>Schedule!B102</f>
        <v>45765</v>
      </c>
      <c r="C304" s="160">
        <f>Schedule!C102</f>
        <v>45765</v>
      </c>
      <c r="D304" s="159" t="str">
        <f>Schedule!D102</f>
        <v>B</v>
      </c>
      <c r="E304" s="161">
        <f>Schedule!E102</f>
        <v>0.58333333333333337</v>
      </c>
      <c r="F304" s="161">
        <f>Schedule!F102</f>
        <v>0.83333333333333337</v>
      </c>
      <c r="G304" s="159" t="str">
        <f>Schedule!G102</f>
        <v>Horta</v>
      </c>
      <c r="H304" s="159" t="str">
        <f>Schedule!H102</f>
        <v>PTHOR</v>
      </c>
      <c r="I304" s="75"/>
      <c r="J304" s="74" t="s">
        <v>390</v>
      </c>
      <c r="K304" s="69">
        <v>39</v>
      </c>
      <c r="L304" s="131"/>
      <c r="M304" s="66">
        <f>Table1[[#This Row],[Depart]]+Table1[[#This Row],[Dur''n]]</f>
        <v>0.16666666666666666</v>
      </c>
      <c r="N304" s="66">
        <v>0.16666666666666666</v>
      </c>
      <c r="O304" s="132">
        <v>39</v>
      </c>
      <c r="P304" s="136">
        <v>2</v>
      </c>
      <c r="Q304" s="69"/>
      <c r="R304" s="69"/>
      <c r="S304" s="70">
        <v>40</v>
      </c>
      <c r="T304" s="69"/>
      <c r="U304" s="77" t="s">
        <v>442</v>
      </c>
      <c r="V304" s="133" t="s">
        <v>79</v>
      </c>
      <c r="W304" s="74"/>
    </row>
    <row r="305" spans="1:23" ht="24.95" customHeight="1" x14ac:dyDescent="0.2">
      <c r="A305" s="166">
        <v>131.12700000000001</v>
      </c>
      <c r="B305" s="159">
        <f>Schedule!B102</f>
        <v>45765</v>
      </c>
      <c r="C305" s="160">
        <f>Schedule!C102</f>
        <v>45765</v>
      </c>
      <c r="D305" s="159" t="str">
        <f>Schedule!D102</f>
        <v>B</v>
      </c>
      <c r="E305" s="161">
        <f>Schedule!E102</f>
        <v>0.58333333333333337</v>
      </c>
      <c r="F305" s="161">
        <f>Schedule!F102</f>
        <v>0.83333333333333337</v>
      </c>
      <c r="G305" s="159" t="str">
        <f>Schedule!G102</f>
        <v>Horta</v>
      </c>
      <c r="H305" s="159" t="str">
        <f>Schedule!H102</f>
        <v>PTHOR</v>
      </c>
      <c r="I305" s="75"/>
      <c r="J305" s="74" t="s">
        <v>391</v>
      </c>
      <c r="K305" s="69">
        <v>39</v>
      </c>
      <c r="L305" s="131"/>
      <c r="M305" s="66">
        <f>Table1[[#This Row],[Depart]]+Table1[[#This Row],[Dur''n]]</f>
        <v>0.14583333333333334</v>
      </c>
      <c r="N305" s="66">
        <v>0.14583333333333334</v>
      </c>
      <c r="O305" s="132">
        <v>145</v>
      </c>
      <c r="P305" s="136"/>
      <c r="Q305" s="69"/>
      <c r="R305" s="69"/>
      <c r="S305" s="70">
        <v>180</v>
      </c>
      <c r="T305" s="69"/>
      <c r="U305" s="77"/>
      <c r="V305" s="133"/>
      <c r="W305" s="74"/>
    </row>
    <row r="306" spans="1:23" ht="24.95" customHeight="1" x14ac:dyDescent="0.2">
      <c r="A306" s="166">
        <v>131.12700000000001</v>
      </c>
      <c r="B306" s="159">
        <f>Schedule!B102</f>
        <v>45765</v>
      </c>
      <c r="C306" s="160">
        <f>Schedule!C102</f>
        <v>45765</v>
      </c>
      <c r="D306" s="159" t="str">
        <f>Schedule!D102</f>
        <v>B</v>
      </c>
      <c r="E306" s="161">
        <f>Schedule!E102</f>
        <v>0.58333333333333337</v>
      </c>
      <c r="F306" s="161">
        <f>Schedule!F102</f>
        <v>0.83333333333333337</v>
      </c>
      <c r="G306" s="159" t="str">
        <f>Schedule!G102</f>
        <v>Horta</v>
      </c>
      <c r="H306" s="159" t="str">
        <f>Schedule!H102</f>
        <v>PTHOR</v>
      </c>
      <c r="I306" s="75"/>
      <c r="J306" s="74" t="s">
        <v>392</v>
      </c>
      <c r="K306" s="69">
        <v>89</v>
      </c>
      <c r="L306" s="131"/>
      <c r="M306" s="66">
        <f>Table1[[#This Row],[Depart]]+Table1[[#This Row],[Dur''n]]</f>
        <v>0.14583333333333334</v>
      </c>
      <c r="N306" s="66">
        <v>0.14583333333333334</v>
      </c>
      <c r="O306" s="132">
        <v>15</v>
      </c>
      <c r="P306" s="136"/>
      <c r="Q306" s="69"/>
      <c r="R306" s="69"/>
      <c r="S306" s="70">
        <v>28</v>
      </c>
      <c r="T306" s="69"/>
      <c r="U306" s="77"/>
      <c r="V306" s="133" t="s">
        <v>79</v>
      </c>
      <c r="W306" s="74"/>
    </row>
    <row r="307" spans="1:23" ht="24.95" customHeight="1" x14ac:dyDescent="0.2">
      <c r="A307" s="166">
        <v>131.12700000000001</v>
      </c>
      <c r="B307" s="159">
        <f>Schedule!B103</f>
        <v>45766</v>
      </c>
      <c r="C307" s="160">
        <f>Schedule!C103</f>
        <v>45766</v>
      </c>
      <c r="D307" s="159" t="str">
        <f>Schedule!D103</f>
        <v>B</v>
      </c>
      <c r="E307" s="161">
        <f>Schedule!E103</f>
        <v>0.33333333333333331</v>
      </c>
      <c r="F307" s="161">
        <f>Schedule!F103</f>
        <v>0.75</v>
      </c>
      <c r="G307" s="159" t="str">
        <f>Schedule!G103</f>
        <v>Ponta Delgada</v>
      </c>
      <c r="H307" s="159" t="str">
        <f>Schedule!H103</f>
        <v>PTPDL</v>
      </c>
      <c r="I307" s="75"/>
      <c r="J307" s="74" t="s">
        <v>393</v>
      </c>
      <c r="K307" s="69">
        <v>29</v>
      </c>
      <c r="L307" s="131"/>
      <c r="M307" s="66">
        <f>Table1[[#This Row],[Depart]]+Table1[[#This Row],[Dur''n]]</f>
        <v>0.14583333333333334</v>
      </c>
      <c r="N307" s="66">
        <v>0.14583333333333334</v>
      </c>
      <c r="O307" s="132">
        <v>60</v>
      </c>
      <c r="P307" s="136"/>
      <c r="Q307" s="69"/>
      <c r="R307" s="69"/>
      <c r="S307" s="70">
        <v>135</v>
      </c>
      <c r="T307" s="69"/>
      <c r="U307" s="77"/>
      <c r="V307" s="133"/>
      <c r="W307" s="74"/>
    </row>
    <row r="308" spans="1:23" ht="24.95" customHeight="1" x14ac:dyDescent="0.2">
      <c r="A308" s="166">
        <v>131.12700000000001</v>
      </c>
      <c r="B308" s="159">
        <f>Schedule!B103</f>
        <v>45766</v>
      </c>
      <c r="C308" s="160">
        <f>Schedule!C103</f>
        <v>45766</v>
      </c>
      <c r="D308" s="159" t="str">
        <f>Schedule!D103</f>
        <v>B</v>
      </c>
      <c r="E308" s="161">
        <f>Schedule!E103</f>
        <v>0.33333333333333331</v>
      </c>
      <c r="F308" s="161">
        <f>Schedule!F103</f>
        <v>0.75</v>
      </c>
      <c r="G308" s="159" t="str">
        <f>Schedule!G103</f>
        <v>Ponta Delgada</v>
      </c>
      <c r="H308" s="159" t="str">
        <f>Schedule!H103</f>
        <v>PTPDL</v>
      </c>
      <c r="I308" s="75"/>
      <c r="J308" s="74" t="s">
        <v>394</v>
      </c>
      <c r="K308" s="69">
        <v>29</v>
      </c>
      <c r="L308" s="131"/>
      <c r="M308" s="66">
        <f>Table1[[#This Row],[Depart]]+Table1[[#This Row],[Dur''n]]</f>
        <v>0.14583333333333334</v>
      </c>
      <c r="N308" s="66">
        <v>0.14583333333333334</v>
      </c>
      <c r="O308" s="132">
        <v>30</v>
      </c>
      <c r="P308" s="136"/>
      <c r="Q308" s="69"/>
      <c r="R308" s="69"/>
      <c r="S308" s="70">
        <v>135</v>
      </c>
      <c r="T308" s="69"/>
      <c r="U308" s="77"/>
      <c r="V308" s="133"/>
      <c r="W308" s="74"/>
    </row>
    <row r="309" spans="1:23" ht="24.95" customHeight="1" x14ac:dyDescent="0.2">
      <c r="A309" s="166">
        <v>131.12700000000001</v>
      </c>
      <c r="B309" s="159">
        <f>Schedule!B103</f>
        <v>45766</v>
      </c>
      <c r="C309" s="160">
        <f>Schedule!C103</f>
        <v>45766</v>
      </c>
      <c r="D309" s="159" t="str">
        <f>Schedule!D103</f>
        <v>B</v>
      </c>
      <c r="E309" s="161">
        <f>Schedule!E103</f>
        <v>0.33333333333333331</v>
      </c>
      <c r="F309" s="161">
        <f>Schedule!F103</f>
        <v>0.75</v>
      </c>
      <c r="G309" s="159" t="str">
        <f>Schedule!G103</f>
        <v>Ponta Delgada</v>
      </c>
      <c r="H309" s="159" t="str">
        <f>Schedule!H103</f>
        <v>PTPDL</v>
      </c>
      <c r="I309" s="75"/>
      <c r="J309" s="74" t="s">
        <v>395</v>
      </c>
      <c r="K309" s="69">
        <v>21</v>
      </c>
      <c r="L309" s="131"/>
      <c r="M309" s="66">
        <f>Table1[[#This Row],[Depart]]+Table1[[#This Row],[Dur''n]]</f>
        <v>8.3333333333333329E-2</v>
      </c>
      <c r="N309" s="66">
        <v>8.3333333333333329E-2</v>
      </c>
      <c r="O309" s="132">
        <v>81</v>
      </c>
      <c r="P309" s="136"/>
      <c r="Q309" s="69"/>
      <c r="R309" s="69"/>
      <c r="S309" s="70">
        <v>135</v>
      </c>
      <c r="T309" s="69"/>
      <c r="U309" s="77"/>
      <c r="V309" s="133"/>
      <c r="W309" s="74"/>
    </row>
    <row r="310" spans="1:23" ht="24.95" customHeight="1" x14ac:dyDescent="0.2">
      <c r="A310" s="166">
        <v>131.12700000000001</v>
      </c>
      <c r="B310" s="159">
        <f>Schedule!B103</f>
        <v>45766</v>
      </c>
      <c r="C310" s="160">
        <f>Schedule!C103</f>
        <v>45766</v>
      </c>
      <c r="D310" s="159" t="str">
        <f>Schedule!D103</f>
        <v>B</v>
      </c>
      <c r="E310" s="161">
        <f>Schedule!E103</f>
        <v>0.33333333333333331</v>
      </c>
      <c r="F310" s="161">
        <f>Schedule!F103</f>
        <v>0.75</v>
      </c>
      <c r="G310" s="159" t="str">
        <f>Schedule!G103</f>
        <v>Ponta Delgada</v>
      </c>
      <c r="H310" s="159" t="str">
        <f>Schedule!H103</f>
        <v>PTPDL</v>
      </c>
      <c r="I310" s="75"/>
      <c r="J310" s="74" t="s">
        <v>396</v>
      </c>
      <c r="K310" s="69">
        <v>89</v>
      </c>
      <c r="L310" s="131"/>
      <c r="M310" s="66">
        <f>Table1[[#This Row],[Depart]]+Table1[[#This Row],[Dur''n]]</f>
        <v>0.3125</v>
      </c>
      <c r="N310" s="66">
        <v>0.3125</v>
      </c>
      <c r="O310" s="132">
        <v>59</v>
      </c>
      <c r="P310" s="136"/>
      <c r="Q310" s="69"/>
      <c r="R310" s="69"/>
      <c r="S310" s="70">
        <v>135</v>
      </c>
      <c r="T310" s="69" t="s">
        <v>408</v>
      </c>
      <c r="U310" s="77"/>
      <c r="V310" s="133" t="s">
        <v>79</v>
      </c>
      <c r="W310" s="74"/>
    </row>
    <row r="311" spans="1:23" ht="24.95" customHeight="1" x14ac:dyDescent="0.2">
      <c r="A311" s="166">
        <v>131.12700000000001</v>
      </c>
      <c r="B311" s="159">
        <f>Schedule!B103</f>
        <v>45766</v>
      </c>
      <c r="C311" s="160">
        <f>Schedule!C103</f>
        <v>45766</v>
      </c>
      <c r="D311" s="159" t="str">
        <f>Schedule!D103</f>
        <v>B</v>
      </c>
      <c r="E311" s="161">
        <f>Schedule!E103</f>
        <v>0.33333333333333331</v>
      </c>
      <c r="F311" s="161">
        <f>Schedule!F103</f>
        <v>0.75</v>
      </c>
      <c r="G311" s="159" t="str">
        <f>Schedule!G103</f>
        <v>Ponta Delgada</v>
      </c>
      <c r="H311" s="159" t="str">
        <f>Schedule!H103</f>
        <v>PTPDL</v>
      </c>
      <c r="I311" s="75"/>
      <c r="J311" s="74" t="s">
        <v>397</v>
      </c>
      <c r="K311" s="69">
        <v>59</v>
      </c>
      <c r="L311" s="131"/>
      <c r="M311" s="66">
        <f>Table1[[#This Row],[Depart]]+Table1[[#This Row],[Dur''n]]</f>
        <v>0.14583333333333334</v>
      </c>
      <c r="N311" s="66">
        <v>0.14583333333333334</v>
      </c>
      <c r="O311" s="132">
        <v>51</v>
      </c>
      <c r="P311" s="136"/>
      <c r="Q311" s="69"/>
      <c r="R311" s="69"/>
      <c r="S311" s="70">
        <v>135</v>
      </c>
      <c r="T311" s="69"/>
      <c r="U311" s="77"/>
      <c r="V311" s="133"/>
      <c r="W311" s="74"/>
    </row>
    <row r="312" spans="1:23" ht="24.95" customHeight="1" x14ac:dyDescent="0.2">
      <c r="A312" s="166">
        <v>131.12700000000001</v>
      </c>
      <c r="B312" s="159">
        <f>Schedule!B103</f>
        <v>45766</v>
      </c>
      <c r="C312" s="160">
        <f>Schedule!C103</f>
        <v>45766</v>
      </c>
      <c r="D312" s="159" t="str">
        <f>Schedule!D103</f>
        <v>B</v>
      </c>
      <c r="E312" s="161">
        <f>Schedule!E103</f>
        <v>0.33333333333333331</v>
      </c>
      <c r="F312" s="161">
        <f>Schedule!F103</f>
        <v>0.75</v>
      </c>
      <c r="G312" s="159" t="str">
        <f>Schedule!G103</f>
        <v>Ponta Delgada</v>
      </c>
      <c r="H312" s="159" t="str">
        <f>Schedule!H103</f>
        <v>PTPDL</v>
      </c>
      <c r="I312" s="75"/>
      <c r="J312" s="74" t="s">
        <v>398</v>
      </c>
      <c r="K312" s="69">
        <v>69</v>
      </c>
      <c r="L312" s="131"/>
      <c r="M312" s="66">
        <f>Table1[[#This Row],[Depart]]+Table1[[#This Row],[Dur''n]]</f>
        <v>0.14583333333333334</v>
      </c>
      <c r="N312" s="66">
        <v>0.14583333333333334</v>
      </c>
      <c r="O312" s="132">
        <v>48</v>
      </c>
      <c r="P312" s="136"/>
      <c r="Q312" s="69"/>
      <c r="R312" s="69"/>
      <c r="S312" s="70">
        <v>48</v>
      </c>
      <c r="T312" s="69"/>
      <c r="U312" s="77" t="s">
        <v>443</v>
      </c>
      <c r="V312" s="133" t="s">
        <v>79</v>
      </c>
      <c r="W312" s="74"/>
    </row>
    <row r="313" spans="1:23" ht="24.95" customHeight="1" x14ac:dyDescent="0.2">
      <c r="A313" s="166">
        <v>131.12700000000001</v>
      </c>
      <c r="B313" s="159">
        <f>Schedule!B106</f>
        <v>45769</v>
      </c>
      <c r="C313" s="160">
        <f>Schedule!C106</f>
        <v>45769</v>
      </c>
      <c r="D313" s="159" t="str">
        <f>Schedule!D106</f>
        <v>B</v>
      </c>
      <c r="E313" s="161">
        <f>Schedule!E106</f>
        <v>0.33333333333333331</v>
      </c>
      <c r="F313" s="161">
        <f>Schedule!F106</f>
        <v>0.625</v>
      </c>
      <c r="G313" s="159" t="str">
        <f>Schedule!G106</f>
        <v>La Coruna</v>
      </c>
      <c r="H313" s="159" t="str">
        <f>Schedule!H106</f>
        <v>ESLCG</v>
      </c>
      <c r="I313" s="75"/>
      <c r="J313" s="74" t="s">
        <v>77</v>
      </c>
      <c r="K313" s="69">
        <v>59</v>
      </c>
      <c r="L313" s="131"/>
      <c r="M313" s="66">
        <f>Table1[[#This Row],[Depart]]+Table1[[#This Row],[Dur''n]]</f>
        <v>0.27083333333333331</v>
      </c>
      <c r="N313" s="66">
        <v>0.27083333333333331</v>
      </c>
      <c r="O313" s="132">
        <v>135</v>
      </c>
      <c r="P313" s="136"/>
      <c r="Q313" s="69"/>
      <c r="R313" s="69"/>
      <c r="S313" s="70">
        <v>250</v>
      </c>
      <c r="T313" s="69" t="s">
        <v>412</v>
      </c>
      <c r="U313" s="77"/>
      <c r="V313" s="133" t="s">
        <v>79</v>
      </c>
      <c r="W313" s="74"/>
    </row>
    <row r="314" spans="1:23" ht="24.95" customHeight="1" x14ac:dyDescent="0.2">
      <c r="A314" s="166">
        <v>131.12700000000001</v>
      </c>
      <c r="B314" s="159">
        <f>Schedule!B106</f>
        <v>45769</v>
      </c>
      <c r="C314" s="160">
        <f>Schedule!C106</f>
        <v>45769</v>
      </c>
      <c r="D314" s="159" t="str">
        <f>Schedule!D106</f>
        <v>B</v>
      </c>
      <c r="E314" s="161">
        <f>Schedule!E106</f>
        <v>0.33333333333333331</v>
      </c>
      <c r="F314" s="161">
        <f>Schedule!F106</f>
        <v>0.625</v>
      </c>
      <c r="G314" s="159" t="str">
        <f>Schedule!G106</f>
        <v>La Coruna</v>
      </c>
      <c r="H314" s="159" t="str">
        <f>Schedule!H106</f>
        <v>ESLCG</v>
      </c>
      <c r="I314" s="75"/>
      <c r="J314" s="74" t="s">
        <v>399</v>
      </c>
      <c r="K314" s="69">
        <v>31</v>
      </c>
      <c r="L314" s="131"/>
      <c r="M314" s="66">
        <f>Table1[[#This Row],[Depart]]+Table1[[#This Row],[Dur''n]]</f>
        <v>8.3333333333333329E-2</v>
      </c>
      <c r="N314" s="66">
        <v>8.3333333333333329E-2</v>
      </c>
      <c r="O314" s="132">
        <v>74</v>
      </c>
      <c r="P314" s="136"/>
      <c r="Q314" s="69"/>
      <c r="R314" s="69"/>
      <c r="S314" s="70">
        <v>150</v>
      </c>
      <c r="T314" s="69"/>
      <c r="U314" s="77"/>
      <c r="V314" s="133"/>
      <c r="W314" s="74"/>
    </row>
    <row r="315" spans="1:23" ht="24.95" customHeight="1" x14ac:dyDescent="0.2">
      <c r="A315" s="166">
        <v>131.12700000000001</v>
      </c>
      <c r="B315" s="159">
        <f>Schedule!B106</f>
        <v>45769</v>
      </c>
      <c r="C315" s="160">
        <f>Schedule!C106</f>
        <v>45769</v>
      </c>
      <c r="D315" s="159" t="str">
        <f>Schedule!D106</f>
        <v>B</v>
      </c>
      <c r="E315" s="161">
        <f>Schedule!E106</f>
        <v>0.33333333333333331</v>
      </c>
      <c r="F315" s="161">
        <f>Schedule!F106</f>
        <v>0.625</v>
      </c>
      <c r="G315" s="159" t="str">
        <f>Schedule!G106</f>
        <v>La Coruna</v>
      </c>
      <c r="H315" s="159" t="str">
        <f>Schedule!H106</f>
        <v>ESLCG</v>
      </c>
      <c r="I315" s="75"/>
      <c r="J315" s="74" t="s">
        <v>400</v>
      </c>
      <c r="K315" s="69">
        <v>39</v>
      </c>
      <c r="L315" s="131"/>
      <c r="M315" s="66">
        <f>Table1[[#This Row],[Depart]]+Table1[[#This Row],[Dur''n]]</f>
        <v>0.16666666666666666</v>
      </c>
      <c r="N315" s="66">
        <v>0.16666666666666666</v>
      </c>
      <c r="O315" s="132">
        <v>37</v>
      </c>
      <c r="P315" s="136"/>
      <c r="Q315" s="69"/>
      <c r="R315" s="69"/>
      <c r="S315" s="70">
        <v>90</v>
      </c>
      <c r="T315" s="69"/>
      <c r="U315" s="77"/>
      <c r="V315" s="133" t="s">
        <v>34</v>
      </c>
      <c r="W315" s="74"/>
    </row>
    <row r="316" spans="1:23" ht="24.95" customHeight="1" x14ac:dyDescent="0.2">
      <c r="A316" s="166">
        <v>131.12700000000001</v>
      </c>
      <c r="B316" s="159">
        <f>Schedule!B106</f>
        <v>45769</v>
      </c>
      <c r="C316" s="160">
        <f>Schedule!C106</f>
        <v>45769</v>
      </c>
      <c r="D316" s="159" t="str">
        <f>Schedule!D106</f>
        <v>B</v>
      </c>
      <c r="E316" s="161">
        <f>Schedule!E106</f>
        <v>0.33333333333333331</v>
      </c>
      <c r="F316" s="161">
        <f>Schedule!F106</f>
        <v>0.625</v>
      </c>
      <c r="G316" s="159" t="str">
        <f>Schedule!G106</f>
        <v>La Coruna</v>
      </c>
      <c r="H316" s="159" t="str">
        <f>Schedule!H106</f>
        <v>ESLCG</v>
      </c>
      <c r="I316" s="75"/>
      <c r="J316" s="74" t="s">
        <v>401</v>
      </c>
      <c r="K316" s="69">
        <v>39</v>
      </c>
      <c r="L316" s="131"/>
      <c r="M316" s="66">
        <f>Table1[[#This Row],[Depart]]+Table1[[#This Row],[Dur''n]]</f>
        <v>0.125</v>
      </c>
      <c r="N316" s="66">
        <v>0.125</v>
      </c>
      <c r="O316" s="132">
        <v>47</v>
      </c>
      <c r="P316" s="136"/>
      <c r="Q316" s="69"/>
      <c r="R316" s="69"/>
      <c r="S316" s="70">
        <v>150</v>
      </c>
      <c r="T316" s="69"/>
      <c r="U316" s="77"/>
      <c r="V316" s="133" t="s">
        <v>79</v>
      </c>
      <c r="W316" s="74"/>
    </row>
    <row r="317" spans="1:23" ht="24.95" customHeight="1" x14ac:dyDescent="0.2">
      <c r="A317" s="166">
        <v>131.12700000000001</v>
      </c>
      <c r="B317" s="159">
        <f>Schedule!B108</f>
        <v>45771</v>
      </c>
      <c r="C317" s="160">
        <f>Schedule!C108</f>
        <v>45771</v>
      </c>
      <c r="D317" s="159" t="str">
        <f>Schedule!D108</f>
        <v>B</v>
      </c>
      <c r="E317" s="161">
        <f>Schedule!E108</f>
        <v>0.375</v>
      </c>
      <c r="F317" s="161">
        <f>Schedule!F108</f>
        <v>0.79166666666666663</v>
      </c>
      <c r="G317" s="159" t="str">
        <f>Schedule!G108</f>
        <v>Honfleur</v>
      </c>
      <c r="H317" s="159" t="str">
        <f>Schedule!H108</f>
        <v>FRHON</v>
      </c>
      <c r="I317" s="75"/>
      <c r="J317" s="74" t="s">
        <v>402</v>
      </c>
      <c r="K317" s="69">
        <v>119</v>
      </c>
      <c r="L317" s="131"/>
      <c r="M317" s="66">
        <f>Table1[[#This Row],[Depart]]+Table1[[#This Row],[Dur''n]]</f>
        <v>0.39583333333333331</v>
      </c>
      <c r="N317" s="66">
        <v>0.39583333333333331</v>
      </c>
      <c r="O317" s="132">
        <v>32</v>
      </c>
      <c r="P317" s="136"/>
      <c r="Q317" s="69"/>
      <c r="R317" s="69"/>
      <c r="S317" s="70">
        <v>135</v>
      </c>
      <c r="T317" s="69" t="s">
        <v>412</v>
      </c>
      <c r="U317" s="77"/>
      <c r="V317" s="133"/>
      <c r="W317" s="74"/>
    </row>
    <row r="318" spans="1:23" ht="24.95" customHeight="1" x14ac:dyDescent="0.2">
      <c r="A318" s="166">
        <v>131.12700000000001</v>
      </c>
      <c r="B318" s="159">
        <f>Schedule!B108</f>
        <v>45771</v>
      </c>
      <c r="C318" s="160">
        <f>Schedule!C108</f>
        <v>45771</v>
      </c>
      <c r="D318" s="159" t="str">
        <f>Schedule!D108</f>
        <v>B</v>
      </c>
      <c r="E318" s="161">
        <f>Schedule!E108</f>
        <v>0.375</v>
      </c>
      <c r="F318" s="161">
        <f>Schedule!F108</f>
        <v>0.79166666666666663</v>
      </c>
      <c r="G318" s="159" t="str">
        <f>Schedule!G108</f>
        <v>Honfleur</v>
      </c>
      <c r="H318" s="159" t="str">
        <f>Schedule!H108</f>
        <v>FRHON</v>
      </c>
      <c r="I318" s="75"/>
      <c r="J318" s="74" t="s">
        <v>403</v>
      </c>
      <c r="K318" s="69">
        <v>49</v>
      </c>
      <c r="L318" s="131"/>
      <c r="M318" s="66">
        <f>Table1[[#This Row],[Depart]]+Table1[[#This Row],[Dur''n]]</f>
        <v>0.14583333333333334</v>
      </c>
      <c r="N318" s="66">
        <v>0.14583333333333334</v>
      </c>
      <c r="O318" s="132">
        <v>60</v>
      </c>
      <c r="P318" s="136"/>
      <c r="Q318" s="69"/>
      <c r="R318" s="69"/>
      <c r="S318" s="70">
        <v>225</v>
      </c>
      <c r="T318" s="69"/>
      <c r="U318" s="77"/>
      <c r="V318" s="133"/>
      <c r="W318" s="74"/>
    </row>
    <row r="319" spans="1:23" ht="24.95" customHeight="1" x14ac:dyDescent="0.2">
      <c r="A319" s="166">
        <v>131.12700000000001</v>
      </c>
      <c r="B319" s="159">
        <f>Schedule!B108</f>
        <v>45771</v>
      </c>
      <c r="C319" s="160">
        <f>Schedule!C108</f>
        <v>45771</v>
      </c>
      <c r="D319" s="159" t="str">
        <f>Schedule!D108</f>
        <v>B</v>
      </c>
      <c r="E319" s="161">
        <f>Schedule!E108</f>
        <v>0.375</v>
      </c>
      <c r="F319" s="161">
        <f>Schedule!F108</f>
        <v>0.79166666666666663</v>
      </c>
      <c r="G319" s="159" t="str">
        <f>Schedule!G108</f>
        <v>Honfleur</v>
      </c>
      <c r="H319" s="159" t="str">
        <f>Schedule!H108</f>
        <v>FRHON</v>
      </c>
      <c r="I319" s="75"/>
      <c r="J319" s="74" t="s">
        <v>404</v>
      </c>
      <c r="K319" s="69">
        <v>53</v>
      </c>
      <c r="L319" s="131"/>
      <c r="M319" s="66">
        <f>Table1[[#This Row],[Depart]]+Table1[[#This Row],[Dur''n]]</f>
        <v>0.1875</v>
      </c>
      <c r="N319" s="66">
        <v>0.1875</v>
      </c>
      <c r="O319" s="132">
        <v>68</v>
      </c>
      <c r="P319" s="136"/>
      <c r="Q319" s="69"/>
      <c r="R319" s="69"/>
      <c r="S319" s="70">
        <v>135</v>
      </c>
      <c r="T319" s="69"/>
      <c r="U319" s="77"/>
      <c r="V319" s="133" t="s">
        <v>79</v>
      </c>
      <c r="W319" s="74"/>
    </row>
    <row r="320" spans="1:23" ht="24.95" customHeight="1" x14ac:dyDescent="0.2">
      <c r="A320" s="166">
        <v>131.12700000000001</v>
      </c>
      <c r="B320" s="159">
        <f>Schedule!B108</f>
        <v>45771</v>
      </c>
      <c r="C320" s="160">
        <f>Schedule!C108</f>
        <v>45771</v>
      </c>
      <c r="D320" s="159" t="str">
        <f>Schedule!D108</f>
        <v>B</v>
      </c>
      <c r="E320" s="161">
        <f>Schedule!E108</f>
        <v>0.375</v>
      </c>
      <c r="F320" s="161">
        <f>Schedule!F108</f>
        <v>0.79166666666666663</v>
      </c>
      <c r="G320" s="159" t="str">
        <f>Schedule!G108</f>
        <v>Honfleur</v>
      </c>
      <c r="H320" s="159" t="str">
        <f>Schedule!H108</f>
        <v>FRHON</v>
      </c>
      <c r="I320" s="75"/>
      <c r="J320" s="74" t="s">
        <v>405</v>
      </c>
      <c r="K320" s="69">
        <v>65</v>
      </c>
      <c r="L320" s="131"/>
      <c r="M320" s="66">
        <f>Table1[[#This Row],[Depart]]+Table1[[#This Row],[Dur''n]]</f>
        <v>0.16666666666666666</v>
      </c>
      <c r="N320" s="66">
        <v>0.16666666666666666</v>
      </c>
      <c r="O320" s="132">
        <v>29</v>
      </c>
      <c r="P320" s="136"/>
      <c r="Q320" s="69"/>
      <c r="R320" s="69"/>
      <c r="S320" s="70">
        <v>180</v>
      </c>
      <c r="T320" s="69"/>
      <c r="U320" s="77"/>
      <c r="V320" s="133"/>
      <c r="W320" s="74"/>
    </row>
    <row r="321" spans="1:23" ht="24.95" customHeight="1" x14ac:dyDescent="0.2">
      <c r="A321" s="166">
        <v>131.12700000000001</v>
      </c>
      <c r="B321" s="159">
        <f>Schedule!B108</f>
        <v>45771</v>
      </c>
      <c r="C321" s="160">
        <f>Schedule!C108</f>
        <v>45771</v>
      </c>
      <c r="D321" s="159" t="str">
        <f>Schedule!D108</f>
        <v>B</v>
      </c>
      <c r="E321" s="161">
        <f>Schedule!E108</f>
        <v>0.375</v>
      </c>
      <c r="F321" s="161">
        <f>Schedule!F108</f>
        <v>0.79166666666666663</v>
      </c>
      <c r="G321" s="159" t="str">
        <f>Schedule!G108</f>
        <v>Honfleur</v>
      </c>
      <c r="H321" s="159" t="str">
        <f>Schedule!H108</f>
        <v>FRHON</v>
      </c>
      <c r="I321" s="75"/>
      <c r="J321" s="74" t="s">
        <v>406</v>
      </c>
      <c r="K321" s="69">
        <v>65</v>
      </c>
      <c r="L321" s="131"/>
      <c r="M321" s="66">
        <f>Table1[[#This Row],[Depart]]+Table1[[#This Row],[Dur''n]]</f>
        <v>0.20833333333333334</v>
      </c>
      <c r="N321" s="66">
        <v>0.20833333333333334</v>
      </c>
      <c r="O321" s="132">
        <v>106</v>
      </c>
      <c r="P321" s="136"/>
      <c r="Q321" s="69"/>
      <c r="R321" s="69"/>
      <c r="S321" s="70">
        <v>135</v>
      </c>
      <c r="T321" s="69"/>
      <c r="U321" s="77" t="s">
        <v>444</v>
      </c>
      <c r="V321" s="133" t="s">
        <v>79</v>
      </c>
      <c r="W321" s="74"/>
    </row>
    <row r="322" spans="1:23" x14ac:dyDescent="0.2">
      <c r="A322" s="167"/>
      <c r="B322" s="168"/>
      <c r="C322" s="167"/>
      <c r="D322" s="167"/>
      <c r="E322" s="167"/>
      <c r="F322" s="167"/>
      <c r="G322" s="167"/>
      <c r="H322" s="167"/>
      <c r="I322" s="83"/>
      <c r="J322" s="83">
        <f>SUBTOTAL(103,Table1[Titel])</f>
        <v>320</v>
      </c>
      <c r="K322" s="83"/>
      <c r="L322" s="84"/>
      <c r="M322" s="85"/>
      <c r="N322" s="134"/>
      <c r="O322" s="137">
        <f>SUBTOTAL(109,Table1[PAX])</f>
        <v>20489</v>
      </c>
      <c r="P322" s="83"/>
      <c r="Q322" s="83"/>
      <c r="R322" s="83"/>
      <c r="S322" s="83"/>
      <c r="T322" s="83"/>
      <c r="U322" s="86"/>
      <c r="V322" s="83"/>
      <c r="W322" s="83"/>
    </row>
  </sheetData>
  <sheetProtection formatCells="0" formatColumns="0" formatRows="0" insertColumns="0" insertRows="0" selectLockedCells="1" sort="0" autoFilter="0"/>
  <protectedRanges>
    <protectedRange sqref="U7 S5:U6 V5:W7 S19:W22 V49 V61:V62 V67 N291 N314:N316 N256:N258 N270 N211:N212 N214:N218 N233:N254 N260:N268 N288:N289 N297 N299:N301 N318:N321 N273:N283 N303:N312 I2:P32 N66 N68:N70 N195:N208 N220:N231 N285:N286 N293:N295 S12:S18 U8:W18 S2:W4 T23:W32 V33 V39:V41 N33:N64 V55:V59 N72:N79 N129:N143 N81:N91 N96:N98 N145:N147 N184:N192 N164:N181 N101:N127 N150:N162" name="Range1"/>
  </protectedRanges>
  <conditionalFormatting sqref="S2 S57:S58">
    <cfRule type="cellIs" dxfId="174" priority="136" operator="lessThan">
      <formula>$O2</formula>
    </cfRule>
  </conditionalFormatting>
  <conditionalFormatting sqref="S4:S13 S16:S23 S26:S28 S30:S31 S33:S35 S37:S40 S45:S47 S42 S49:S52 S54:S56 S59:S73 S76:S77 S79:S83 S127:S128 S136:S145 S131:S132 S178 S183:S185 S85 S87 S89 S91:S92 S113:S114 S117 S120:S121 S95 S98:S99 S149 S152:S153 S188:S189 S193 S195:S321 S166:S168 S174:S175 S101 S105 S108:S110 S162:S164 S155:S157">
    <cfRule type="cellIs" dxfId="173" priority="134" operator="lessThan">
      <formula>$O4</formula>
    </cfRule>
  </conditionalFormatting>
  <conditionalFormatting sqref="M2 M57:M58 M124:M125">
    <cfRule type="cellIs" dxfId="172" priority="133" operator="greaterThan">
      <formula>$F2</formula>
    </cfRule>
  </conditionalFormatting>
  <conditionalFormatting sqref="M4:M13 M16:M23 M26:M28 M30:M31 M33:M35 M37:M40 M45:M47 M42 M49:M52 M54:M56 M59:M73 M76:M77 M79:M83 M127:M128 M136:M145 M131:M132 M178 M183:M185 M85 M87 M89 M91:M92 M113:M114 M117 M120:M121 M95 M98:M99 M149 M152:M153 M188:M189 M193 M195:M321 M166:M168 M174:M175 M101 M105 M108:M110 M162:M164 M155:M157">
    <cfRule type="cellIs" dxfId="171" priority="132" operator="greaterThan">
      <formula>$F4</formula>
    </cfRule>
  </conditionalFormatting>
  <conditionalFormatting sqref="S14:S15">
    <cfRule type="cellIs" dxfId="170" priority="131" operator="lessThan">
      <formula>$O14</formula>
    </cfRule>
  </conditionalFormatting>
  <conditionalFormatting sqref="M14:M15">
    <cfRule type="cellIs" dxfId="169" priority="130" operator="greaterThan">
      <formula>$F14</formula>
    </cfRule>
  </conditionalFormatting>
  <conditionalFormatting sqref="S3">
    <cfRule type="cellIs" dxfId="168" priority="129" operator="lessThan">
      <formula>$O3</formula>
    </cfRule>
  </conditionalFormatting>
  <conditionalFormatting sqref="M3">
    <cfRule type="cellIs" dxfId="167" priority="128" operator="greaterThan">
      <formula>$F3</formula>
    </cfRule>
  </conditionalFormatting>
  <conditionalFormatting sqref="S24">
    <cfRule type="cellIs" dxfId="166" priority="127" operator="lessThan">
      <formula>$O24</formula>
    </cfRule>
  </conditionalFormatting>
  <conditionalFormatting sqref="M24">
    <cfRule type="cellIs" dxfId="165" priority="126" operator="greaterThan">
      <formula>$F24</formula>
    </cfRule>
  </conditionalFormatting>
  <conditionalFormatting sqref="S25">
    <cfRule type="cellIs" dxfId="164" priority="125" operator="lessThan">
      <formula>$O25</formula>
    </cfRule>
  </conditionalFormatting>
  <conditionalFormatting sqref="M25">
    <cfRule type="cellIs" dxfId="163" priority="124" operator="greaterThan">
      <formula>$F25</formula>
    </cfRule>
  </conditionalFormatting>
  <conditionalFormatting sqref="S29">
    <cfRule type="cellIs" dxfId="162" priority="123" operator="lessThan">
      <formula>$O29</formula>
    </cfRule>
  </conditionalFormatting>
  <conditionalFormatting sqref="M29">
    <cfRule type="cellIs" dxfId="161" priority="122" operator="greaterThan">
      <formula>$F29</formula>
    </cfRule>
  </conditionalFormatting>
  <conditionalFormatting sqref="S32">
    <cfRule type="cellIs" dxfId="160" priority="121" operator="lessThan">
      <formula>$O32</formula>
    </cfRule>
  </conditionalFormatting>
  <conditionalFormatting sqref="M32">
    <cfRule type="cellIs" dxfId="159" priority="120" operator="greaterThan">
      <formula>$F32</formula>
    </cfRule>
  </conditionalFormatting>
  <conditionalFormatting sqref="S36">
    <cfRule type="cellIs" dxfId="158" priority="119" operator="lessThan">
      <formula>$O36</formula>
    </cfRule>
  </conditionalFormatting>
  <conditionalFormatting sqref="M36">
    <cfRule type="cellIs" dxfId="157" priority="118" operator="greaterThan">
      <formula>$F36</formula>
    </cfRule>
  </conditionalFormatting>
  <conditionalFormatting sqref="S43">
    <cfRule type="cellIs" dxfId="156" priority="117" operator="lessThan">
      <formula>$O43</formula>
    </cfRule>
  </conditionalFormatting>
  <conditionalFormatting sqref="M43">
    <cfRule type="cellIs" dxfId="155" priority="116" operator="greaterThan">
      <formula>$F43</formula>
    </cfRule>
  </conditionalFormatting>
  <conditionalFormatting sqref="S44">
    <cfRule type="cellIs" dxfId="154" priority="115" operator="lessThan">
      <formula>$O44</formula>
    </cfRule>
  </conditionalFormatting>
  <conditionalFormatting sqref="M44">
    <cfRule type="cellIs" dxfId="153" priority="114" operator="greaterThan">
      <formula>$F44</formula>
    </cfRule>
  </conditionalFormatting>
  <conditionalFormatting sqref="S41">
    <cfRule type="cellIs" dxfId="152" priority="113" operator="lessThan">
      <formula>$O41</formula>
    </cfRule>
  </conditionalFormatting>
  <conditionalFormatting sqref="M41">
    <cfRule type="cellIs" dxfId="151" priority="112" operator="greaterThan">
      <formula>$F41</formula>
    </cfRule>
  </conditionalFormatting>
  <conditionalFormatting sqref="S48">
    <cfRule type="cellIs" dxfId="150" priority="111" operator="lessThan">
      <formula>$O48</formula>
    </cfRule>
  </conditionalFormatting>
  <conditionalFormatting sqref="M48">
    <cfRule type="cellIs" dxfId="149" priority="110" operator="greaterThan">
      <formula>$F48</formula>
    </cfRule>
  </conditionalFormatting>
  <conditionalFormatting sqref="S53">
    <cfRule type="cellIs" dxfId="148" priority="109" operator="lessThan">
      <formula>$O53</formula>
    </cfRule>
  </conditionalFormatting>
  <conditionalFormatting sqref="M53">
    <cfRule type="cellIs" dxfId="147" priority="108" operator="greaterThan">
      <formula>$F53</formula>
    </cfRule>
  </conditionalFormatting>
  <conditionalFormatting sqref="S74:S75">
    <cfRule type="cellIs" dxfId="146" priority="105" operator="lessThan">
      <formula>$O74</formula>
    </cfRule>
  </conditionalFormatting>
  <conditionalFormatting sqref="M74:M75">
    <cfRule type="cellIs" dxfId="145" priority="104" operator="greaterThan">
      <formula>$F74</formula>
    </cfRule>
  </conditionalFormatting>
  <conditionalFormatting sqref="S78">
    <cfRule type="cellIs" dxfId="144" priority="103" operator="lessThan">
      <formula>$O78</formula>
    </cfRule>
  </conditionalFormatting>
  <conditionalFormatting sqref="M78">
    <cfRule type="cellIs" dxfId="143" priority="102" operator="greaterThan">
      <formula>$F78</formula>
    </cfRule>
  </conditionalFormatting>
  <conditionalFormatting sqref="S126">
    <cfRule type="cellIs" dxfId="142" priority="91" operator="lessThan">
      <formula>$O126</formula>
    </cfRule>
  </conditionalFormatting>
  <conditionalFormatting sqref="M126">
    <cfRule type="cellIs" dxfId="141" priority="96" operator="greaterThan">
      <formula>$F126</formula>
    </cfRule>
  </conditionalFormatting>
  <conditionalFormatting sqref="S123">
    <cfRule type="cellIs" dxfId="140" priority="101" operator="lessThan">
      <formula>$O123</formula>
    </cfRule>
  </conditionalFormatting>
  <conditionalFormatting sqref="M123">
    <cfRule type="cellIs" dxfId="139" priority="100" operator="greaterThan">
      <formula>$F123</formula>
    </cfRule>
  </conditionalFormatting>
  <conditionalFormatting sqref="M122">
    <cfRule type="cellIs" dxfId="138" priority="89" operator="greaterThan">
      <formula>$F122</formula>
    </cfRule>
  </conditionalFormatting>
  <conditionalFormatting sqref="S125">
    <cfRule type="cellIs" dxfId="137" priority="92" operator="lessThan">
      <formula>$O125</formula>
    </cfRule>
  </conditionalFormatting>
  <conditionalFormatting sqref="S133:S134">
    <cfRule type="cellIs" dxfId="136" priority="95" operator="lessThan">
      <formula>$O133</formula>
    </cfRule>
  </conditionalFormatting>
  <conditionalFormatting sqref="M133:M134">
    <cfRule type="cellIs" dxfId="135" priority="94" operator="greaterThan">
      <formula>$F133</formula>
    </cfRule>
  </conditionalFormatting>
  <conditionalFormatting sqref="S124">
    <cfRule type="cellIs" dxfId="134" priority="93" operator="lessThan">
      <formula>$O124</formula>
    </cfRule>
  </conditionalFormatting>
  <conditionalFormatting sqref="S122">
    <cfRule type="cellIs" dxfId="133" priority="90" operator="lessThan">
      <formula>$O122</formula>
    </cfRule>
  </conditionalFormatting>
  <conditionalFormatting sqref="S135">
    <cfRule type="cellIs" dxfId="132" priority="88" operator="lessThan">
      <formula>$O135</formula>
    </cfRule>
  </conditionalFormatting>
  <conditionalFormatting sqref="M135">
    <cfRule type="cellIs" dxfId="131" priority="87" operator="greaterThan">
      <formula>$F135</formula>
    </cfRule>
  </conditionalFormatting>
  <conditionalFormatting sqref="M129:M130">
    <cfRule type="cellIs" dxfId="130" priority="85" operator="greaterThan">
      <formula>$F129</formula>
    </cfRule>
  </conditionalFormatting>
  <conditionalFormatting sqref="S129:S130">
    <cfRule type="cellIs" dxfId="129" priority="86" operator="lessThan">
      <formula>$O129</formula>
    </cfRule>
  </conditionalFormatting>
  <conditionalFormatting sqref="M176:M177">
    <cfRule type="cellIs" dxfId="128" priority="83" operator="greaterThan">
      <formula>$F176</formula>
    </cfRule>
  </conditionalFormatting>
  <conditionalFormatting sqref="S176:S177">
    <cfRule type="cellIs" dxfId="127" priority="84" operator="lessThan">
      <formula>$O176</formula>
    </cfRule>
  </conditionalFormatting>
  <conditionalFormatting sqref="M182">
    <cfRule type="cellIs" dxfId="126" priority="79" operator="greaterThan">
      <formula>$F182</formula>
    </cfRule>
  </conditionalFormatting>
  <conditionalFormatting sqref="S179:S181">
    <cfRule type="cellIs" dxfId="125" priority="82" operator="lessThan">
      <formula>$O179</formula>
    </cfRule>
  </conditionalFormatting>
  <conditionalFormatting sqref="M179:M181">
    <cfRule type="cellIs" dxfId="124" priority="81" operator="greaterThan">
      <formula>$F179</formula>
    </cfRule>
  </conditionalFormatting>
  <conditionalFormatting sqref="S182">
    <cfRule type="cellIs" dxfId="123" priority="80" operator="lessThan">
      <formula>$O182</formula>
    </cfRule>
  </conditionalFormatting>
  <conditionalFormatting sqref="M84">
    <cfRule type="cellIs" dxfId="122" priority="77" operator="greaterThan">
      <formula>$F84</formula>
    </cfRule>
  </conditionalFormatting>
  <conditionalFormatting sqref="S84">
    <cfRule type="cellIs" dxfId="121" priority="78" operator="lessThan">
      <formula>$O84</formula>
    </cfRule>
  </conditionalFormatting>
  <conditionalFormatting sqref="M86">
    <cfRule type="cellIs" dxfId="120" priority="75" operator="greaterThan">
      <formula>$F86</formula>
    </cfRule>
  </conditionalFormatting>
  <conditionalFormatting sqref="S86">
    <cfRule type="cellIs" dxfId="119" priority="76" operator="lessThan">
      <formula>$O86</formula>
    </cfRule>
  </conditionalFormatting>
  <conditionalFormatting sqref="M88">
    <cfRule type="cellIs" dxfId="118" priority="73" operator="greaterThan">
      <formula>$F88</formula>
    </cfRule>
  </conditionalFormatting>
  <conditionalFormatting sqref="S88">
    <cfRule type="cellIs" dxfId="117" priority="74" operator="lessThan">
      <formula>$O88</formula>
    </cfRule>
  </conditionalFormatting>
  <conditionalFormatting sqref="M90">
    <cfRule type="cellIs" dxfId="116" priority="71" operator="greaterThan">
      <formula>$F90</formula>
    </cfRule>
  </conditionalFormatting>
  <conditionalFormatting sqref="S90">
    <cfRule type="cellIs" dxfId="115" priority="72" operator="lessThan">
      <formula>$O90</formula>
    </cfRule>
  </conditionalFormatting>
  <conditionalFormatting sqref="M112">
    <cfRule type="cellIs" dxfId="114" priority="69" operator="greaterThan">
      <formula>$F112</formula>
    </cfRule>
  </conditionalFormatting>
  <conditionalFormatting sqref="S112">
    <cfRule type="cellIs" dxfId="113" priority="70" operator="lessThan">
      <formula>$O112</formula>
    </cfRule>
  </conditionalFormatting>
  <conditionalFormatting sqref="M115">
    <cfRule type="cellIs" dxfId="112" priority="67" operator="greaterThan">
      <formula>$F115</formula>
    </cfRule>
  </conditionalFormatting>
  <conditionalFormatting sqref="S115">
    <cfRule type="cellIs" dxfId="111" priority="68" operator="lessThan">
      <formula>$O115</formula>
    </cfRule>
  </conditionalFormatting>
  <conditionalFormatting sqref="M119">
    <cfRule type="cellIs" dxfId="110" priority="65" operator="greaterThan">
      <formula>$F119</formula>
    </cfRule>
  </conditionalFormatting>
  <conditionalFormatting sqref="S119">
    <cfRule type="cellIs" dxfId="109" priority="66" operator="lessThan">
      <formula>$O119</formula>
    </cfRule>
  </conditionalFormatting>
  <conditionalFormatting sqref="M111">
    <cfRule type="cellIs" dxfId="108" priority="63" operator="greaterThan">
      <formula>$F111</formula>
    </cfRule>
  </conditionalFormatting>
  <conditionalFormatting sqref="S111">
    <cfRule type="cellIs" dxfId="107" priority="64" operator="lessThan">
      <formula>$O111</formula>
    </cfRule>
  </conditionalFormatting>
  <conditionalFormatting sqref="M118">
    <cfRule type="cellIs" dxfId="106" priority="61" operator="greaterThan">
      <formula>$F118</formula>
    </cfRule>
  </conditionalFormatting>
  <conditionalFormatting sqref="S118">
    <cfRule type="cellIs" dxfId="105" priority="62" operator="lessThan">
      <formula>$O118</formula>
    </cfRule>
  </conditionalFormatting>
  <conditionalFormatting sqref="M116">
    <cfRule type="cellIs" dxfId="104" priority="59" operator="greaterThan">
      <formula>$F116</formula>
    </cfRule>
  </conditionalFormatting>
  <conditionalFormatting sqref="M96">
    <cfRule type="cellIs" dxfId="103" priority="53" operator="greaterThan">
      <formula>$F96</formula>
    </cfRule>
  </conditionalFormatting>
  <conditionalFormatting sqref="S116">
    <cfRule type="cellIs" dxfId="102" priority="60" operator="lessThan">
      <formula>$O116</formula>
    </cfRule>
  </conditionalFormatting>
  <conditionalFormatting sqref="S93">
    <cfRule type="cellIs" dxfId="101" priority="58" operator="lessThan">
      <formula>$O93</formula>
    </cfRule>
  </conditionalFormatting>
  <conditionalFormatting sqref="M93">
    <cfRule type="cellIs" dxfId="100" priority="57" operator="greaterThan">
      <formula>$F93</formula>
    </cfRule>
  </conditionalFormatting>
  <conditionalFormatting sqref="S94">
    <cfRule type="cellIs" dxfId="99" priority="56" operator="lessThan">
      <formula>$O94</formula>
    </cfRule>
  </conditionalFormatting>
  <conditionalFormatting sqref="M94">
    <cfRule type="cellIs" dxfId="98" priority="55" operator="greaterThan">
      <formula>$F94</formula>
    </cfRule>
  </conditionalFormatting>
  <conditionalFormatting sqref="S96">
    <cfRule type="cellIs" dxfId="97" priority="54" operator="lessThan">
      <formula>$O96</formula>
    </cfRule>
  </conditionalFormatting>
  <conditionalFormatting sqref="M97">
    <cfRule type="cellIs" dxfId="96" priority="51" operator="greaterThan">
      <formula>$F97</formula>
    </cfRule>
  </conditionalFormatting>
  <conditionalFormatting sqref="S97">
    <cfRule type="cellIs" dxfId="95" priority="52" operator="lessThan">
      <formula>$O97</formula>
    </cfRule>
  </conditionalFormatting>
  <conditionalFormatting sqref="M146:M147">
    <cfRule type="cellIs" dxfId="94" priority="49" operator="greaterThan">
      <formula>$F146</formula>
    </cfRule>
  </conditionalFormatting>
  <conditionalFormatting sqref="S146:S147">
    <cfRule type="cellIs" dxfId="93" priority="50" operator="lessThan">
      <formula>$O146</formula>
    </cfRule>
  </conditionalFormatting>
  <conditionalFormatting sqref="M148">
    <cfRule type="cellIs" dxfId="92" priority="47" operator="greaterThan">
      <formula>$F148</formula>
    </cfRule>
  </conditionalFormatting>
  <conditionalFormatting sqref="S148">
    <cfRule type="cellIs" dxfId="91" priority="48" operator="lessThan">
      <formula>$O148</formula>
    </cfRule>
  </conditionalFormatting>
  <conditionalFormatting sqref="M150:M151">
    <cfRule type="cellIs" dxfId="90" priority="45" operator="greaterThan">
      <formula>$F150</formula>
    </cfRule>
  </conditionalFormatting>
  <conditionalFormatting sqref="S150:S151">
    <cfRule type="cellIs" dxfId="89" priority="46" operator="lessThan">
      <formula>$O150</formula>
    </cfRule>
  </conditionalFormatting>
  <conditionalFormatting sqref="M186">
    <cfRule type="cellIs" dxfId="88" priority="43" operator="greaterThan">
      <formula>$F186</formula>
    </cfRule>
  </conditionalFormatting>
  <conditionalFormatting sqref="S186">
    <cfRule type="cellIs" dxfId="87" priority="44" operator="lessThan">
      <formula>$O186</formula>
    </cfRule>
  </conditionalFormatting>
  <conditionalFormatting sqref="M187">
    <cfRule type="cellIs" dxfId="86" priority="41" operator="greaterThan">
      <formula>$F187</formula>
    </cfRule>
  </conditionalFormatting>
  <conditionalFormatting sqref="M190:M192">
    <cfRule type="cellIs" dxfId="85" priority="39" operator="greaterThan">
      <formula>$F190</formula>
    </cfRule>
  </conditionalFormatting>
  <conditionalFormatting sqref="S187">
    <cfRule type="cellIs" dxfId="84" priority="42" operator="lessThan">
      <formula>$O187</formula>
    </cfRule>
  </conditionalFormatting>
  <conditionalFormatting sqref="S190:S192">
    <cfRule type="cellIs" dxfId="83" priority="40" operator="lessThan">
      <formula>$O190</formula>
    </cfRule>
  </conditionalFormatting>
  <conditionalFormatting sqref="M194">
    <cfRule type="cellIs" dxfId="82" priority="37" operator="greaterThan">
      <formula>$F194</formula>
    </cfRule>
  </conditionalFormatting>
  <conditionalFormatting sqref="S194">
    <cfRule type="cellIs" dxfId="81" priority="38" operator="lessThan">
      <formula>$O194</formula>
    </cfRule>
  </conditionalFormatting>
  <conditionalFormatting sqref="M165">
    <cfRule type="cellIs" dxfId="80" priority="35" operator="greaterThan">
      <formula>$F165</formula>
    </cfRule>
  </conditionalFormatting>
  <conditionalFormatting sqref="S165">
    <cfRule type="cellIs" dxfId="79" priority="36" operator="lessThan">
      <formula>$O165</formula>
    </cfRule>
  </conditionalFormatting>
  <conditionalFormatting sqref="M172">
    <cfRule type="cellIs" dxfId="78" priority="31" operator="greaterThan">
      <formula>$F172</formula>
    </cfRule>
  </conditionalFormatting>
  <conditionalFormatting sqref="S169:S170">
    <cfRule type="cellIs" dxfId="77" priority="34" operator="lessThan">
      <formula>$O169</formula>
    </cfRule>
  </conditionalFormatting>
  <conditionalFormatting sqref="M169:M170">
    <cfRule type="cellIs" dxfId="76" priority="33" operator="greaterThan">
      <formula>$F169</formula>
    </cfRule>
  </conditionalFormatting>
  <conditionalFormatting sqref="S172">
    <cfRule type="cellIs" dxfId="75" priority="32" operator="lessThan">
      <formula>$O172</formula>
    </cfRule>
  </conditionalFormatting>
  <conditionalFormatting sqref="M171">
    <cfRule type="cellIs" dxfId="74" priority="29" operator="greaterThan">
      <formula>$F171</formula>
    </cfRule>
  </conditionalFormatting>
  <conditionalFormatting sqref="S171">
    <cfRule type="cellIs" dxfId="73" priority="30" operator="lessThan">
      <formula>$O171</formula>
    </cfRule>
  </conditionalFormatting>
  <conditionalFormatting sqref="M173">
    <cfRule type="cellIs" dxfId="72" priority="27" operator="greaterThan">
      <formula>$F173</formula>
    </cfRule>
  </conditionalFormatting>
  <conditionalFormatting sqref="M106">
    <cfRule type="cellIs" dxfId="71" priority="19" operator="greaterThan">
      <formula>$F106</formula>
    </cfRule>
  </conditionalFormatting>
  <conditionalFormatting sqref="S173">
    <cfRule type="cellIs" dxfId="70" priority="28" operator="lessThan">
      <formula>$O173</formula>
    </cfRule>
  </conditionalFormatting>
  <conditionalFormatting sqref="S100">
    <cfRule type="cellIs" dxfId="69" priority="26" operator="lessThan">
      <formula>$O100</formula>
    </cfRule>
  </conditionalFormatting>
  <conditionalFormatting sqref="M100">
    <cfRule type="cellIs" dxfId="68" priority="25" operator="greaterThan">
      <formula>$F100</formula>
    </cfRule>
  </conditionalFormatting>
  <conditionalFormatting sqref="M102">
    <cfRule type="cellIs" dxfId="67" priority="17" operator="greaterThan">
      <formula>$F102</formula>
    </cfRule>
  </conditionalFormatting>
  <conditionalFormatting sqref="M104">
    <cfRule type="cellIs" dxfId="66" priority="15" operator="greaterThan">
      <formula>$F104</formula>
    </cfRule>
  </conditionalFormatting>
  <conditionalFormatting sqref="S103">
    <cfRule type="cellIs" dxfId="65" priority="24" operator="lessThan">
      <formula>$O103</formula>
    </cfRule>
  </conditionalFormatting>
  <conditionalFormatting sqref="M103">
    <cfRule type="cellIs" dxfId="64" priority="23" operator="greaterThan">
      <formula>$F103</formula>
    </cfRule>
  </conditionalFormatting>
  <conditionalFormatting sqref="S106">
    <cfRule type="cellIs" dxfId="63" priority="20" operator="lessThan">
      <formula>$O106</formula>
    </cfRule>
  </conditionalFormatting>
  <conditionalFormatting sqref="M107">
    <cfRule type="cellIs" dxfId="62" priority="13" operator="greaterThan">
      <formula>$F107</formula>
    </cfRule>
  </conditionalFormatting>
  <conditionalFormatting sqref="S102">
    <cfRule type="cellIs" dxfId="61" priority="18" operator="lessThan">
      <formula>$O102</formula>
    </cfRule>
  </conditionalFormatting>
  <conditionalFormatting sqref="M158">
    <cfRule type="cellIs" dxfId="60" priority="11" operator="greaterThan">
      <formula>$F158</formula>
    </cfRule>
  </conditionalFormatting>
  <conditionalFormatting sqref="S104">
    <cfRule type="cellIs" dxfId="59" priority="16" operator="lessThan">
      <formula>$O104</formula>
    </cfRule>
  </conditionalFormatting>
  <conditionalFormatting sqref="M154">
    <cfRule type="cellIs" dxfId="58" priority="9" operator="greaterThan">
      <formula>$F154</formula>
    </cfRule>
  </conditionalFormatting>
  <conditionalFormatting sqref="S107">
    <cfRule type="cellIs" dxfId="57" priority="14" operator="lessThan">
      <formula>$O107</formula>
    </cfRule>
  </conditionalFormatting>
  <conditionalFormatting sqref="M159">
    <cfRule type="cellIs" dxfId="56" priority="7" operator="greaterThan">
      <formula>$F159</formula>
    </cfRule>
  </conditionalFormatting>
  <conditionalFormatting sqref="S158">
    <cfRule type="cellIs" dxfId="55" priority="12" operator="lessThan">
      <formula>$O158</formula>
    </cfRule>
  </conditionalFormatting>
  <conditionalFormatting sqref="S154">
    <cfRule type="cellIs" dxfId="54" priority="10" operator="lessThan">
      <formula>$O154</formula>
    </cfRule>
  </conditionalFormatting>
  <conditionalFormatting sqref="S159">
    <cfRule type="cellIs" dxfId="53" priority="8" operator="lessThan">
      <formula>$O159</formula>
    </cfRule>
  </conditionalFormatting>
  <conditionalFormatting sqref="M160">
    <cfRule type="cellIs" dxfId="52" priority="5" operator="greaterThan">
      <formula>$F160</formula>
    </cfRule>
  </conditionalFormatting>
  <conditionalFormatting sqref="M161">
    <cfRule type="cellIs" dxfId="51" priority="3" operator="greaterThan">
      <formula>$F161</formula>
    </cfRule>
  </conditionalFormatting>
  <conditionalFormatting sqref="S160">
    <cfRule type="cellIs" dxfId="50" priority="6" operator="lessThan">
      <formula>$O160</formula>
    </cfRule>
  </conditionalFormatting>
  <conditionalFormatting sqref="S161">
    <cfRule type="cellIs" dxfId="49" priority="4" operator="lessThan">
      <formula>$O161</formula>
    </cfRule>
  </conditionalFormatting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40"/>
  <sheetViews>
    <sheetView topLeftCell="A16" zoomScaleNormal="100" workbookViewId="0">
      <selection activeCell="C26" sqref="C26"/>
    </sheetView>
  </sheetViews>
  <sheetFormatPr defaultColWidth="10.85546875" defaultRowHeight="12.75" x14ac:dyDescent="0.2"/>
  <cols>
    <col min="1" max="1" width="56" style="18" bestFit="1" customWidth="1"/>
    <col min="2" max="16384" width="10.85546875" style="18"/>
  </cols>
  <sheetData>
    <row r="1" spans="1:2" ht="15.75" x14ac:dyDescent="0.25">
      <c r="A1" s="50" t="s">
        <v>36</v>
      </c>
      <c r="B1" s="17"/>
    </row>
    <row r="2" spans="1:2" ht="15.75" x14ac:dyDescent="0.25">
      <c r="A2" s="17" t="s">
        <v>40</v>
      </c>
      <c r="B2" s="17" t="s">
        <v>38</v>
      </c>
    </row>
    <row r="3" spans="1:2" ht="15.75" x14ac:dyDescent="0.25">
      <c r="A3" s="17" t="s">
        <v>53</v>
      </c>
      <c r="B3" s="17" t="s">
        <v>41</v>
      </c>
    </row>
    <row r="4" spans="1:2" ht="15.75" x14ac:dyDescent="0.25">
      <c r="A4" s="17" t="s">
        <v>54</v>
      </c>
      <c r="B4" s="17" t="s">
        <v>42</v>
      </c>
    </row>
    <row r="5" spans="1:2" ht="15.75" x14ac:dyDescent="0.25">
      <c r="A5" s="17"/>
      <c r="B5" s="17"/>
    </row>
    <row r="6" spans="1:2" ht="15.75" x14ac:dyDescent="0.25">
      <c r="A6" s="50" t="s">
        <v>45</v>
      </c>
      <c r="B6" s="17"/>
    </row>
    <row r="7" spans="1:2" ht="15.75" x14ac:dyDescent="0.25">
      <c r="A7" s="17" t="s">
        <v>48</v>
      </c>
      <c r="B7" s="17" t="s">
        <v>47</v>
      </c>
    </row>
    <row r="8" spans="1:2" ht="15.75" x14ac:dyDescent="0.25">
      <c r="A8" s="17"/>
      <c r="B8" s="17"/>
    </row>
    <row r="9" spans="1:2" ht="15.75" x14ac:dyDescent="0.25">
      <c r="A9" s="50" t="s">
        <v>37</v>
      </c>
      <c r="B9" s="17"/>
    </row>
    <row r="10" spans="1:2" s="17" customFormat="1" ht="15.75" x14ac:dyDescent="0.25">
      <c r="A10" s="51" t="s">
        <v>43</v>
      </c>
    </row>
    <row r="11" spans="1:2" ht="15.75" x14ac:dyDescent="0.25">
      <c r="A11" s="17" t="s">
        <v>46</v>
      </c>
      <c r="B11" s="17" t="s">
        <v>50</v>
      </c>
    </row>
    <row r="12" spans="1:2" ht="15.75" x14ac:dyDescent="0.25">
      <c r="A12" s="17" t="s">
        <v>49</v>
      </c>
      <c r="B12" s="52">
        <v>7.5</v>
      </c>
    </row>
    <row r="13" spans="1:2" ht="15.75" x14ac:dyDescent="0.25">
      <c r="A13" s="17" t="s">
        <v>44</v>
      </c>
      <c r="B13" s="17" t="s">
        <v>39</v>
      </c>
    </row>
    <row r="14" spans="1:2" ht="15.75" x14ac:dyDescent="0.25">
      <c r="A14" s="17" t="s">
        <v>51</v>
      </c>
      <c r="B14" s="17" t="s">
        <v>52</v>
      </c>
    </row>
    <row r="15" spans="1:2" ht="15.75" x14ac:dyDescent="0.25">
      <c r="B15" s="17"/>
    </row>
    <row r="16" spans="1:2" ht="15.75" x14ac:dyDescent="0.25">
      <c r="A16" s="17"/>
    </row>
    <row r="21" spans="1:2" x14ac:dyDescent="0.2">
      <c r="A21" s="135" t="s">
        <v>452</v>
      </c>
      <c r="B21" s="135"/>
    </row>
    <row r="22" spans="1:2" x14ac:dyDescent="0.2">
      <c r="A22" s="18" t="s">
        <v>453</v>
      </c>
      <c r="B22" s="18" t="s">
        <v>473</v>
      </c>
    </row>
    <row r="23" spans="1:2" x14ac:dyDescent="0.2">
      <c r="A23" s="18" t="s">
        <v>454</v>
      </c>
      <c r="B23" s="18" t="s">
        <v>474</v>
      </c>
    </row>
    <row r="24" spans="1:2" x14ac:dyDescent="0.2">
      <c r="A24" s="18" t="s">
        <v>455</v>
      </c>
    </row>
    <row r="25" spans="1:2" x14ac:dyDescent="0.2">
      <c r="A25" s="18" t="s">
        <v>456</v>
      </c>
    </row>
    <row r="26" spans="1:2" x14ac:dyDescent="0.2">
      <c r="A26" s="18" t="s">
        <v>457</v>
      </c>
    </row>
    <row r="27" spans="1:2" x14ac:dyDescent="0.2">
      <c r="A27" s="18" t="s">
        <v>458</v>
      </c>
    </row>
    <row r="28" spans="1:2" x14ac:dyDescent="0.2">
      <c r="A28" s="18" t="s">
        <v>459</v>
      </c>
    </row>
    <row r="29" spans="1:2" x14ac:dyDescent="0.2">
      <c r="A29" s="18" t="s">
        <v>460</v>
      </c>
    </row>
    <row r="30" spans="1:2" x14ac:dyDescent="0.2">
      <c r="A30" s="18" t="s">
        <v>461</v>
      </c>
    </row>
    <row r="31" spans="1:2" x14ac:dyDescent="0.2">
      <c r="A31" s="18" t="s">
        <v>462</v>
      </c>
    </row>
    <row r="32" spans="1:2" x14ac:dyDescent="0.2">
      <c r="A32" s="18" t="s">
        <v>463</v>
      </c>
    </row>
    <row r="33" spans="1:1" x14ac:dyDescent="0.2">
      <c r="A33" s="18" t="s">
        <v>464</v>
      </c>
    </row>
    <row r="34" spans="1:1" x14ac:dyDescent="0.2">
      <c r="A34" s="18" t="s">
        <v>465</v>
      </c>
    </row>
    <row r="35" spans="1:1" x14ac:dyDescent="0.2">
      <c r="A35" s="18" t="s">
        <v>466</v>
      </c>
    </row>
    <row r="36" spans="1:1" x14ac:dyDescent="0.2">
      <c r="A36" s="18" t="s">
        <v>467</v>
      </c>
    </row>
    <row r="37" spans="1:1" x14ac:dyDescent="0.2">
      <c r="A37" s="18" t="s">
        <v>468</v>
      </c>
    </row>
    <row r="38" spans="1:1" x14ac:dyDescent="0.2">
      <c r="A38" s="18" t="s">
        <v>469</v>
      </c>
    </row>
    <row r="39" spans="1:1" x14ac:dyDescent="0.2">
      <c r="A39" s="18" t="s">
        <v>470</v>
      </c>
    </row>
    <row r="40" spans="1:1" x14ac:dyDescent="0.2">
      <c r="A40" s="18" t="s">
        <v>471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2025-01-12T16:50:08Z</cp:lastPrinted>
  <dcterms:created xsi:type="dcterms:W3CDTF">2024-02-28T09:36:18Z</dcterms:created>
  <dcterms:modified xsi:type="dcterms:W3CDTF">2025-02-22T20:25:05Z</dcterms:modified>
</cp:coreProperties>
</file>