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6A8BE218-D943-439E-9252-EF7C130263A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Info'!$A$1:$P$18</definedName>
    <definedName name="_xlnm._FilterDatabase" localSheetId="3" hidden="1">'Shore Excursions'!$A$1:$W$73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H9" i="1" l="1"/>
  <c r="B9" i="1"/>
  <c r="B10" i="1"/>
  <c r="C9" i="1"/>
  <c r="D9" i="1"/>
  <c r="E9" i="1"/>
  <c r="F9" i="1"/>
  <c r="G9" i="1"/>
  <c r="G7" i="1"/>
  <c r="A9" i="1"/>
  <c r="M9" i="1"/>
  <c r="B8" i="1"/>
  <c r="M7" i="1" l="1"/>
  <c r="A70" i="1" l="1"/>
  <c r="A72" i="1"/>
  <c r="A71" i="1"/>
  <c r="A73" i="1"/>
  <c r="A69" i="1"/>
  <c r="A67" i="1"/>
  <c r="A66" i="1"/>
  <c r="A68" i="1"/>
  <c r="A65" i="1"/>
  <c r="A63" i="1"/>
  <c r="A62" i="1"/>
  <c r="A59" i="1"/>
  <c r="A64" i="1"/>
  <c r="A61" i="1"/>
  <c r="A60" i="1"/>
  <c r="A58" i="1"/>
  <c r="A57" i="1"/>
  <c r="A55" i="1"/>
  <c r="A56" i="1"/>
  <c r="A51" i="1"/>
  <c r="A53" i="1"/>
  <c r="A49" i="1"/>
  <c r="A48" i="1"/>
  <c r="A54" i="1"/>
  <c r="A52" i="1"/>
  <c r="A50" i="1"/>
  <c r="A47" i="1"/>
  <c r="A40" i="1"/>
  <c r="A43" i="1"/>
  <c r="A42" i="1"/>
  <c r="A44" i="1"/>
  <c r="A45" i="1"/>
  <c r="A46" i="1"/>
  <c r="A41" i="1"/>
  <c r="A37" i="1"/>
  <c r="A39" i="1"/>
  <c r="A38" i="1"/>
  <c r="A36" i="1"/>
  <c r="A30" i="1"/>
  <c r="A31" i="1"/>
  <c r="A33" i="1"/>
  <c r="A32" i="1"/>
  <c r="A34" i="1"/>
  <c r="A35" i="1"/>
  <c r="A28" i="1"/>
  <c r="A29" i="1"/>
  <c r="A27" i="1"/>
  <c r="A26" i="1"/>
  <c r="A25" i="1"/>
  <c r="A24" i="1"/>
  <c r="A23" i="1"/>
  <c r="A21" i="1"/>
  <c r="A22" i="1"/>
  <c r="A20" i="1"/>
  <c r="A19" i="1"/>
  <c r="A18" i="1"/>
  <c r="A17" i="1"/>
  <c r="A15" i="1"/>
  <c r="A12" i="1"/>
  <c r="A16" i="1"/>
  <c r="A13" i="1"/>
  <c r="A14" i="1"/>
  <c r="A8" i="1"/>
  <c r="A7" i="1"/>
  <c r="A10" i="1"/>
  <c r="A11" i="1"/>
  <c r="A3" i="1"/>
  <c r="A4" i="1"/>
  <c r="A2" i="1"/>
  <c r="A5" i="1"/>
  <c r="A6" i="1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A17" i="4" l="1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3" i="4"/>
  <c r="B3" i="4"/>
  <c r="C3" i="4"/>
  <c r="D3" i="4"/>
  <c r="E3" i="4"/>
  <c r="F3" i="4"/>
  <c r="G3" i="4"/>
  <c r="H3" i="4"/>
  <c r="B2" i="4"/>
  <c r="C2" i="4"/>
  <c r="D2" i="4"/>
  <c r="E2" i="4"/>
  <c r="F2" i="4"/>
  <c r="G2" i="4"/>
  <c r="H2" i="4"/>
  <c r="A2" i="4"/>
  <c r="M6" i="1" l="1"/>
  <c r="M5" i="1"/>
  <c r="M2" i="1"/>
  <c r="M4" i="1"/>
  <c r="M3" i="1"/>
  <c r="M11" i="1"/>
  <c r="M10" i="1"/>
  <c r="M8" i="1"/>
  <c r="M14" i="1"/>
  <c r="M13" i="1"/>
  <c r="M16" i="1"/>
  <c r="M12" i="1"/>
  <c r="M15" i="1"/>
  <c r="M17" i="1"/>
  <c r="M18" i="1"/>
  <c r="M19" i="1"/>
  <c r="M21" i="1"/>
  <c r="M20" i="1"/>
  <c r="M22" i="1"/>
  <c r="M23" i="1"/>
  <c r="M24" i="1"/>
  <c r="M25" i="1"/>
  <c r="M26" i="1"/>
  <c r="M27" i="1"/>
  <c r="M29" i="1"/>
  <c r="M28" i="1"/>
  <c r="M35" i="1"/>
  <c r="M34" i="1"/>
  <c r="M32" i="1"/>
  <c r="M33" i="1"/>
  <c r="M31" i="1"/>
  <c r="M30" i="1"/>
  <c r="M36" i="1"/>
  <c r="M38" i="1"/>
  <c r="M39" i="1"/>
  <c r="M37" i="1"/>
  <c r="M41" i="1"/>
  <c r="M46" i="1"/>
  <c r="M45" i="1"/>
  <c r="M44" i="1"/>
  <c r="M42" i="1"/>
  <c r="M43" i="1"/>
  <c r="M40" i="1"/>
  <c r="M47" i="1"/>
  <c r="M50" i="1"/>
  <c r="M52" i="1"/>
  <c r="M54" i="1"/>
  <c r="M48" i="1"/>
  <c r="M49" i="1"/>
  <c r="M53" i="1"/>
  <c r="M51" i="1"/>
  <c r="M56" i="1"/>
  <c r="M55" i="1"/>
  <c r="M57" i="1"/>
  <c r="M58" i="1"/>
  <c r="M60" i="1"/>
  <c r="M61" i="1"/>
  <c r="M64" i="1"/>
  <c r="M59" i="1"/>
  <c r="M62" i="1"/>
  <c r="M63" i="1"/>
  <c r="M65" i="1"/>
  <c r="M68" i="1"/>
  <c r="M66" i="1"/>
  <c r="M67" i="1"/>
  <c r="M69" i="1"/>
  <c r="M73" i="1"/>
  <c r="M71" i="1"/>
  <c r="M72" i="1"/>
  <c r="M70" i="1"/>
  <c r="D6" i="1" l="1"/>
  <c r="E6" i="1"/>
  <c r="F6" i="1"/>
  <c r="G6" i="1"/>
  <c r="H6" i="1"/>
  <c r="D5" i="1"/>
  <c r="E5" i="1"/>
  <c r="F5" i="1"/>
  <c r="G5" i="1"/>
  <c r="H5" i="1"/>
  <c r="D2" i="1"/>
  <c r="E2" i="1"/>
  <c r="F2" i="1"/>
  <c r="G2" i="1"/>
  <c r="H2" i="1"/>
  <c r="D4" i="1"/>
  <c r="E4" i="1"/>
  <c r="F4" i="1"/>
  <c r="G4" i="1"/>
  <c r="H4" i="1"/>
  <c r="D3" i="1"/>
  <c r="E3" i="1"/>
  <c r="F3" i="1"/>
  <c r="G3" i="1"/>
  <c r="H3" i="1"/>
  <c r="D11" i="1"/>
  <c r="E11" i="1"/>
  <c r="F11" i="1"/>
  <c r="G11" i="1"/>
  <c r="H11" i="1"/>
  <c r="D10" i="1"/>
  <c r="E10" i="1"/>
  <c r="F10" i="1"/>
  <c r="G10" i="1"/>
  <c r="H10" i="1"/>
  <c r="D7" i="1"/>
  <c r="E7" i="1"/>
  <c r="F7" i="1"/>
  <c r="H7" i="1"/>
  <c r="D8" i="1"/>
  <c r="E8" i="1"/>
  <c r="F8" i="1"/>
  <c r="G8" i="1"/>
  <c r="H8" i="1"/>
  <c r="D14" i="1"/>
  <c r="E14" i="1"/>
  <c r="F14" i="1"/>
  <c r="G14" i="1"/>
  <c r="H14" i="1"/>
  <c r="D13" i="1"/>
  <c r="E13" i="1"/>
  <c r="F13" i="1"/>
  <c r="G13" i="1"/>
  <c r="H13" i="1"/>
  <c r="D16" i="1"/>
  <c r="E16" i="1"/>
  <c r="F16" i="1"/>
  <c r="G16" i="1"/>
  <c r="H16" i="1"/>
  <c r="D12" i="1"/>
  <c r="E12" i="1"/>
  <c r="F12" i="1"/>
  <c r="G12" i="1"/>
  <c r="H12" i="1"/>
  <c r="D15" i="1"/>
  <c r="E15" i="1"/>
  <c r="F15" i="1"/>
  <c r="G15" i="1"/>
  <c r="H15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1" i="1"/>
  <c r="E21" i="1"/>
  <c r="F21" i="1"/>
  <c r="G21" i="1"/>
  <c r="H21" i="1"/>
  <c r="D20" i="1"/>
  <c r="E20" i="1"/>
  <c r="F20" i="1"/>
  <c r="G20" i="1"/>
  <c r="H20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9" i="1"/>
  <c r="E29" i="1"/>
  <c r="F29" i="1"/>
  <c r="G29" i="1"/>
  <c r="H29" i="1"/>
  <c r="D28" i="1"/>
  <c r="E28" i="1"/>
  <c r="F28" i="1"/>
  <c r="G28" i="1"/>
  <c r="H28" i="1"/>
  <c r="D35" i="1"/>
  <c r="E35" i="1"/>
  <c r="F35" i="1"/>
  <c r="G35" i="1"/>
  <c r="H35" i="1"/>
  <c r="D34" i="1"/>
  <c r="E34" i="1"/>
  <c r="F34" i="1"/>
  <c r="G34" i="1"/>
  <c r="H34" i="1"/>
  <c r="D32" i="1"/>
  <c r="E32" i="1"/>
  <c r="F32" i="1"/>
  <c r="G32" i="1"/>
  <c r="H32" i="1"/>
  <c r="D33" i="1"/>
  <c r="E33" i="1"/>
  <c r="F33" i="1"/>
  <c r="G33" i="1"/>
  <c r="H33" i="1"/>
  <c r="D31" i="1"/>
  <c r="E31" i="1"/>
  <c r="F31" i="1"/>
  <c r="G31" i="1"/>
  <c r="H31" i="1"/>
  <c r="D30" i="1"/>
  <c r="E30" i="1"/>
  <c r="F30" i="1"/>
  <c r="G30" i="1"/>
  <c r="H30" i="1"/>
  <c r="D36" i="1"/>
  <c r="E36" i="1"/>
  <c r="F36" i="1"/>
  <c r="G36" i="1"/>
  <c r="H36" i="1"/>
  <c r="D38" i="1"/>
  <c r="E38" i="1"/>
  <c r="F38" i="1"/>
  <c r="G38" i="1"/>
  <c r="H38" i="1"/>
  <c r="D39" i="1"/>
  <c r="E39" i="1"/>
  <c r="F39" i="1"/>
  <c r="G39" i="1"/>
  <c r="H39" i="1"/>
  <c r="D37" i="1"/>
  <c r="E37" i="1"/>
  <c r="F37" i="1"/>
  <c r="G37" i="1"/>
  <c r="H37" i="1"/>
  <c r="D41" i="1"/>
  <c r="E41" i="1"/>
  <c r="F41" i="1"/>
  <c r="G41" i="1"/>
  <c r="H41" i="1"/>
  <c r="D46" i="1"/>
  <c r="E46" i="1"/>
  <c r="F46" i="1"/>
  <c r="G46" i="1"/>
  <c r="H46" i="1"/>
  <c r="D45" i="1"/>
  <c r="E45" i="1"/>
  <c r="F45" i="1"/>
  <c r="G45" i="1"/>
  <c r="H45" i="1"/>
  <c r="D44" i="1"/>
  <c r="E44" i="1"/>
  <c r="F44" i="1"/>
  <c r="G44" i="1"/>
  <c r="H44" i="1"/>
  <c r="D42" i="1"/>
  <c r="E42" i="1"/>
  <c r="F42" i="1"/>
  <c r="G42" i="1"/>
  <c r="H42" i="1"/>
  <c r="D43" i="1"/>
  <c r="E43" i="1"/>
  <c r="F43" i="1"/>
  <c r="G43" i="1"/>
  <c r="H43" i="1"/>
  <c r="D40" i="1"/>
  <c r="E40" i="1"/>
  <c r="F40" i="1"/>
  <c r="G40" i="1"/>
  <c r="H40" i="1"/>
  <c r="D47" i="1"/>
  <c r="E47" i="1"/>
  <c r="F47" i="1"/>
  <c r="G47" i="1"/>
  <c r="H47" i="1"/>
  <c r="D50" i="1"/>
  <c r="E50" i="1"/>
  <c r="F50" i="1"/>
  <c r="G50" i="1"/>
  <c r="H50" i="1"/>
  <c r="D52" i="1"/>
  <c r="E52" i="1"/>
  <c r="F52" i="1"/>
  <c r="G52" i="1"/>
  <c r="H52" i="1"/>
  <c r="D54" i="1"/>
  <c r="E54" i="1"/>
  <c r="F54" i="1"/>
  <c r="G54" i="1"/>
  <c r="H54" i="1"/>
  <c r="D48" i="1"/>
  <c r="E48" i="1"/>
  <c r="F48" i="1"/>
  <c r="G48" i="1"/>
  <c r="H48" i="1"/>
  <c r="D49" i="1"/>
  <c r="E49" i="1"/>
  <c r="F49" i="1"/>
  <c r="G49" i="1"/>
  <c r="H49" i="1"/>
  <c r="D53" i="1"/>
  <c r="E53" i="1"/>
  <c r="F53" i="1"/>
  <c r="G53" i="1"/>
  <c r="H53" i="1"/>
  <c r="D51" i="1"/>
  <c r="E51" i="1"/>
  <c r="F51" i="1"/>
  <c r="G51" i="1"/>
  <c r="H51" i="1"/>
  <c r="D56" i="1"/>
  <c r="E56" i="1"/>
  <c r="F56" i="1"/>
  <c r="G56" i="1"/>
  <c r="H56" i="1"/>
  <c r="D55" i="1"/>
  <c r="E55" i="1"/>
  <c r="F55" i="1"/>
  <c r="G55" i="1"/>
  <c r="H55" i="1"/>
  <c r="D57" i="1"/>
  <c r="E57" i="1"/>
  <c r="F57" i="1"/>
  <c r="G57" i="1"/>
  <c r="H57" i="1"/>
  <c r="D58" i="1"/>
  <c r="E58" i="1"/>
  <c r="F58" i="1"/>
  <c r="G58" i="1"/>
  <c r="H58" i="1"/>
  <c r="D60" i="1"/>
  <c r="E60" i="1"/>
  <c r="F60" i="1"/>
  <c r="G60" i="1"/>
  <c r="H60" i="1"/>
  <c r="D61" i="1"/>
  <c r="E61" i="1"/>
  <c r="F61" i="1"/>
  <c r="G61" i="1"/>
  <c r="H61" i="1"/>
  <c r="D64" i="1"/>
  <c r="E64" i="1"/>
  <c r="F64" i="1"/>
  <c r="G64" i="1"/>
  <c r="H64" i="1"/>
  <c r="D59" i="1"/>
  <c r="E59" i="1"/>
  <c r="F59" i="1"/>
  <c r="G59" i="1"/>
  <c r="H59" i="1"/>
  <c r="D62" i="1"/>
  <c r="E62" i="1"/>
  <c r="F62" i="1"/>
  <c r="G62" i="1"/>
  <c r="H62" i="1"/>
  <c r="D63" i="1"/>
  <c r="E63" i="1"/>
  <c r="F63" i="1"/>
  <c r="G63" i="1"/>
  <c r="H63" i="1"/>
  <c r="D65" i="1"/>
  <c r="E65" i="1"/>
  <c r="F65" i="1"/>
  <c r="G65" i="1"/>
  <c r="H65" i="1"/>
  <c r="D68" i="1"/>
  <c r="E68" i="1"/>
  <c r="F68" i="1"/>
  <c r="G68" i="1"/>
  <c r="H68" i="1"/>
  <c r="D66" i="1"/>
  <c r="E66" i="1"/>
  <c r="F66" i="1"/>
  <c r="G66" i="1"/>
  <c r="H66" i="1"/>
  <c r="D67" i="1"/>
  <c r="E67" i="1"/>
  <c r="F67" i="1"/>
  <c r="G67" i="1"/>
  <c r="H67" i="1"/>
  <c r="D69" i="1"/>
  <c r="E69" i="1"/>
  <c r="F69" i="1"/>
  <c r="G69" i="1"/>
  <c r="H69" i="1"/>
  <c r="D73" i="1"/>
  <c r="E73" i="1"/>
  <c r="F73" i="1"/>
  <c r="G73" i="1"/>
  <c r="H73" i="1"/>
  <c r="D71" i="1"/>
  <c r="E71" i="1"/>
  <c r="F71" i="1"/>
  <c r="G71" i="1"/>
  <c r="H71" i="1"/>
  <c r="D72" i="1"/>
  <c r="E72" i="1"/>
  <c r="F72" i="1"/>
  <c r="G72" i="1"/>
  <c r="H72" i="1"/>
  <c r="D70" i="1"/>
  <c r="E70" i="1"/>
  <c r="F70" i="1"/>
  <c r="G70" i="1"/>
  <c r="H70" i="1"/>
  <c r="B70" i="1"/>
  <c r="B72" i="1"/>
  <c r="B71" i="1"/>
  <c r="B73" i="1"/>
  <c r="B69" i="1"/>
  <c r="B67" i="1"/>
  <c r="B66" i="1"/>
  <c r="B68" i="1"/>
  <c r="B65" i="1"/>
  <c r="B63" i="1"/>
  <c r="B62" i="1"/>
  <c r="B59" i="1"/>
  <c r="B64" i="1"/>
  <c r="B61" i="1"/>
  <c r="B60" i="1"/>
  <c r="B58" i="1"/>
  <c r="B57" i="1"/>
  <c r="B55" i="1"/>
  <c r="B56" i="1"/>
  <c r="B51" i="1"/>
  <c r="B53" i="1"/>
  <c r="B49" i="1"/>
  <c r="B48" i="1"/>
  <c r="B54" i="1"/>
  <c r="B52" i="1"/>
  <c r="B50" i="1"/>
  <c r="B47" i="1"/>
  <c r="B40" i="1"/>
  <c r="B43" i="1"/>
  <c r="B42" i="1"/>
  <c r="B44" i="1"/>
  <c r="B45" i="1"/>
  <c r="B46" i="1"/>
  <c r="B41" i="1"/>
  <c r="B37" i="1"/>
  <c r="B39" i="1"/>
  <c r="B38" i="1"/>
  <c r="B36" i="1"/>
  <c r="B30" i="1"/>
  <c r="B31" i="1"/>
  <c r="B33" i="1"/>
  <c r="B32" i="1"/>
  <c r="B34" i="1"/>
  <c r="B35" i="1"/>
  <c r="B28" i="1"/>
  <c r="B29" i="1"/>
  <c r="B27" i="1"/>
  <c r="B26" i="1"/>
  <c r="B25" i="1"/>
  <c r="B24" i="1"/>
  <c r="B23" i="1"/>
  <c r="B22" i="1"/>
  <c r="B20" i="1"/>
  <c r="B21" i="1"/>
  <c r="B19" i="1"/>
  <c r="B18" i="1"/>
  <c r="B17" i="1"/>
  <c r="B15" i="1"/>
  <c r="B12" i="1"/>
  <c r="B16" i="1"/>
  <c r="B13" i="1"/>
  <c r="B14" i="1"/>
  <c r="B7" i="1"/>
  <c r="B11" i="1"/>
  <c r="B3" i="1"/>
  <c r="B4" i="1"/>
  <c r="B2" i="1"/>
  <c r="B5" i="1"/>
  <c r="B6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5" i="1" l="1"/>
  <c r="C34" i="1"/>
  <c r="C32" i="1"/>
  <c r="C33" i="1"/>
  <c r="C31" i="1"/>
  <c r="C30" i="1"/>
  <c r="C17" i="1"/>
  <c r="C18" i="1"/>
  <c r="C19" i="1"/>
  <c r="C60" i="1"/>
  <c r="C61" i="1"/>
  <c r="C64" i="1"/>
  <c r="C59" i="1"/>
  <c r="C62" i="1"/>
  <c r="C63" i="1"/>
  <c r="C69" i="1"/>
  <c r="C73" i="1"/>
  <c r="C71" i="1"/>
  <c r="C72" i="1"/>
  <c r="C70" i="1"/>
  <c r="C56" i="1"/>
  <c r="C55" i="1"/>
  <c r="C57" i="1"/>
  <c r="C58" i="1"/>
  <c r="C50" i="1"/>
  <c r="C52" i="1"/>
  <c r="C54" i="1"/>
  <c r="C48" i="1"/>
  <c r="C49" i="1"/>
  <c r="C53" i="1"/>
  <c r="C51" i="1"/>
  <c r="C27" i="1"/>
  <c r="C29" i="1"/>
  <c r="C28" i="1"/>
  <c r="C14" i="1"/>
  <c r="C13" i="1"/>
  <c r="C16" i="1"/>
  <c r="C12" i="1"/>
  <c r="C15" i="1"/>
  <c r="C41" i="1"/>
  <c r="C46" i="1"/>
  <c r="C45" i="1"/>
  <c r="C44" i="1"/>
  <c r="C42" i="1"/>
  <c r="C43" i="1"/>
  <c r="C40" i="1"/>
  <c r="C47" i="1"/>
  <c r="C25" i="1"/>
  <c r="C26" i="1"/>
  <c r="C11" i="1"/>
  <c r="C10" i="1"/>
  <c r="C7" i="1"/>
  <c r="C8" i="1"/>
  <c r="C65" i="1"/>
  <c r="C68" i="1"/>
  <c r="C66" i="1"/>
  <c r="C67" i="1"/>
  <c r="C23" i="1"/>
  <c r="C24" i="1"/>
  <c r="C5" i="1"/>
  <c r="C6" i="1"/>
  <c r="C3" i="1"/>
  <c r="C2" i="1"/>
  <c r="C4" i="1"/>
  <c r="C37" i="1"/>
  <c r="C36" i="1"/>
  <c r="C38" i="1"/>
  <c r="C39" i="1"/>
  <c r="C21" i="1"/>
  <c r="C20" i="1"/>
  <c r="C22" i="1"/>
  <c r="O74" i="1"/>
  <c r="J74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<sst xmlns="http://schemas.openxmlformats.org/spreadsheetml/2006/main" count="487" uniqueCount="310">
  <si>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</si>
  <si>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</si>
  <si>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</si>
  <si>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</si>
  <si>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</si>
  <si>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</si>
  <si>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</si>
  <si>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</si>
  <si>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</si>
  <si>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</si>
  <si>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</si>
  <si>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</si>
  <si>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</si>
  <si>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</si>
  <si>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</si>
  <si>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</si>
  <si>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</si>
  <si>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</si>
  <si>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</si>
  <si>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</si>
  <si>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</si>
  <si>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</si>
  <si>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</si>
  <si>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</si>
  <si>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</si>
  <si>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</si>
  <si>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</si>
  <si>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</si>
  <si>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</si>
  <si>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</si>
  <si>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</si>
  <si>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</si>
  <si>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</si>
  <si>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</si>
  <si>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</si>
  <si>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</si>
  <si>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</si>
  <si>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</si>
  <si>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</si>
  <si>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</si>
  <si>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</si>
  <si>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</si>
  <si>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</si>
  <si>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</si>
  <si>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</si>
  <si>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</si>
  <si>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</si>
  <si>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€ 2.-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</si>
  <si>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</si>
  <si>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</si>
  <si>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</si>
  <si>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</si>
  <si>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</si>
  <si>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</si>
  <si>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</si>
  <si>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At sea</t>
  </si>
  <si>
    <t>DEBRV</t>
  </si>
  <si>
    <t>Santiago de Compostela</t>
  </si>
  <si>
    <t>N</t>
  </si>
  <si>
    <t>A</t>
  </si>
  <si>
    <t>SANTO DOMINGO</t>
  </si>
  <si>
    <t>Santo Domingo</t>
  </si>
  <si>
    <t>Samana</t>
  </si>
  <si>
    <t>Nassau</t>
  </si>
  <si>
    <t>Miami</t>
  </si>
  <si>
    <t>Port Canaveral</t>
  </si>
  <si>
    <t>Charleston</t>
  </si>
  <si>
    <t>Norfolk</t>
  </si>
  <si>
    <t>Baltimore</t>
  </si>
  <si>
    <t>New York</t>
  </si>
  <si>
    <t>Horta</t>
  </si>
  <si>
    <t>Ponta Delgada</t>
  </si>
  <si>
    <t>La Coruna</t>
  </si>
  <si>
    <t>Honfleur</t>
  </si>
  <si>
    <t>DOSDQ</t>
  </si>
  <si>
    <t>DOAZS</t>
  </si>
  <si>
    <t>BSNAS</t>
  </si>
  <si>
    <t>USMIA</t>
  </si>
  <si>
    <t>USPCV</t>
  </si>
  <si>
    <t>USCHS</t>
  </si>
  <si>
    <t>USORF</t>
  </si>
  <si>
    <t>USBAL</t>
  </si>
  <si>
    <t>USNYC</t>
  </si>
  <si>
    <t>PTHOR</t>
  </si>
  <si>
    <t>PTPDL</t>
  </si>
  <si>
    <t>ESLCG</t>
  </si>
  <si>
    <t>FRHON</t>
  </si>
  <si>
    <t>BREMERHAVEN</t>
  </si>
  <si>
    <r>
      <rPr>
        <sz val="11"/>
        <color theme="1"/>
        <rFont val="Calibri"/>
        <family val="2"/>
        <scheme val="minor"/>
      </rPr>
      <t xml:space="preserve">RC TRAVEL
shorex@viajesrctravel.com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</t>
    </r>
  </si>
  <si>
    <t>Distance to Exit/Centre</t>
  </si>
  <si>
    <t>Panoramafahrt Santo Domingo</t>
  </si>
  <si>
    <t>Nationalpark Los Tres Ojos und Stadt</t>
  </si>
  <si>
    <t>Stadtrundgang und Botanischer Garten</t>
  </si>
  <si>
    <t>Ein Strandtag im Hotel in Juan Dolio</t>
  </si>
  <si>
    <t>Santo Domingo mit der Bimmelbahn</t>
  </si>
  <si>
    <t>Katamaranfahrt und Schnorcheln</t>
  </si>
  <si>
    <t>Samaná</t>
  </si>
  <si>
    <t>Die Strände der Samaná-Halbinsel</t>
  </si>
  <si>
    <t>Höhlen und Mangroven</t>
  </si>
  <si>
    <t>Walbeobachtung Samaná</t>
  </si>
  <si>
    <t>Pearl Island Strandausflug</t>
  </si>
  <si>
    <t>Pearl Island und Schnorcheln</t>
  </si>
  <si>
    <t>Pearl Island und die schwimmenden Schweine</t>
  </si>
  <si>
    <t>Miami und Everglades</t>
  </si>
  <si>
    <t>Everglades</t>
  </si>
  <si>
    <t>Kennedy Space Center</t>
  </si>
  <si>
    <t>Transfer Cocoa Beach</t>
  </si>
  <si>
    <t>St. Augustine mit Freizeit</t>
  </si>
  <si>
    <t>Transfer Beaches Town Center</t>
  </si>
  <si>
    <t>Boon Hall Plantage</t>
  </si>
  <si>
    <t>Charleston mit der Pferdekutsche</t>
  </si>
  <si>
    <t>Rundgang historisches Charleston</t>
  </si>
  <si>
    <t>Panoramafahrt Norfolk</t>
  </si>
  <si>
    <t>Rundgang Norfolk</t>
  </si>
  <si>
    <t>Norfolk Hafenrundfahrt</t>
  </si>
  <si>
    <t>Fahrt auf einem Dreimastschoner</t>
  </si>
  <si>
    <t>Norfolk Panorama und Virginia Beach</t>
  </si>
  <si>
    <t>Koloniales Williamsburg</t>
  </si>
  <si>
    <t xml:space="preserve">Philadelphia </t>
  </si>
  <si>
    <t>Washington</t>
  </si>
  <si>
    <t>Amish Country</t>
  </si>
  <si>
    <t>Downtown Manhattan und One World Observatory</t>
  </si>
  <si>
    <t>Panorama-Rundfahrt New York bei Nacht</t>
  </si>
  <si>
    <t>Helikopterflug Manhattan</t>
  </si>
  <si>
    <t>Rundgang Highline Park</t>
  </si>
  <si>
    <t>Zu Fuß über die Brooklyn Bridge und Downtown Manhattan</t>
  </si>
  <si>
    <t>Brooklyn</t>
  </si>
  <si>
    <t>Midtown und Downtown Manhattan</t>
  </si>
  <si>
    <t>New York bei Nacht mit SUMMIT One Vanderbilt</t>
  </si>
  <si>
    <t>Uptown Manhattan</t>
  </si>
  <si>
    <t>Midtown und Rockefeller Center</t>
  </si>
  <si>
    <t>Landschaftsfahrt mit Kaffeepause</t>
  </si>
  <si>
    <t>Wanderung Vulkan Capelinhos</t>
  </si>
  <si>
    <t xml:space="preserve">Vulkan Capelinhos </t>
  </si>
  <si>
    <t>Delphinbeobachtung</t>
  </si>
  <si>
    <t>Kraterseen Sete Cidades</t>
  </si>
  <si>
    <t>Feuersee und Ribeira Grande</t>
  </si>
  <si>
    <t>Panoramafahrt São Miguel</t>
  </si>
  <si>
    <t>Furnas Tal und heiße Quellen</t>
  </si>
  <si>
    <t>Sete Cidades und Weinverkostung</t>
  </si>
  <si>
    <t>Fahrt im Geländewagen</t>
  </si>
  <si>
    <t xml:space="preserve">Panoramafahrt A Coruña </t>
  </si>
  <si>
    <t>A Coruña und Umgebung</t>
  </si>
  <si>
    <t xml:space="preserve">A Coruña und Betanzos </t>
  </si>
  <si>
    <t>Panoramafahrt Paris</t>
  </si>
  <si>
    <t>Panoramafahrt Pays d'Auge</t>
  </si>
  <si>
    <t>Deauville und Honfleur</t>
  </si>
  <si>
    <t>Étretat</t>
  </si>
  <si>
    <t>Mittelalterliches Rouen</t>
  </si>
  <si>
    <t>Lunch</t>
  </si>
  <si>
    <t>Voucher</t>
  </si>
  <si>
    <t>LB</t>
  </si>
  <si>
    <t>LLB</t>
  </si>
  <si>
    <t>erhöht auf 140 BEGU 17.09.</t>
  </si>
  <si>
    <t>runter auf 55 BEGU 17.09.</t>
  </si>
  <si>
    <t>kann zur Zeit nicht erhöht werden BEGU 20.09., Infomail WL mit der Bitte um Umbuchung auf Alternativen BEGU 24.09.</t>
  </si>
  <si>
    <t>kann zur Zeit nicht erhöht werden BEGU 20.09. Infomail WL mit der Bitte um Umbuchung auf Alternativen BEGU 24.09.</t>
  </si>
  <si>
    <t>RQ / 10.10.24/JUHA</t>
  </si>
  <si>
    <t>Vorausbuchung</t>
  </si>
  <si>
    <t xml:space="preserve">Vorausbuchung </t>
  </si>
  <si>
    <t>Purchase Rates</t>
  </si>
  <si>
    <t>Spain</t>
  </si>
  <si>
    <t>Portugal</t>
  </si>
  <si>
    <t>Barbados</t>
  </si>
  <si>
    <t>Guadeloupe</t>
  </si>
  <si>
    <t>Trinidad &amp; Tobago</t>
  </si>
  <si>
    <t>Brazil</t>
  </si>
  <si>
    <t>Uruguay</t>
  </si>
  <si>
    <t>Agentinia</t>
  </si>
  <si>
    <t xml:space="preserve">Chile </t>
  </si>
  <si>
    <t>Peru</t>
  </si>
  <si>
    <t>Ecuador</t>
  </si>
  <si>
    <t>Panama</t>
  </si>
  <si>
    <t>Colombia</t>
  </si>
  <si>
    <t>Aruba</t>
  </si>
  <si>
    <t>Curacao</t>
  </si>
  <si>
    <t>Dominican Republic</t>
  </si>
  <si>
    <t>Bahamas</t>
  </si>
  <si>
    <t>US</t>
  </si>
  <si>
    <t>France</t>
  </si>
  <si>
    <t>EUR 1.70</t>
  </si>
  <si>
    <t>EUR 1.20</t>
  </si>
  <si>
    <t>Von der Karibik zur US-Ostküste und nach Europa</t>
  </si>
  <si>
    <t>AMR131 | 28 Tage | 29.03.2025 - 26.04.2025</t>
  </si>
  <si>
    <r>
      <t xml:space="preserve">W2M
</t>
    </r>
    <r>
      <rPr>
        <b/>
        <sz val="11"/>
        <color theme="1"/>
        <rFont val="Calibri"/>
        <family val="2"/>
        <scheme val="minor"/>
      </rPr>
      <t>Valentina Leiro</t>
    </r>
    <r>
      <rPr>
        <sz val="11"/>
        <color theme="1"/>
        <rFont val="Calibri"/>
        <family val="2"/>
        <scheme val="minor"/>
      </rPr>
      <t xml:space="preserve">
valentina.leiro@w2m.com
+1 (809) 831-5547</t>
    </r>
  </si>
  <si>
    <r>
      <t xml:space="preserve">PEARL INVESTMENT MANAGEMENT
</t>
    </r>
    <r>
      <rPr>
        <b/>
        <sz val="11"/>
        <color theme="1"/>
        <rFont val="Calibri"/>
        <family val="2"/>
        <scheme val="minor"/>
      </rPr>
      <t>Darren Smith</t>
    </r>
    <r>
      <rPr>
        <sz val="11"/>
        <color theme="1"/>
        <rFont val="Calibri"/>
        <family val="2"/>
        <scheme val="minor"/>
      </rPr>
      <t xml:space="preserve">
cruise@pearlislandbahamas.com
+1 (242) 395-9404</t>
    </r>
  </si>
  <si>
    <r>
      <t xml:space="preserve">JR TRAVEL CONCEPTS
</t>
    </r>
    <r>
      <rPr>
        <b/>
        <sz val="11"/>
        <color theme="1"/>
        <rFont val="Calibri"/>
        <family val="2"/>
        <scheme val="minor"/>
      </rPr>
      <t>Joerg (JR) Rickers</t>
    </r>
    <r>
      <rPr>
        <sz val="11"/>
        <color theme="1"/>
        <rFont val="Calibri"/>
        <family val="2"/>
        <scheme val="minor"/>
      </rPr>
      <t xml:space="preserve">
+1 (786) 554-0534
jr@jrtravelconcepts.com
</t>
    </r>
    <r>
      <rPr>
        <b/>
        <sz val="11"/>
        <color theme="1"/>
        <rFont val="Calibri"/>
        <family val="2"/>
        <scheme val="minor"/>
      </rPr>
      <t xml:space="preserve">Gisella </t>
    </r>
    <r>
      <rPr>
        <sz val="11"/>
        <color theme="1"/>
        <rFont val="Calibri"/>
        <family val="2"/>
        <scheme val="minor"/>
      </rPr>
      <t xml:space="preserve">
+1 (786) 777-8843
gisella@jrtravelconcepts.com</t>
    </r>
  </si>
  <si>
    <r>
      <t xml:space="preserve">AGENCIA ACOREANA DE VIAGENS
</t>
    </r>
    <r>
      <rPr>
        <b/>
        <sz val="11"/>
        <color theme="1"/>
        <rFont val="Calibri"/>
        <family val="2"/>
        <scheme val="minor"/>
      </rPr>
      <t>Trindade Medeiros</t>
    </r>
    <r>
      <rPr>
        <sz val="11"/>
        <color theme="1"/>
        <rFont val="Calibri"/>
        <family val="2"/>
        <scheme val="minor"/>
      </rPr>
      <t xml:space="preserve">
Trindade.Medeiros@bensaude.pt
+351 918 792-264</t>
    </r>
  </si>
  <si>
    <r>
      <rPr>
        <sz val="11"/>
        <color theme="1"/>
        <rFont val="Calibri"/>
        <family val="2"/>
        <scheme val="minor"/>
      </rPr>
      <t xml:space="preserve">INTERCRUISES
</t>
    </r>
    <r>
      <rPr>
        <b/>
        <sz val="11"/>
        <color theme="1"/>
        <rFont val="Calibri"/>
        <family val="2"/>
        <scheme val="minor"/>
      </rPr>
      <t>Charlotte Soulé</t>
    </r>
    <r>
      <rPr>
        <sz val="11"/>
        <color theme="1"/>
        <rFont val="Calibri"/>
        <family val="2"/>
        <scheme val="minor"/>
      </rPr>
      <t xml:space="preserve">
charlotte.soule1@tui.com
+33 661 713 014</t>
    </r>
  </si>
  <si>
    <t>QSH 3</t>
  </si>
  <si>
    <t>on request  
+33 2 14 09 27 39</t>
  </si>
  <si>
    <t>EUR 2.00</t>
  </si>
  <si>
    <t>Port Shuttle TBC</t>
  </si>
  <si>
    <t xml:space="preserve">public </t>
  </si>
  <si>
    <t>anchorage</t>
  </si>
  <si>
    <t>Pier 9</t>
  </si>
  <si>
    <t>Prince George Dock</t>
  </si>
  <si>
    <t>Union Pier Terminal, Berth 1</t>
  </si>
  <si>
    <t>Manhattan Cruise Terminal</t>
  </si>
  <si>
    <t>Columbuskaje</t>
  </si>
  <si>
    <r>
      <rPr>
        <sz val="11"/>
        <color theme="1"/>
        <rFont val="Calibri"/>
        <family val="2"/>
        <scheme val="minor"/>
      </rPr>
      <t xml:space="preserve">GLOBAL PORTS HOLDING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                               </t>
    </r>
  </si>
  <si>
    <t>Carnival Pride
Disney Wish
Independence of the seas
MSC Meraviglia
Radiance of the seas</t>
  </si>
  <si>
    <t>Adventure of the seas
Carnival Glory
Disney Fantasy
Disney Wish
Utopia of the seas</t>
  </si>
  <si>
    <t>Mein Schiff 3</t>
  </si>
  <si>
    <t>Balmoral
Celebrity Apex
MSC Poesia
Ventura</t>
  </si>
  <si>
    <t>395/405</t>
  </si>
  <si>
    <t>394/404</t>
  </si>
  <si>
    <t>391/401</t>
  </si>
  <si>
    <t>392/402</t>
  </si>
  <si>
    <t>393/403</t>
  </si>
  <si>
    <t>415</t>
  </si>
  <si>
    <t>414</t>
  </si>
  <si>
    <t>411</t>
  </si>
  <si>
    <t>412</t>
  </si>
  <si>
    <t>421</t>
  </si>
  <si>
    <t>422</t>
  </si>
  <si>
    <t>423</t>
  </si>
  <si>
    <t>431</t>
  </si>
  <si>
    <t>481</t>
  </si>
  <si>
    <t>432</t>
  </si>
  <si>
    <t>486</t>
  </si>
  <si>
    <t>471</t>
  </si>
  <si>
    <t>441</t>
  </si>
  <si>
    <t>442</t>
  </si>
  <si>
    <t>443</t>
  </si>
  <si>
    <t>451</t>
  </si>
  <si>
    <t>452</t>
  </si>
  <si>
    <t>461</t>
  </si>
  <si>
    <t>462</t>
  </si>
  <si>
    <t>465</t>
  </si>
  <si>
    <t>466</t>
  </si>
  <si>
    <t>467</t>
  </si>
  <si>
    <t>468</t>
  </si>
  <si>
    <t>473</t>
  </si>
  <si>
    <t>474</t>
  </si>
  <si>
    <t>475</t>
  </si>
  <si>
    <t>476</t>
  </si>
  <si>
    <t>427</t>
  </si>
  <si>
    <t>436</t>
  </si>
  <si>
    <t>437</t>
  </si>
  <si>
    <t>446</t>
  </si>
  <si>
    <t>453</t>
  </si>
  <si>
    <t>454</t>
  </si>
  <si>
    <t>464</t>
  </si>
  <si>
    <t>472</t>
  </si>
  <si>
    <t>477</t>
  </si>
  <si>
    <t>482</t>
  </si>
  <si>
    <t>484</t>
  </si>
  <si>
    <t>483</t>
  </si>
  <si>
    <t>488</t>
  </si>
  <si>
    <t>487</t>
  </si>
  <si>
    <t>489</t>
  </si>
  <si>
    <t>416</t>
  </si>
  <si>
    <t>417</t>
  </si>
  <si>
    <t>418</t>
  </si>
  <si>
    <t>406</t>
  </si>
  <si>
    <t>408</t>
  </si>
  <si>
    <t>409</t>
  </si>
  <si>
    <t>413</t>
  </si>
  <si>
    <t>426</t>
  </si>
  <si>
    <t>438</t>
  </si>
  <si>
    <t>444</t>
  </si>
  <si>
    <t>445</t>
  </si>
  <si>
    <t>480</t>
  </si>
  <si>
    <t>485</t>
  </si>
  <si>
    <t>491</t>
  </si>
  <si>
    <t>492</t>
  </si>
  <si>
    <t>493</t>
  </si>
  <si>
    <t>494</t>
  </si>
  <si>
    <t>496</t>
  </si>
  <si>
    <t>497</t>
  </si>
  <si>
    <t>495</t>
  </si>
  <si>
    <t>498</t>
  </si>
  <si>
    <t>499</t>
  </si>
  <si>
    <t>469</t>
  </si>
  <si>
    <t>Ranch changed</t>
  </si>
  <si>
    <t>Santo Domingo mit der Bimmelbahn (A)</t>
  </si>
  <si>
    <t>Santo Domingo mit der Bimmelbahn (B)</t>
  </si>
  <si>
    <t>407A</t>
  </si>
  <si>
    <t>407B</t>
  </si>
  <si>
    <t>VOBU</t>
  </si>
  <si>
    <t>Miami 
Cruise 
Terminal</t>
  </si>
  <si>
    <t>Cruise 
Terminal 6</t>
  </si>
  <si>
    <t>Half Moone 
Cruise 
Terminal</t>
  </si>
  <si>
    <t>Cruise 
Baltimore 
Terminal</t>
  </si>
  <si>
    <t>CRUISE 
TERMINAL</t>
  </si>
  <si>
    <t>Muelle des 
Trasatlantic
os TBC 
few days 
before call</t>
  </si>
  <si>
    <t>25m to port exit, 2.5km to city centre</t>
  </si>
  <si>
    <t>10m to port exit, 1km to city centre</t>
  </si>
  <si>
    <t xml:space="preserve">pier to port exit 500m; exit to city centre 1km </t>
  </si>
  <si>
    <t>5km from Terminal to City Centre</t>
  </si>
  <si>
    <t>Pier to Port exit: 5km
Port exit to Orlando: 80km</t>
  </si>
  <si>
    <t>pier to port exit 600m; exit to city centre 1.5 km</t>
  </si>
  <si>
    <t>pier to port exit: 500m 
port exit to city centre: outside terminal</t>
  </si>
  <si>
    <t>pier to port exit: 50m 
port exit to city centre: 2km</t>
  </si>
  <si>
    <r>
      <rPr>
        <b/>
        <sz val="10"/>
        <color theme="1"/>
        <rFont val="Arial"/>
        <family val="2"/>
      </rPr>
      <t>300m to city center TBC</t>
    </r>
    <r>
      <rPr>
        <sz val="10"/>
        <color theme="1"/>
        <rFont val="Arial"/>
        <family val="2"/>
      </rPr>
      <t xml:space="preserve">
No shuttle bus
Taxis available</t>
    </r>
  </si>
  <si>
    <t>Berth to Port Exit: 50m      Port Exit to City Centre: 300m</t>
  </si>
  <si>
    <t>50 m to port exit
2km to town</t>
  </si>
  <si>
    <t>*300m to port exit
*1.2 km to city center</t>
  </si>
  <si>
    <t>*200 m to port exit
*300 m to city center</t>
  </si>
  <si>
    <r>
      <t xml:space="preserve">FACECHECK FOR ALL PASSENGERS &amp; CREW ON ARRIVAL IN TERMINAL. 0 Count for Passengers before being allowed to return onboard!!!                  </t>
    </r>
    <r>
      <rPr>
        <b/>
        <sz val="10"/>
        <rFont val="Arial"/>
        <family val="2"/>
      </rPr>
      <t xml:space="preserve"> Crew WITHOUT Visa to be seen last                     </t>
    </r>
  </si>
  <si>
    <t>Hinweis lokale LB USA</t>
  </si>
  <si>
    <t>FACECHECK</t>
  </si>
  <si>
    <t>Kostenpflichtiger Shuttle</t>
  </si>
  <si>
    <t>BS 12.00 Nassau - New York</t>
  </si>
  <si>
    <t>Shuttle ?</t>
  </si>
  <si>
    <t>2. BB Horta - Honfleur auf Kabinen</t>
  </si>
  <si>
    <t>BS2 17.00 Horta - Honfleur</t>
  </si>
  <si>
    <t>Stamps kaufen</t>
  </si>
  <si>
    <t>Shuttle via Kennedy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</si>
</sst>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6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24" fillId="0" borderId="0"/>
  </cellStyleXfs>
  <cellXfs count="204"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9" fontId="25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8" fillId="0" borderId="0" xfId="0" applyFont="1"/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30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/>
    </xf>
    <xf numFmtId="0" fontId="30" fillId="0" borderId="0" xfId="0" applyFont="1" applyAlignment="1">
      <alignment horizontal="left" vertical="center" indent="1"/>
    </xf>
    <xf numFmtId="0" fontId="22" fillId="0" borderId="0" xfId="0" applyFont="1"/>
    <xf numFmtId="0" fontId="32" fillId="0" borderId="0" xfId="0" applyFont="1"/>
    <xf numFmtId="0" fontId="3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20" fontId="27" fillId="0" borderId="0" xfId="1" applyNumberFormat="1" applyFont="1" applyFill="1" applyAlignment="1">
      <alignment horizontal="center" vertical="center" wrapText="1"/>
    </xf>
    <xf numFmtId="168" fontId="27" fillId="0" borderId="0" xfId="1" applyNumberFormat="1" applyFont="1" applyFill="1" applyAlignment="1">
      <alignment horizontal="left" vertical="center" wrapText="1"/>
    </xf>
    <xf numFmtId="49" fontId="25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21" fillId="0" borderId="1" xfId="1" applyNumberFormat="1" applyFont="1" applyBorder="1" applyAlignment="1" applyProtection="1">
      <alignment horizontal="left" vertical="center" wrapText="1" indent="1"/>
      <protection locked="0"/>
    </xf>
    <xf numFmtId="20" fontId="30" fillId="0" borderId="0" xfId="0" applyNumberFormat="1" applyFont="1" applyAlignment="1">
      <alignment horizontal="center" vertical="center"/>
    </xf>
    <xf numFmtId="49" fontId="33" fillId="4" borderId="0" xfId="1" applyNumberFormat="1" applyFont="1" applyFill="1" applyAlignment="1">
      <alignment vertical="center" wrapText="1"/>
    </xf>
    <xf numFmtId="169" fontId="33" fillId="4" borderId="0" xfId="0" applyNumberFormat="1" applyFont="1" applyFill="1" applyAlignment="1">
      <alignment horizontal="center" vertical="center" wrapText="1"/>
    </xf>
    <xf numFmtId="20" fontId="33" fillId="4" borderId="0" xfId="0" applyNumberFormat="1" applyFont="1" applyFill="1" applyAlignment="1">
      <alignment horizontal="center" vertical="center" wrapText="1"/>
    </xf>
    <xf numFmtId="167" fontId="33" fillId="4" borderId="0" xfId="0" applyNumberFormat="1" applyFont="1" applyFill="1" applyAlignment="1">
      <alignment horizontal="center" vertical="center" wrapText="1"/>
    </xf>
    <xf numFmtId="165" fontId="33" fillId="0" borderId="0" xfId="0" applyNumberFormat="1" applyFont="1" applyFill="1" applyAlignment="1">
      <alignment horizontal="center" vertical="center" wrapText="1"/>
    </xf>
    <xf numFmtId="165" fontId="33" fillId="4" borderId="0" xfId="0" applyNumberFormat="1" applyFont="1" applyFill="1" applyAlignment="1">
      <alignment horizontal="center" vertical="center" wrapText="1"/>
    </xf>
    <xf numFmtId="164" fontId="33" fillId="4" borderId="0" xfId="0" applyNumberFormat="1" applyFont="1" applyFill="1" applyAlignment="1">
      <alignment horizontal="center" vertical="center" wrapText="1"/>
    </xf>
    <xf numFmtId="49" fontId="33" fillId="4" borderId="0" xfId="0" applyNumberFormat="1" applyFont="1" applyFill="1" applyAlignment="1">
      <alignment horizontal="left" vertical="center" wrapText="1" indent="1"/>
    </xf>
    <xf numFmtId="49" fontId="33" fillId="4" borderId="0" xfId="0" applyNumberFormat="1" applyFont="1" applyFill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49" fontId="20" fillId="0" borderId="1" xfId="1" applyNumberFormat="1" applyFont="1" applyBorder="1" applyAlignment="1" applyProtection="1">
      <alignment horizontal="left" vertical="center" wrapText="1" indent="1"/>
      <protection locked="0"/>
    </xf>
    <xf numFmtId="49" fontId="19" fillId="0" borderId="1" xfId="1" applyNumberFormat="1" applyFont="1" applyBorder="1" applyAlignment="1" applyProtection="1">
      <alignment horizontal="left" vertical="center" wrapText="1" indent="1"/>
      <protection locked="0"/>
    </xf>
    <xf numFmtId="49" fontId="1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5" fillId="0" borderId="0" xfId="0" applyFont="1"/>
    <xf numFmtId="0" fontId="36" fillId="0" borderId="0" xfId="0" applyFont="1"/>
    <xf numFmtId="171" fontId="22" fillId="0" borderId="0" xfId="0" applyNumberFormat="1" applyFont="1" applyAlignment="1">
      <alignment horizontal="left"/>
    </xf>
    <xf numFmtId="168" fontId="37" fillId="2" borderId="0" xfId="1" applyNumberFormat="1" applyFont="1" applyFill="1" applyAlignment="1">
      <alignment horizontal="left" vertical="center" wrapText="1"/>
    </xf>
    <xf numFmtId="166" fontId="37" fillId="2" borderId="0" xfId="1" applyNumberFormat="1" applyFont="1" applyFill="1" applyAlignment="1">
      <alignment horizontal="left" vertical="center" wrapText="1"/>
    </xf>
    <xf numFmtId="49" fontId="37" fillId="2" borderId="0" xfId="1" applyNumberFormat="1" applyFont="1" applyFill="1" applyAlignment="1">
      <alignment horizontal="center" vertical="center" wrapText="1"/>
    </xf>
    <xf numFmtId="49" fontId="37" fillId="2" borderId="0" xfId="1" applyNumberFormat="1" applyFont="1" applyFill="1" applyAlignment="1">
      <alignment horizontal="left" vertical="center" wrapText="1"/>
    </xf>
    <xf numFmtId="167" fontId="32" fillId="0" borderId="0" xfId="1" applyNumberFormat="1" applyFont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 vertical="center"/>
    </xf>
    <xf numFmtId="165" fontId="32" fillId="0" borderId="0" xfId="1" applyNumberFormat="1" applyFont="1" applyAlignment="1" applyProtection="1">
      <alignment horizontal="center" vertical="center"/>
      <protection locked="0"/>
    </xf>
    <xf numFmtId="0" fontId="32" fillId="0" borderId="0" xfId="0" applyFont="1" applyAlignment="1">
      <alignment vertical="center"/>
    </xf>
    <xf numFmtId="49" fontId="32" fillId="0" borderId="0" xfId="1" applyNumberFormat="1" applyFont="1" applyFill="1" applyAlignment="1" applyProtection="1">
      <alignment vertical="center" wrapText="1"/>
      <protection locked="0"/>
    </xf>
    <xf numFmtId="165" fontId="32" fillId="0" borderId="0" xfId="1" applyNumberFormat="1" applyFont="1" applyFill="1" applyAlignment="1" applyProtection="1">
      <alignment horizontal="left" vertical="center" wrapText="1" indent="1"/>
      <protection locked="0"/>
    </xf>
    <xf numFmtId="49" fontId="18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8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26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39" fillId="0" borderId="0" xfId="0" applyFont="1" applyAlignment="1">
      <alignment horizontal="left" vertical="center"/>
    </xf>
    <xf numFmtId="20" fontId="39" fillId="0" borderId="0" xfId="0" applyNumberFormat="1" applyFont="1" applyAlignment="1">
      <alignment horizontal="left" vertical="center"/>
    </xf>
    <xf numFmtId="0" fontId="39" fillId="0" borderId="0" xfId="0" applyFont="1" applyAlignment="1" applyProtection="1">
      <alignment horizontal="left" vertical="center" wrapText="1"/>
      <protection locked="0"/>
    </xf>
    <xf numFmtId="0" fontId="39" fillId="0" borderId="0" xfId="0" applyFont="1" applyAlignment="1">
      <alignment horizontal="left" vertical="center" indent="1"/>
    </xf>
    <xf numFmtId="49" fontId="27" fillId="0" borderId="1" xfId="1" applyNumberFormat="1" applyFont="1" applyBorder="1" applyAlignment="1" applyProtection="1">
      <alignment horizontal="left" vertical="center" wrapText="1" indent="1"/>
      <protection locked="0"/>
    </xf>
    <xf numFmtId="0" fontId="27" fillId="0" borderId="0" xfId="0" applyFont="1" applyFill="1" applyAlignment="1">
      <alignment horizontal="left" vertical="center"/>
    </xf>
    <xf numFmtId="166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40" fillId="0" borderId="1" xfId="0" applyFont="1" applyFill="1" applyBorder="1" applyAlignment="1">
      <alignment horizontal="left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6" fillId="0" borderId="1" xfId="1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horizontal="left" vertical="center"/>
    </xf>
    <xf numFmtId="168" fontId="15" fillId="0" borderId="0" xfId="1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20" fontId="15" fillId="0" borderId="0" xfId="1" applyNumberFormat="1" applyFont="1" applyFill="1" applyAlignment="1">
      <alignment horizontal="center" vertical="center" wrapText="1"/>
    </xf>
    <xf numFmtId="49" fontId="15" fillId="0" borderId="0" xfId="1" applyNumberFormat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49" fontId="26" fillId="0" borderId="1" xfId="1" applyNumberFormat="1" applyFont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41" fillId="0" borderId="1" xfId="0" applyFont="1" applyFill="1" applyBorder="1" applyAlignment="1">
      <alignment horizontal="left" indent="1"/>
    </xf>
    <xf numFmtId="20" fontId="32" fillId="0" borderId="0" xfId="0" applyNumberFormat="1" applyFont="1" applyAlignment="1">
      <alignment vertical="center"/>
    </xf>
    <xf numFmtId="0" fontId="38" fillId="0" borderId="0" xfId="0" applyFont="1" applyFill="1" applyAlignment="1">
      <alignment horizontal="center" vertical="center"/>
    </xf>
    <xf numFmtId="164" fontId="32" fillId="0" borderId="0" xfId="1" applyNumberFormat="1" applyFont="1" applyFill="1" applyAlignment="1" applyProtection="1">
      <alignment horizontal="center" vertical="center" wrapText="1"/>
      <protection locked="0"/>
    </xf>
    <xf numFmtId="0" fontId="39" fillId="0" borderId="0" xfId="0" applyFont="1" applyAlignment="1">
      <alignment horizontal="center" vertical="center"/>
    </xf>
    <xf numFmtId="0" fontId="38" fillId="5" borderId="0" xfId="0" applyFont="1" applyFill="1"/>
    <xf numFmtId="0" fontId="32" fillId="0" borderId="0" xfId="0" applyFont="1" applyFill="1" applyAlignment="1">
      <alignment horizontal="center" vertical="center"/>
    </xf>
    <xf numFmtId="3" fontId="38" fillId="0" borderId="0" xfId="0" applyNumberFormat="1" applyFont="1" applyFill="1" applyAlignment="1">
      <alignment horizontal="center" vertical="center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168" fontId="42" fillId="4" borderId="0" xfId="1" applyNumberFormat="1" applyFont="1" applyFill="1" applyAlignment="1">
      <alignment vertical="center" wrapText="1"/>
    </xf>
    <xf numFmtId="166" fontId="42" fillId="4" borderId="0" xfId="1" applyNumberFormat="1" applyFont="1" applyFill="1" applyAlignment="1">
      <alignment horizontal="left" vertical="center" wrapText="1"/>
    </xf>
    <xf numFmtId="49" fontId="42" fillId="4" borderId="0" xfId="1" applyNumberFormat="1" applyFont="1" applyFill="1" applyAlignment="1">
      <alignment horizontal="left" vertical="center" wrapText="1"/>
    </xf>
    <xf numFmtId="170" fontId="42" fillId="4" borderId="0" xfId="1" applyNumberFormat="1" applyFont="1" applyFill="1" applyAlignment="1">
      <alignment horizontal="left" vertical="center" wrapText="1"/>
    </xf>
    <xf numFmtId="49" fontId="42" fillId="4" borderId="0" xfId="1" applyNumberFormat="1" applyFont="1" applyFill="1" applyAlignment="1">
      <alignment vertical="center" wrapText="1"/>
    </xf>
    <xf numFmtId="168" fontId="43" fillId="0" borderId="0" xfId="1" applyNumberFormat="1" applyFont="1" applyAlignment="1">
      <alignment horizontal="left" vertical="center" wrapText="1"/>
    </xf>
    <xf numFmtId="166" fontId="43" fillId="0" borderId="0" xfId="1" applyNumberFormat="1" applyFont="1" applyAlignment="1">
      <alignment horizontal="left" vertical="center" wrapText="1"/>
    </xf>
    <xf numFmtId="20" fontId="43" fillId="0" borderId="0" xfId="1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168" fontId="44" fillId="0" borderId="0" xfId="0" applyNumberFormat="1" applyFont="1" applyAlignment="1">
      <alignment horizontal="left" vertical="center"/>
    </xf>
    <xf numFmtId="0" fontId="45" fillId="0" borderId="0" xfId="0" applyFont="1"/>
    <xf numFmtId="168" fontId="45" fillId="0" borderId="0" xfId="0" applyNumberFormat="1" applyFont="1" applyAlignment="1">
      <alignment vertical="center"/>
    </xf>
    <xf numFmtId="166" fontId="45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170" fontId="45" fillId="0" borderId="0" xfId="0" applyNumberFormat="1" applyFont="1" applyAlignment="1">
      <alignment horizontal="left" vertical="center"/>
    </xf>
    <xf numFmtId="0" fontId="45" fillId="0" borderId="0" xfId="0" applyFont="1" applyAlignment="1">
      <alignment vertical="center"/>
    </xf>
    <xf numFmtId="49" fontId="10" fillId="0" borderId="1" xfId="1" applyNumberFormat="1" applyFont="1" applyBorder="1" applyAlignment="1" applyProtection="1">
      <alignment horizontal="left" vertical="center" wrapText="1" indent="1"/>
      <protection locked="0"/>
    </xf>
    <xf numFmtId="168" fontId="46" fillId="0" borderId="0" xfId="1" applyNumberFormat="1" applyFont="1" applyFill="1" applyAlignment="1">
      <alignment horizontal="left" vertical="top" wrapText="1" indent="1"/>
    </xf>
    <xf numFmtId="166" fontId="46" fillId="0" borderId="0" xfId="1" applyNumberFormat="1" applyFont="1" applyFill="1" applyAlignment="1">
      <alignment horizontal="left" vertical="top" wrapText="1" indent="1"/>
    </xf>
    <xf numFmtId="49" fontId="46" fillId="0" borderId="0" xfId="1" applyNumberFormat="1" applyFont="1" applyFill="1" applyAlignment="1">
      <alignment horizontal="left" vertical="top" wrapText="1" indent="1"/>
    </xf>
    <xf numFmtId="1" fontId="47" fillId="0" borderId="1" xfId="0" applyNumberFormat="1" applyFont="1" applyBorder="1" applyAlignment="1">
      <alignment horizontal="center" vertical="center" wrapText="1"/>
    </xf>
    <xf numFmtId="168" fontId="47" fillId="0" borderId="1" xfId="1" applyNumberFormat="1" applyFont="1" applyBorder="1" applyAlignment="1">
      <alignment horizontal="left" vertical="center" wrapText="1" indent="1"/>
    </xf>
    <xf numFmtId="166" fontId="47" fillId="0" borderId="1" xfId="0" applyNumberFormat="1" applyFont="1" applyBorder="1" applyAlignment="1">
      <alignment horizontal="center" vertical="center" wrapText="1"/>
    </xf>
    <xf numFmtId="168" fontId="47" fillId="0" borderId="1" xfId="1" applyNumberFormat="1" applyFont="1" applyFill="1" applyBorder="1" applyAlignment="1">
      <alignment horizontal="center" vertical="center" wrapText="1"/>
    </xf>
    <xf numFmtId="20" fontId="47" fillId="0" borderId="1" xfId="1" applyNumberFormat="1" applyFont="1" applyBorder="1" applyAlignment="1">
      <alignment horizontal="left" vertical="center" wrapText="1" indent="1"/>
    </xf>
    <xf numFmtId="1" fontId="48" fillId="0" borderId="1" xfId="0" applyNumberFormat="1" applyFont="1" applyBorder="1" applyAlignment="1">
      <alignment horizontal="center" vertical="center" wrapText="1"/>
    </xf>
    <xf numFmtId="168" fontId="48" fillId="0" borderId="1" xfId="1" applyNumberFormat="1" applyFont="1" applyBorder="1" applyAlignment="1">
      <alignment horizontal="left" vertical="center" wrapText="1" indent="1"/>
    </xf>
    <xf numFmtId="166" fontId="48" fillId="0" borderId="1" xfId="0" applyNumberFormat="1" applyFont="1" applyBorder="1" applyAlignment="1">
      <alignment horizontal="center" vertical="center" wrapText="1"/>
    </xf>
    <xf numFmtId="168" fontId="48" fillId="0" borderId="1" xfId="1" applyNumberFormat="1" applyFont="1" applyFill="1" applyBorder="1" applyAlignment="1">
      <alignment horizontal="center" vertical="center" wrapText="1"/>
    </xf>
    <xf numFmtId="20" fontId="48" fillId="0" borderId="1" xfId="1" applyNumberFormat="1" applyFont="1" applyBorder="1" applyAlignment="1">
      <alignment horizontal="left" vertical="center" wrapText="1" indent="1"/>
    </xf>
    <xf numFmtId="0" fontId="45" fillId="0" borderId="0" xfId="0" applyFont="1" applyAlignment="1">
      <alignment horizontal="left" indent="1"/>
    </xf>
    <xf numFmtId="0" fontId="45" fillId="0" borderId="0" xfId="0" applyFont="1" applyFill="1" applyAlignment="1">
      <alignment horizontal="left" indent="1"/>
    </xf>
    <xf numFmtId="0" fontId="49" fillId="0" borderId="0" xfId="0" applyFont="1" applyAlignment="1">
      <alignment horizontal="left" indent="1"/>
    </xf>
    <xf numFmtId="166" fontId="46" fillId="2" borderId="0" xfId="1" applyNumberFormat="1" applyFont="1" applyFill="1" applyAlignment="1">
      <alignment horizontal="center" vertical="top" wrapText="1"/>
    </xf>
    <xf numFmtId="168" fontId="46" fillId="2" borderId="0" xfId="1" applyNumberFormat="1" applyFont="1" applyFill="1" applyAlignment="1">
      <alignment horizontal="left" vertical="top" wrapText="1" indent="1"/>
    </xf>
    <xf numFmtId="49" fontId="46" fillId="2" borderId="0" xfId="1" applyNumberFormat="1" applyFont="1" applyFill="1" applyAlignment="1">
      <alignment horizontal="center" vertical="top" wrapText="1"/>
    </xf>
    <xf numFmtId="49" fontId="46" fillId="2" borderId="0" xfId="1" applyNumberFormat="1" applyFont="1" applyFill="1" applyAlignment="1">
      <alignment horizontal="left" vertical="top" wrapText="1" indent="1"/>
    </xf>
    <xf numFmtId="168" fontId="47" fillId="0" borderId="1" xfId="1" applyNumberFormat="1" applyFont="1" applyBorder="1" applyAlignment="1">
      <alignment horizontal="center" vertical="center" wrapText="1"/>
    </xf>
    <xf numFmtId="168" fontId="48" fillId="0" borderId="1" xfId="1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49" fontId="10" fillId="0" borderId="1" xfId="1" applyNumberFormat="1" applyFont="1" applyBorder="1" applyAlignment="1" applyProtection="1">
      <alignment horizontal="center" vertical="center" wrapText="1"/>
      <protection locked="0"/>
    </xf>
    <xf numFmtId="0" fontId="40" fillId="0" borderId="0" xfId="0" applyFont="1"/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0" fillId="0" borderId="2" xfId="0" applyFont="1" applyFill="1" applyBorder="1" applyAlignment="1">
      <alignment horizontal="left" indent="1"/>
    </xf>
    <xf numFmtId="0" fontId="41" fillId="0" borderId="2" xfId="0" applyFont="1" applyFill="1" applyBorder="1" applyAlignment="1">
      <alignment horizontal="left" indent="1"/>
    </xf>
    <xf numFmtId="49" fontId="9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0" borderId="5" xfId="1" applyNumberFormat="1" applyFont="1" applyBorder="1" applyAlignment="1" applyProtection="1">
      <alignment horizontal="center" vertical="center" wrapText="1"/>
      <protection locked="0"/>
    </xf>
    <xf numFmtId="49" fontId="11" fillId="0" borderId="4" xfId="1" applyNumberFormat="1" applyFont="1" applyBorder="1" applyAlignment="1" applyProtection="1">
      <alignment horizontal="center" vertical="center" wrapText="1"/>
      <protection locked="0"/>
    </xf>
    <xf numFmtId="49" fontId="10" fillId="0" borderId="3" xfId="1" applyNumberFormat="1" applyFont="1" applyBorder="1" applyAlignment="1" applyProtection="1">
      <alignment horizontal="center" vertical="center" wrapText="1"/>
      <protection locked="0"/>
    </xf>
    <xf numFmtId="49" fontId="10" fillId="0" borderId="4" xfId="1" applyNumberFormat="1" applyFont="1" applyBorder="1" applyAlignment="1" applyProtection="1">
      <alignment horizontal="center" vertical="center" wrapText="1"/>
      <protection locked="0"/>
    </xf>
    <xf numFmtId="49" fontId="10" fillId="0" borderId="5" xfId="1" applyNumberFormat="1" applyFont="1" applyBorder="1" applyAlignment="1" applyProtection="1">
      <alignment horizontal="center" vertical="center" wrapText="1"/>
      <protection locked="0"/>
    </xf>
    <xf numFmtId="0" fontId="14" fillId="6" borderId="0" xfId="0" applyFont="1" applyFill="1" applyAlignment="1">
      <alignment horizontal="left" vertical="center"/>
    </xf>
    <xf numFmtId="49" fontId="8" fillId="0" borderId="1" xfId="1" applyNumberFormat="1" applyFont="1" applyBorder="1" applyAlignment="1" applyProtection="1">
      <alignment horizontal="left" vertical="center" wrapText="1" indent="1"/>
      <protection locked="0"/>
    </xf>
    <xf numFmtId="49" fontId="2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Border="1" applyAlignment="1" applyProtection="1">
      <alignment horizontal="center" vertical="center" wrapText="1"/>
      <protection locked="0"/>
    </xf>
    <xf numFmtId="49" fontId="8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43" fillId="0" borderId="0" xfId="1" applyNumberFormat="1" applyFont="1" applyAlignment="1">
      <alignment horizontal="left" vertical="center" wrapText="1"/>
    </xf>
    <xf numFmtId="172" fontId="32" fillId="0" borderId="0" xfId="0" applyNumberFormat="1" applyFont="1" applyAlignment="1">
      <alignment horizontal="center" vertical="center"/>
    </xf>
    <xf numFmtId="16" fontId="32" fillId="0" borderId="0" xfId="0" quotePrefix="1" applyNumberFormat="1" applyFont="1" applyAlignment="1">
      <alignment horizontal="center" vertical="center"/>
    </xf>
    <xf numFmtId="165" fontId="32" fillId="0" borderId="0" xfId="1" applyNumberFormat="1" applyFont="1" applyFill="1" applyAlignment="1" applyProtection="1">
      <alignment horizontal="center" vertical="center"/>
      <protection locked="0"/>
    </xf>
    <xf numFmtId="49" fontId="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50" fillId="0" borderId="0" xfId="1" applyNumberFormat="1" applyFont="1" applyAlignment="1">
      <alignment horizontal="left" vertical="center" wrapText="1"/>
    </xf>
    <xf numFmtId="168" fontId="50" fillId="0" borderId="0" xfId="1" applyNumberFormat="1" applyFont="1" applyAlignment="1">
      <alignment horizontal="left" vertical="center" wrapText="1"/>
    </xf>
    <xf numFmtId="49" fontId="51" fillId="0" borderId="0" xfId="1" applyNumberFormat="1" applyFont="1" applyFill="1" applyAlignment="1" applyProtection="1">
      <alignment vertical="center" wrapText="1"/>
      <protection locked="0"/>
    </xf>
    <xf numFmtId="0" fontId="51" fillId="0" borderId="0" xfId="0" applyFont="1" applyAlignment="1">
      <alignment vertical="center"/>
    </xf>
    <xf numFmtId="172" fontId="51" fillId="0" borderId="0" xfId="0" applyNumberFormat="1" applyFont="1" applyAlignment="1">
      <alignment horizontal="center" vertical="center"/>
    </xf>
    <xf numFmtId="20" fontId="51" fillId="0" borderId="0" xfId="0" applyNumberFormat="1" applyFont="1" applyAlignment="1">
      <alignment vertical="center"/>
    </xf>
    <xf numFmtId="167" fontId="51" fillId="0" borderId="0" xfId="1" applyNumberFormat="1" applyFont="1" applyAlignment="1" applyProtection="1">
      <alignment horizontal="center" vertical="center" wrapText="1"/>
      <protection locked="0"/>
    </xf>
    <xf numFmtId="0" fontId="52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1" applyNumberFormat="1" applyFont="1" applyAlignment="1" applyProtection="1">
      <alignment horizontal="center" vertical="center"/>
      <protection locked="0"/>
    </xf>
    <xf numFmtId="165" fontId="51" fillId="0" borderId="0" xfId="1" applyNumberFormat="1" applyFont="1" applyFill="1" applyAlignment="1" applyProtection="1">
      <alignment horizontal="left" vertical="center" wrapText="1" indent="1"/>
      <protection locked="0"/>
    </xf>
    <xf numFmtId="168" fontId="53" fillId="0" borderId="0" xfId="1" applyNumberFormat="1" applyFont="1" applyAlignment="1">
      <alignment horizontal="left" vertical="center" wrapText="1"/>
    </xf>
    <xf numFmtId="20" fontId="53" fillId="0" borderId="0" xfId="1" applyNumberFormat="1" applyFont="1" applyAlignment="1">
      <alignment horizontal="left" vertical="center" wrapText="1"/>
    </xf>
    <xf numFmtId="49" fontId="54" fillId="0" borderId="0" xfId="1" applyNumberFormat="1" applyFont="1" applyFill="1" applyAlignment="1" applyProtection="1">
      <alignment vertical="center" wrapText="1"/>
      <protection locked="0"/>
    </xf>
    <xf numFmtId="0" fontId="54" fillId="0" borderId="0" xfId="0" applyFont="1" applyAlignment="1">
      <alignment vertical="center"/>
    </xf>
    <xf numFmtId="172" fontId="54" fillId="0" borderId="0" xfId="0" applyNumberFormat="1" applyFont="1" applyAlignment="1">
      <alignment horizontal="center" vertical="center"/>
    </xf>
    <xf numFmtId="20" fontId="54" fillId="0" borderId="0" xfId="0" applyNumberFormat="1" applyFont="1" applyAlignment="1">
      <alignment vertical="center"/>
    </xf>
    <xf numFmtId="167" fontId="54" fillId="0" borderId="0" xfId="1" applyNumberFormat="1" applyFont="1" applyAlignment="1" applyProtection="1">
      <alignment horizontal="center" vertical="center" wrapText="1"/>
      <protection locked="0"/>
    </xf>
    <xf numFmtId="0" fontId="55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165" fontId="54" fillId="0" borderId="0" xfId="1" applyNumberFormat="1" applyFont="1" applyAlignment="1" applyProtection="1">
      <alignment horizontal="center" vertical="center"/>
      <protection locked="0"/>
    </xf>
    <xf numFmtId="0" fontId="41" fillId="0" borderId="6" xfId="0" applyFont="1" applyFill="1" applyBorder="1" applyAlignment="1">
      <alignment horizontal="left" vertical="center" wrapText="1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57" fillId="0" borderId="0" xfId="1" applyNumberFormat="1" applyFont="1" applyFill="1" applyAlignment="1">
      <alignment horizontal="center" vertical="center" wrapText="1"/>
    </xf>
    <xf numFmtId="49" fontId="5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7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57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58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5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9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3" xfId="1" applyNumberFormat="1" applyFont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0" fillId="0" borderId="1" xfId="0" applyFont="1" applyFill="1" applyBorder="1" applyAlignment="1">
      <alignment horizontal="left" vertical="center" wrapText="1" indent="1"/>
    </xf>
    <xf numFmtId="0" fontId="3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49" fontId="8" fillId="0" borderId="5" xfId="1" applyNumberFormat="1" applyFont="1" applyBorder="1" applyAlignment="1" applyProtection="1">
      <alignment horizontal="left" vertical="center" wrapText="1" indent="1"/>
      <protection locked="0"/>
    </xf>
    <xf numFmtId="49" fontId="13" fillId="0" borderId="4" xfId="1" applyNumberFormat="1" applyFont="1" applyBorder="1" applyAlignment="1" applyProtection="1">
      <alignment horizontal="left" vertical="center" wrapText="1" indent="1"/>
      <protection locked="0"/>
    </xf>
    <xf numFmtId="49" fontId="8" fillId="0" borderId="3" xfId="1" applyNumberFormat="1" applyFont="1" applyBorder="1" applyAlignment="1" applyProtection="1">
      <alignment horizontal="left" vertical="center" wrapText="1" indent="1"/>
      <protection locked="0"/>
    </xf>
    <xf numFmtId="49" fontId="8" fillId="0" borderId="4" xfId="1" applyNumberFormat="1" applyFont="1" applyBorder="1" applyAlignment="1" applyProtection="1">
      <alignment horizontal="left" vertical="center" wrapText="1" indent="1"/>
      <protection locked="0"/>
    </xf>
    <xf numFmtId="49" fontId="5" fillId="0" borderId="3" xfId="1" applyNumberFormat="1" applyFont="1" applyBorder="1" applyAlignment="1" applyProtection="1">
      <alignment horizontal="left" vertical="center" wrapText="1" indent="1"/>
      <protection locked="0"/>
    </xf>
    <xf numFmtId="165" fontId="8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8" fillId="3" borderId="5" xfId="0" applyNumberFormat="1" applyFont="1" applyFill="1" applyBorder="1" applyAlignment="1" applyProtection="1">
      <alignment horizontal="left" vertical="center" wrapText="1" indent="1"/>
      <protection locked="0"/>
    </xf>
    <xf numFmtId="165" fontId="8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3" xfId="1" applyNumberFormat="1" applyFont="1" applyBorder="1" applyAlignment="1" applyProtection="1">
      <alignment horizontal="left" vertical="center" wrapText="1" indent="1"/>
      <protection locked="0"/>
    </xf>
    <xf numFmtId="49" fontId="1" fillId="0" borderId="3" xfId="1" applyNumberFormat="1" applyFont="1" applyBorder="1" applyAlignment="1" applyProtection="1">
      <alignment horizontal="left" vertical="center" wrapText="1" indent="1"/>
      <protection locked="0"/>
    </xf>
    <xf numFmtId="49" fontId="13" fillId="0" borderId="4" xfId="1" applyNumberFormat="1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horizontal="left" vertical="center" wrapText="1" indent="1"/>
    </xf>
    <xf numFmtId="49" fontId="1" fillId="0" borderId="1" xfId="1" applyNumberFormat="1" applyFont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Standard 34" xfId="1" xr:uid="{00000000-0005-0000-0000-000001000000}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17319</xdr:colOff>
      <xdr:row>3</xdr:row>
      <xdr:rowOff>17319</xdr:rowOff>
    </xdr:from>
    <xdr:to>
      <xdr:col>15</xdr:col>
      <xdr:colOff>930949</xdr:colOff>
      <xdr:row>24</xdr:row>
      <xdr:rowOff>34638</xdr:rowOff>
    </xdr:to>
    <xdr:pic>
      <xdr:nvPicPr>
        <xdr:cNvPr id="4" name="Picture 3" descr="https://www.phoenixreisen.com/media/grafiken/kreuzfahrt/reise/kartegross/019AD186-98EF-2D25-2DA51A5267D573A5.jpg">
          <a:extLst>
            <a:ext uri="{FF2B5EF4-FFF2-40B4-BE49-F238E27FC236}">
              <a16:creationId xmlns:a16="http://schemas.microsoft.com/office/drawing/2014/main" id="{ECFD1AFD-8070-4FD5-B18A-1327AA2BE5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7" r="6423"/>
        <a:stretch/>
      </xdr:blipFill>
      <xdr:spPr bwMode="auto">
        <a:xfrm>
          <a:off x="4641274" y="640774"/>
          <a:ext cx="4550448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33" totalsRowShown="0" headerRowDxfId="75" dataDxfId="74" headerRowCellStyle="Standard 34">
  <tableColumns count="8">
    <tableColumn id="1" xr3:uid="{53ABBCE6-AEEF-406D-842C-99A7BAB0760D}" name="D" dataDxfId="73"/>
    <tableColumn id="2" xr3:uid="{47E48539-9836-4021-BE63-D8D79F491A2C}" name="Date" dataDxfId="72" dataCellStyle="Standard 34"/>
    <tableColumn id="3" xr3:uid="{6FAD49A7-6671-4512-9718-268062D62FAD}" name="Day" dataDxfId="71">
      <calculatedColumnFormula>Table2[[#This Row],[Date]]</calculatedColumnFormula>
    </tableColumn>
    <tableColumn id="4" xr3:uid="{BEA830F9-BEB5-4C46-B5E1-AA3457DF4B8C}" name="A/B/C" dataDxfId="70"/>
    <tableColumn id="5" xr3:uid="{39E5F955-3F43-4EA0-8E3C-8F3246E5A099}" name="STA" dataDxfId="69" dataCellStyle="Standard 34"/>
    <tableColumn id="6" xr3:uid="{D4CA80FD-91EB-46A5-8CEE-18768CB0322B}" name="STD" dataDxfId="68" dataCellStyle="Standard 34"/>
    <tableColumn id="7" xr3:uid="{3201030D-135A-48F5-9A88-6662C5E9B39F}" name="Port" dataDxfId="67"/>
    <tableColumn id="8" xr3:uid="{4700BF51-F1B7-46D0-A4B9-844A24A31443}" name="Port Code" dataDxfId="6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30" totalsRowShown="0" headerRowDxfId="65" dataDxfId="64" headerRowCellStyle="Standard 34">
  <autoFilter ref="A1:K30" xr:uid="{212820C5-CA31-4472-AABD-99977026D818}"/>
  <tableColumns count="11">
    <tableColumn id="1" xr3:uid="{32C4B44E-34DD-4A39-ACDB-7CCD6A34FE33}" name="D" dataDxfId="63">
      <calculatedColumnFormula>Schedule!#REF!</calculatedColumnFormula>
    </tableColumn>
    <tableColumn id="2" xr3:uid="{2CC00783-DFDA-4D0E-89B4-16CD936034BB}" name="Date" dataDxfId="62" dataCellStyle="Standard 34"/>
    <tableColumn id="3" xr3:uid="{4F083A8A-7F0B-4FB2-AE64-B46BE81BDC9E}" name="Day" dataDxfId="61"/>
    <tableColumn id="4" xr3:uid="{A86486BD-179A-4C4F-B7A6-BA32036DF129}" name="A/B/C" dataDxfId="60" dataCellStyle="Standard 34"/>
    <tableColumn id="5" xr3:uid="{7C5A1A06-AF4F-4470-B94A-3EF9C15A5A85}" name="STA" dataDxfId="59" dataCellStyle="Standard 34"/>
    <tableColumn id="6" xr3:uid="{B108A4CD-BBD5-4A46-B2B3-050BE794A499}" name="STD" dataDxfId="58" dataCellStyle="Standard 34"/>
    <tableColumn id="7" xr3:uid="{AAC02AA5-1718-44B9-B2A2-B9484FA5D420}" name="Port" dataDxfId="57" dataCellStyle="Standard 34"/>
    <tableColumn id="8" xr3:uid="{228DFD27-EB09-49EE-A4BD-D413D06C2232}" name="Port Code" dataDxfId="56" dataCellStyle="Standard 34"/>
    <tableColumn id="9" xr3:uid="{D60692B4-6F37-4334-82C5-013D015C22A5}" name="BRB" dataDxfId="55"/>
    <tableColumn id="10" xr3:uid="{908ECAD2-4694-41E8-8DB9-599B4FACAE53}" name="TP_x000a_(BS, Shuttle, LB, Promo)" dataDxfId="54"/>
    <tableColumn id="11" xr3:uid="{886616AD-8853-4329-9977-998CB0198020}" name="Remarks" dataDxfId="53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74" totalsRowCount="1" headerRowDxfId="48" dataDxfId="47" totalsRowDxfId="46">
  <autoFilter ref="A1:W73" xr:uid="{419F3114-6E48-40A7-B669-DC7131FD5B2C}">
    <filterColumn colId="6">
      <filters>
        <filter val="Horta"/>
      </filters>
    </filterColumn>
  </autoFilter>
  <sortState ref="A40:W54">
    <sortCondition ref="I1:I73"/>
  </sortState>
  <tableColumns count="23">
    <tableColumn id="23" xr3:uid="{F30B8199-FE18-4CED-ACDE-E970957D2219}" name="D" dataDxfId="45" totalsRowDxfId="44" dataCellStyle="Standard 34"/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>
      <calculatedColumnFormula>Table1[[#This Row],[Date]]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S110"/>
  <sheetViews>
    <sheetView topLeftCell="A19" zoomScale="175" zoomScaleNormal="175" workbookViewId="0">
      <selection activeCell="R27" sqref="R27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4" style="2" customWidth="1"/>
    <col min="4" max="4" width="4.5703125" style="12" customWidth="1"/>
    <col min="5" max="5" width="5.85546875" style="12" customWidth="1"/>
    <col min="6" max="6" width="6" style="12" customWidth="1"/>
    <col min="7" max="7" width="21.7109375" style="2" customWidth="1"/>
    <col min="8" max="8" width="10.7109375" style="2" customWidth="1"/>
    <col min="9" max="9" width="2.5703125" style="1" customWidth="1"/>
    <col min="10" max="10" width="9.140625" style="130"/>
    <col min="11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189" t="s">
        <v>182</v>
      </c>
      <c r="B1" s="189"/>
      <c r="C1" s="189"/>
      <c r="D1" s="189"/>
      <c r="E1" s="189"/>
      <c r="F1" s="189"/>
      <c r="G1" s="189"/>
      <c r="H1" s="189"/>
      <c r="J1" s="129"/>
    </row>
    <row r="2" spans="1:19" ht="15.75" customHeight="1" x14ac:dyDescent="0.2">
      <c r="A2" s="190" t="s">
        <v>183</v>
      </c>
      <c r="B2" s="190"/>
      <c r="C2" s="190"/>
      <c r="D2" s="190"/>
      <c r="E2" s="190"/>
      <c r="F2" s="190"/>
      <c r="G2" s="190"/>
      <c r="H2" s="190"/>
    </row>
    <row r="3" spans="1:19" ht="12.75" customHeight="1" x14ac:dyDescent="0.2">
      <c r="A3" s="6"/>
      <c r="B3" s="6"/>
      <c r="C3" s="6"/>
      <c r="D3" s="11"/>
      <c r="E3" s="11"/>
      <c r="F3" s="11"/>
      <c r="G3" s="6"/>
      <c r="H3" s="6"/>
    </row>
    <row r="4" spans="1:19" ht="17.100000000000001" customHeight="1" x14ac:dyDescent="0.2">
      <c r="A4" s="44" t="s">
        <v>34</v>
      </c>
      <c r="B4" s="44" t="s">
        <v>2</v>
      </c>
      <c r="C4" s="45" t="s">
        <v>3</v>
      </c>
      <c r="D4" s="46" t="s">
        <v>22</v>
      </c>
      <c r="E4" s="46" t="s">
        <v>5</v>
      </c>
      <c r="F4" s="46" t="s">
        <v>6</v>
      </c>
      <c r="G4" s="47" t="s">
        <v>23</v>
      </c>
      <c r="H4" s="47" t="s">
        <v>7</v>
      </c>
      <c r="J4"/>
      <c r="L4"/>
    </row>
    <row r="5" spans="1:19" ht="17.100000000000001" customHeight="1" x14ac:dyDescent="0.2">
      <c r="A5" s="69">
        <v>1</v>
      </c>
      <c r="B5" s="22">
        <v>45745</v>
      </c>
      <c r="C5" s="64">
        <f>Table2[[#This Row],[Date]]</f>
        <v>45745</v>
      </c>
      <c r="D5" s="65" t="s">
        <v>11</v>
      </c>
      <c r="E5" s="21">
        <v>0.33333333333333331</v>
      </c>
      <c r="F5" s="21" t="s">
        <v>1</v>
      </c>
      <c r="G5" s="63" t="s">
        <v>60</v>
      </c>
      <c r="H5" s="63" t="s">
        <v>74</v>
      </c>
    </row>
    <row r="6" spans="1:19" ht="17.100000000000001" customHeight="1" x14ac:dyDescent="0.2">
      <c r="A6" s="69">
        <v>2</v>
      </c>
      <c r="B6" s="70">
        <v>45746</v>
      </c>
      <c r="C6" s="71">
        <f>Table2[[#This Row],[Date]]</f>
        <v>45746</v>
      </c>
      <c r="D6" s="72" t="s">
        <v>11</v>
      </c>
      <c r="E6" s="73" t="s">
        <v>1</v>
      </c>
      <c r="F6" s="73">
        <v>0.60416666666666663</v>
      </c>
      <c r="G6" s="69" t="s">
        <v>61</v>
      </c>
      <c r="H6" s="75" t="s">
        <v>74</v>
      </c>
    </row>
    <row r="7" spans="1:19" ht="17.100000000000001" customHeight="1" x14ac:dyDescent="0.2">
      <c r="A7" s="69">
        <v>3</v>
      </c>
      <c r="B7" s="70">
        <v>45747</v>
      </c>
      <c r="C7" s="71">
        <f>Table2[[#This Row],[Date]]</f>
        <v>45747</v>
      </c>
      <c r="D7" s="72" t="s">
        <v>59</v>
      </c>
      <c r="E7" s="73">
        <v>0.29166666666666669</v>
      </c>
      <c r="F7" s="73">
        <v>0.70833333333333337</v>
      </c>
      <c r="G7" s="75" t="s">
        <v>62</v>
      </c>
      <c r="H7" s="75" t="s">
        <v>75</v>
      </c>
      <c r="P7" s="10"/>
    </row>
    <row r="8" spans="1:19" ht="17.100000000000001" customHeight="1" x14ac:dyDescent="0.2">
      <c r="A8" s="69">
        <v>4</v>
      </c>
      <c r="B8" s="70">
        <v>45748</v>
      </c>
      <c r="C8" s="71">
        <f>Table2[[#This Row],[Date]]</f>
        <v>45748</v>
      </c>
      <c r="D8" s="72" t="s">
        <v>24</v>
      </c>
      <c r="E8" s="73" t="s">
        <v>1</v>
      </c>
      <c r="F8" s="73" t="s">
        <v>1</v>
      </c>
      <c r="G8" s="69" t="s">
        <v>55</v>
      </c>
      <c r="H8" s="74" t="s">
        <v>1</v>
      </c>
      <c r="R8" s="13"/>
      <c r="S8" s="13"/>
    </row>
    <row r="9" spans="1:19" ht="17.100000000000001" customHeight="1" x14ac:dyDescent="0.2">
      <c r="A9" s="69">
        <v>5</v>
      </c>
      <c r="B9" s="70">
        <v>45749</v>
      </c>
      <c r="C9" s="71">
        <f>Table2[[#This Row],[Date]]</f>
        <v>45749</v>
      </c>
      <c r="D9" s="72" t="s">
        <v>11</v>
      </c>
      <c r="E9" s="73">
        <v>0.45833333333333331</v>
      </c>
      <c r="F9" s="73">
        <v>0.75</v>
      </c>
      <c r="G9" s="75" t="s">
        <v>63</v>
      </c>
      <c r="H9" s="75" t="s">
        <v>76</v>
      </c>
    </row>
    <row r="10" spans="1:19" ht="17.100000000000001" customHeight="1" x14ac:dyDescent="0.2">
      <c r="A10" s="69">
        <v>6</v>
      </c>
      <c r="B10" s="70">
        <v>45750</v>
      </c>
      <c r="C10" s="71">
        <f>Table2[[#This Row],[Date]]</f>
        <v>45750</v>
      </c>
      <c r="D10" s="72" t="s">
        <v>11</v>
      </c>
      <c r="E10" s="73">
        <v>0.375</v>
      </c>
      <c r="F10" s="73">
        <v>0.79166666666666663</v>
      </c>
      <c r="G10" s="75" t="s">
        <v>64</v>
      </c>
      <c r="H10" s="75" t="s">
        <v>77</v>
      </c>
    </row>
    <row r="11" spans="1:19" ht="17.100000000000001" customHeight="1" x14ac:dyDescent="0.2">
      <c r="A11" s="69">
        <v>7</v>
      </c>
      <c r="B11" s="70">
        <v>45751</v>
      </c>
      <c r="C11" s="71">
        <f>Table2[[#This Row],[Date]]</f>
        <v>45751</v>
      </c>
      <c r="D11" s="72" t="s">
        <v>11</v>
      </c>
      <c r="E11" s="73">
        <v>0.33333333333333331</v>
      </c>
      <c r="F11" s="73">
        <v>0.70833333333333337</v>
      </c>
      <c r="G11" s="75" t="s">
        <v>65</v>
      </c>
      <c r="H11" s="75" t="s">
        <v>78</v>
      </c>
    </row>
    <row r="12" spans="1:19" ht="17.100000000000001" customHeight="1" x14ac:dyDescent="0.2">
      <c r="A12" s="69">
        <v>8</v>
      </c>
      <c r="B12" s="70">
        <v>45752</v>
      </c>
      <c r="C12" s="71">
        <f>Table2[[#This Row],[Date]]</f>
        <v>45752</v>
      </c>
      <c r="D12" s="72" t="s">
        <v>11</v>
      </c>
      <c r="E12" s="179">
        <v>0.54166666666666663</v>
      </c>
      <c r="F12" s="179" t="s">
        <v>1</v>
      </c>
      <c r="G12" s="140" t="s">
        <v>66</v>
      </c>
      <c r="H12" s="75" t="s">
        <v>79</v>
      </c>
    </row>
    <row r="13" spans="1:19" s="15" customFormat="1" ht="17.100000000000001" customHeight="1" x14ac:dyDescent="0.2">
      <c r="A13" s="69">
        <v>9</v>
      </c>
      <c r="B13" s="70">
        <v>45753</v>
      </c>
      <c r="C13" s="71">
        <f>Table2[[#This Row],[Date]]</f>
        <v>45753</v>
      </c>
      <c r="D13" s="72" t="s">
        <v>11</v>
      </c>
      <c r="E13" s="179" t="s">
        <v>1</v>
      </c>
      <c r="F13" s="179">
        <v>0.75</v>
      </c>
      <c r="G13" s="69" t="s">
        <v>66</v>
      </c>
      <c r="H13" s="75" t="s">
        <v>79</v>
      </c>
      <c r="I13" s="20"/>
      <c r="J13" s="131"/>
    </row>
    <row r="14" spans="1:19" ht="17.100000000000001" customHeight="1" x14ac:dyDescent="0.2">
      <c r="A14" s="69">
        <v>10</v>
      </c>
      <c r="B14" s="70">
        <v>45754</v>
      </c>
      <c r="C14" s="71">
        <f>Table2[[#This Row],[Date]]</f>
        <v>45754</v>
      </c>
      <c r="D14" s="72" t="s">
        <v>24</v>
      </c>
      <c r="E14" s="73" t="s">
        <v>1</v>
      </c>
      <c r="F14" s="73" t="s">
        <v>1</v>
      </c>
      <c r="G14" s="69" t="s">
        <v>55</v>
      </c>
      <c r="H14" s="74" t="s">
        <v>1</v>
      </c>
    </row>
    <row r="15" spans="1:19" ht="17.100000000000001" customHeight="1" x14ac:dyDescent="0.2">
      <c r="A15" s="69">
        <v>11</v>
      </c>
      <c r="B15" s="70">
        <v>45755</v>
      </c>
      <c r="C15" s="71">
        <f>Table2[[#This Row],[Date]]</f>
        <v>45755</v>
      </c>
      <c r="D15" s="72" t="s">
        <v>11</v>
      </c>
      <c r="E15" s="73">
        <v>0.33333333333333331</v>
      </c>
      <c r="F15" s="73">
        <v>0.75</v>
      </c>
      <c r="G15" s="75" t="s">
        <v>67</v>
      </c>
      <c r="H15" s="75" t="s">
        <v>80</v>
      </c>
    </row>
    <row r="16" spans="1:19" ht="17.100000000000001" customHeight="1" x14ac:dyDescent="0.2">
      <c r="A16" s="69">
        <v>12</v>
      </c>
      <c r="B16" s="70">
        <v>45756</v>
      </c>
      <c r="C16" s="71">
        <f>Table2[[#This Row],[Date]]</f>
        <v>45756</v>
      </c>
      <c r="D16" s="72" t="s">
        <v>11</v>
      </c>
      <c r="E16" s="73">
        <v>0.33333333333333331</v>
      </c>
      <c r="F16" s="73">
        <v>0.95833333333333337</v>
      </c>
      <c r="G16" s="75" t="s">
        <v>68</v>
      </c>
      <c r="H16" s="75" t="s">
        <v>81</v>
      </c>
    </row>
    <row r="17" spans="1:10" ht="17.100000000000001" customHeight="1" x14ac:dyDescent="0.2">
      <c r="A17" s="69">
        <v>13</v>
      </c>
      <c r="B17" s="70">
        <v>45757</v>
      </c>
      <c r="C17" s="71">
        <f>Table2[[#This Row],[Date]]</f>
        <v>45757</v>
      </c>
      <c r="D17" s="72" t="s">
        <v>24</v>
      </c>
      <c r="E17" s="73" t="s">
        <v>1</v>
      </c>
      <c r="F17" s="73" t="s">
        <v>1</v>
      </c>
      <c r="G17" s="69" t="s">
        <v>55</v>
      </c>
      <c r="H17" s="74" t="s">
        <v>1</v>
      </c>
    </row>
    <row r="18" spans="1:10" ht="17.100000000000001" customHeight="1" x14ac:dyDescent="0.2">
      <c r="A18" s="69">
        <v>14</v>
      </c>
      <c r="B18" s="70">
        <v>45758</v>
      </c>
      <c r="C18" s="71">
        <f>Table2[[#This Row],[Date]]</f>
        <v>45758</v>
      </c>
      <c r="D18" s="72" t="s">
        <v>11</v>
      </c>
      <c r="E18" s="73">
        <v>0.375</v>
      </c>
      <c r="F18" s="73" t="s">
        <v>1</v>
      </c>
      <c r="G18" s="75" t="s">
        <v>69</v>
      </c>
      <c r="H18" s="75" t="s">
        <v>82</v>
      </c>
    </row>
    <row r="19" spans="1:10" ht="17.100000000000001" customHeight="1" x14ac:dyDescent="0.2">
      <c r="A19" s="69">
        <v>15</v>
      </c>
      <c r="B19" s="70">
        <v>45759</v>
      </c>
      <c r="C19" s="71">
        <f>Table2[[#This Row],[Date]]</f>
        <v>45759</v>
      </c>
      <c r="D19" s="72" t="s">
        <v>11</v>
      </c>
      <c r="E19" s="73" t="s">
        <v>1</v>
      </c>
      <c r="F19" s="73">
        <v>0.70833333333333337</v>
      </c>
      <c r="G19" s="69" t="s">
        <v>69</v>
      </c>
      <c r="H19" s="75" t="s">
        <v>82</v>
      </c>
    </row>
    <row r="20" spans="1:10" ht="17.100000000000001" customHeight="1" x14ac:dyDescent="0.2">
      <c r="A20" s="69">
        <v>16</v>
      </c>
      <c r="B20" s="70">
        <v>45760</v>
      </c>
      <c r="C20" s="71">
        <f>Table2[[#This Row],[Date]]</f>
        <v>45760</v>
      </c>
      <c r="D20" s="72" t="s">
        <v>24</v>
      </c>
      <c r="E20" s="73" t="s">
        <v>1</v>
      </c>
      <c r="F20" s="73" t="s">
        <v>1</v>
      </c>
      <c r="G20" s="69" t="s">
        <v>55</v>
      </c>
      <c r="H20" s="74" t="s">
        <v>1</v>
      </c>
    </row>
    <row r="21" spans="1:10" ht="17.100000000000001" customHeight="1" x14ac:dyDescent="0.2">
      <c r="A21" s="69">
        <v>17</v>
      </c>
      <c r="B21" s="70">
        <v>45761</v>
      </c>
      <c r="C21" s="71">
        <f>Table2[[#This Row],[Date]]</f>
        <v>45761</v>
      </c>
      <c r="D21" s="72" t="s">
        <v>24</v>
      </c>
      <c r="E21" s="73" t="s">
        <v>1</v>
      </c>
      <c r="F21" s="73" t="s">
        <v>1</v>
      </c>
      <c r="G21" s="69" t="s">
        <v>55</v>
      </c>
      <c r="H21" s="74" t="s">
        <v>1</v>
      </c>
    </row>
    <row r="22" spans="1:10" ht="17.100000000000001" customHeight="1" x14ac:dyDescent="0.2">
      <c r="A22" s="69">
        <v>18</v>
      </c>
      <c r="B22" s="70">
        <v>45762</v>
      </c>
      <c r="C22" s="71">
        <f>Table2[[#This Row],[Date]]</f>
        <v>45762</v>
      </c>
      <c r="D22" s="72" t="s">
        <v>24</v>
      </c>
      <c r="E22" s="73" t="s">
        <v>1</v>
      </c>
      <c r="F22" s="73" t="s">
        <v>1</v>
      </c>
      <c r="G22" s="69" t="s">
        <v>55</v>
      </c>
      <c r="H22" s="74" t="s">
        <v>1</v>
      </c>
    </row>
    <row r="23" spans="1:10" ht="17.100000000000001" customHeight="1" x14ac:dyDescent="0.2">
      <c r="A23" s="69">
        <v>19</v>
      </c>
      <c r="B23" s="70">
        <v>45763</v>
      </c>
      <c r="C23" s="71">
        <f>Table2[[#This Row],[Date]]</f>
        <v>45763</v>
      </c>
      <c r="D23" s="72" t="s">
        <v>24</v>
      </c>
      <c r="E23" s="73" t="s">
        <v>1</v>
      </c>
      <c r="F23" s="73" t="s">
        <v>1</v>
      </c>
      <c r="G23" s="69" t="s">
        <v>55</v>
      </c>
      <c r="H23" s="74" t="s">
        <v>1</v>
      </c>
    </row>
    <row r="24" spans="1:10" s="20" customFormat="1" ht="17.100000000000001" customHeight="1" x14ac:dyDescent="0.2">
      <c r="A24" s="69">
        <v>20</v>
      </c>
      <c r="B24" s="70">
        <v>45764</v>
      </c>
      <c r="C24" s="71">
        <f>Table2[[#This Row],[Date]]</f>
        <v>45764</v>
      </c>
      <c r="D24" s="72" t="s">
        <v>24</v>
      </c>
      <c r="E24" s="73" t="s">
        <v>1</v>
      </c>
      <c r="F24" s="73" t="s">
        <v>1</v>
      </c>
      <c r="G24" s="69" t="s">
        <v>55</v>
      </c>
      <c r="H24" s="74" t="s">
        <v>1</v>
      </c>
      <c r="J24" s="130"/>
    </row>
    <row r="25" spans="1:10" ht="17.100000000000001" customHeight="1" x14ac:dyDescent="0.2">
      <c r="A25" s="69">
        <v>21</v>
      </c>
      <c r="B25" s="70">
        <v>45765</v>
      </c>
      <c r="C25" s="71">
        <f>Table2[[#This Row],[Date]]</f>
        <v>45765</v>
      </c>
      <c r="D25" s="72" t="s">
        <v>11</v>
      </c>
      <c r="E25" s="73">
        <v>0.58333333333333337</v>
      </c>
      <c r="F25" s="73">
        <v>0.83333333333333337</v>
      </c>
      <c r="G25" s="75" t="s">
        <v>70</v>
      </c>
      <c r="H25" s="75" t="s">
        <v>83</v>
      </c>
    </row>
    <row r="26" spans="1:10" ht="17.100000000000001" customHeight="1" x14ac:dyDescent="0.2">
      <c r="A26" s="69">
        <v>22</v>
      </c>
      <c r="B26" s="70">
        <v>45766</v>
      </c>
      <c r="C26" s="71">
        <f>Table2[[#This Row],[Date]]</f>
        <v>45766</v>
      </c>
      <c r="D26" s="72" t="s">
        <v>11</v>
      </c>
      <c r="E26" s="73">
        <v>0.33333333333333331</v>
      </c>
      <c r="F26" s="73">
        <v>0.75</v>
      </c>
      <c r="G26" s="75" t="s">
        <v>71</v>
      </c>
      <c r="H26" s="75" t="s">
        <v>84</v>
      </c>
    </row>
    <row r="27" spans="1:10" s="15" customFormat="1" ht="17.100000000000001" customHeight="1" x14ac:dyDescent="0.2">
      <c r="A27" s="69">
        <v>23</v>
      </c>
      <c r="B27" s="70">
        <v>45767</v>
      </c>
      <c r="C27" s="71">
        <f>Table2[[#This Row],[Date]]</f>
        <v>45767</v>
      </c>
      <c r="D27" s="72" t="s">
        <v>24</v>
      </c>
      <c r="E27" s="73" t="s">
        <v>1</v>
      </c>
      <c r="F27" s="73" t="s">
        <v>1</v>
      </c>
      <c r="G27" s="69" t="s">
        <v>55</v>
      </c>
      <c r="H27" s="74" t="s">
        <v>1</v>
      </c>
      <c r="J27" s="131"/>
    </row>
    <row r="28" spans="1:10" ht="17.100000000000001" customHeight="1" x14ac:dyDescent="0.2">
      <c r="A28" s="69">
        <v>24</v>
      </c>
      <c r="B28" s="70">
        <v>45768</v>
      </c>
      <c r="C28" s="71">
        <f>Table2[[#This Row],[Date]]</f>
        <v>45768</v>
      </c>
      <c r="D28" s="72" t="s">
        <v>24</v>
      </c>
      <c r="E28" s="73" t="s">
        <v>1</v>
      </c>
      <c r="F28" s="73" t="s">
        <v>1</v>
      </c>
      <c r="G28" s="69" t="s">
        <v>55</v>
      </c>
      <c r="H28" s="74" t="s">
        <v>1</v>
      </c>
    </row>
    <row r="29" spans="1:10" ht="17.100000000000001" customHeight="1" x14ac:dyDescent="0.2">
      <c r="A29" s="69">
        <v>25</v>
      </c>
      <c r="B29" s="70">
        <v>45769</v>
      </c>
      <c r="C29" s="71">
        <f>Table2[[#This Row],[Date]]</f>
        <v>45769</v>
      </c>
      <c r="D29" s="72" t="s">
        <v>11</v>
      </c>
      <c r="E29" s="73">
        <v>0.33333333333333331</v>
      </c>
      <c r="F29" s="73">
        <v>0.625</v>
      </c>
      <c r="G29" s="75" t="s">
        <v>72</v>
      </c>
      <c r="H29" s="75" t="s">
        <v>85</v>
      </c>
    </row>
    <row r="30" spans="1:10" ht="17.100000000000001" customHeight="1" x14ac:dyDescent="0.2">
      <c r="A30" s="69">
        <v>26</v>
      </c>
      <c r="B30" s="70">
        <v>45770</v>
      </c>
      <c r="C30" s="71">
        <f>Table2[[#This Row],[Date]]</f>
        <v>45770</v>
      </c>
      <c r="D30" s="72" t="s">
        <v>24</v>
      </c>
      <c r="E30" s="73" t="s">
        <v>1</v>
      </c>
      <c r="F30" s="73" t="s">
        <v>1</v>
      </c>
      <c r="G30" s="69" t="s">
        <v>55</v>
      </c>
      <c r="H30" s="74" t="s">
        <v>1</v>
      </c>
    </row>
    <row r="31" spans="1:10" ht="17.100000000000001" customHeight="1" x14ac:dyDescent="0.2">
      <c r="A31" s="69">
        <v>27</v>
      </c>
      <c r="B31" s="70">
        <v>45771</v>
      </c>
      <c r="C31" s="71">
        <f>Table2[[#This Row],[Date]]</f>
        <v>45771</v>
      </c>
      <c r="D31" s="72" t="s">
        <v>11</v>
      </c>
      <c r="E31" s="73">
        <v>0.375</v>
      </c>
      <c r="F31" s="73">
        <v>0.79166666666666663</v>
      </c>
      <c r="G31" s="75" t="s">
        <v>73</v>
      </c>
      <c r="H31" s="75" t="s">
        <v>86</v>
      </c>
    </row>
    <row r="32" spans="1:10" ht="17.100000000000001" customHeight="1" x14ac:dyDescent="0.2">
      <c r="A32" s="69">
        <v>28</v>
      </c>
      <c r="B32" s="70">
        <v>45772</v>
      </c>
      <c r="C32" s="71">
        <f>Table2[[#This Row],[Date]]</f>
        <v>45772</v>
      </c>
      <c r="D32" s="72" t="s">
        <v>24</v>
      </c>
      <c r="E32" s="73" t="s">
        <v>1</v>
      </c>
      <c r="F32" s="73" t="s">
        <v>1</v>
      </c>
      <c r="G32" s="69" t="s">
        <v>55</v>
      </c>
      <c r="H32" s="74" t="s">
        <v>1</v>
      </c>
    </row>
    <row r="33" spans="1:8" ht="17.100000000000001" customHeight="1" x14ac:dyDescent="0.2">
      <c r="A33" s="69" t="s">
        <v>1</v>
      </c>
      <c r="B33" s="22">
        <v>45773</v>
      </c>
      <c r="C33" s="64">
        <f>Table2[[#This Row],[Date]]</f>
        <v>45773</v>
      </c>
      <c r="D33" s="65" t="s">
        <v>11</v>
      </c>
      <c r="E33" s="21">
        <v>0.33333333333333331</v>
      </c>
      <c r="F33" s="21">
        <v>0.75</v>
      </c>
      <c r="G33" s="63" t="s">
        <v>87</v>
      </c>
      <c r="H33" s="63" t="s">
        <v>56</v>
      </c>
    </row>
    <row r="34" spans="1:8" ht="20.100000000000001" customHeight="1" x14ac:dyDescent="0.25"/>
    <row r="35" spans="1:8" ht="20.100000000000001" customHeight="1" x14ac:dyDescent="0.25"/>
    <row r="36" spans="1:8" ht="20.100000000000001" customHeight="1" x14ac:dyDescent="0.25"/>
    <row r="37" spans="1:8" ht="20.100000000000001" customHeight="1" x14ac:dyDescent="0.25"/>
    <row r="38" spans="1:8" ht="20.100000000000001" customHeight="1" x14ac:dyDescent="0.25"/>
    <row r="39" spans="1:8" ht="20.100000000000001" customHeight="1" x14ac:dyDescent="0.25"/>
    <row r="40" spans="1:8" ht="20.100000000000001" customHeight="1" x14ac:dyDescent="0.25"/>
    <row r="41" spans="1:8" ht="20.100000000000001" customHeight="1" x14ac:dyDescent="0.25"/>
    <row r="42" spans="1:8" ht="20.100000000000001" customHeight="1" x14ac:dyDescent="0.25"/>
    <row r="43" spans="1:8" ht="20.100000000000001" customHeight="1" x14ac:dyDescent="0.25"/>
    <row r="44" spans="1:8" ht="20.100000000000001" customHeight="1" x14ac:dyDescent="0.25"/>
    <row r="45" spans="1:8" ht="20.100000000000001" customHeight="1" x14ac:dyDescent="0.25"/>
    <row r="46" spans="1:8" ht="20.100000000000001" customHeight="1" x14ac:dyDescent="0.25"/>
    <row r="47" spans="1:8" ht="20.100000000000001" customHeight="1" x14ac:dyDescent="0.25"/>
    <row r="48" spans="1: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</sheetData>
  <mergeCells count="2">
    <mergeCell ref="A1:H1"/>
    <mergeCell ref="A2:H2"/>
  </mergeCells>
  <pageMargins left="0.28999999999999998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8"/>
  <sheetViews>
    <sheetView tabSelected="1" zoomScale="85" zoomScaleNormal="85" workbookViewId="0">
      <pane ySplit="1" topLeftCell="A11" activePane="bottomLeft" state="frozen"/>
      <selection pane="bottomLeft" activeCell="J16" sqref="J16"/>
    </sheetView>
  </sheetViews>
  <sheetFormatPr defaultColWidth="8.85546875" defaultRowHeight="12.75" x14ac:dyDescent="0.2"/>
  <cols>
    <col min="1" max="1" width="4.42578125" style="127" customWidth="1"/>
    <col min="2" max="2" width="12.140625" style="98" customWidth="1"/>
    <col min="3" max="3" width="6.85546875" style="127" customWidth="1"/>
    <col min="4" max="4" width="5.85546875" style="127" customWidth="1"/>
    <col min="5" max="6" width="8.42578125" style="98" customWidth="1"/>
    <col min="7" max="7" width="17.28515625" style="98" customWidth="1"/>
    <col min="8" max="8" width="11.28515625" style="98" customWidth="1"/>
    <col min="9" max="9" width="35.28515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24"/>
  </cols>
  <sheetData>
    <row r="1" spans="1:16" ht="30" x14ac:dyDescent="0.2">
      <c r="A1" s="121" t="s">
        <v>34</v>
      </c>
      <c r="B1" s="122" t="str">
        <f>Schedule!B4</f>
        <v>Date</v>
      </c>
      <c r="C1" s="121" t="str">
        <f>Schedule!C4</f>
        <v>Day</v>
      </c>
      <c r="D1" s="123" t="s">
        <v>4</v>
      </c>
      <c r="E1" s="124" t="str">
        <f>Schedule!E4</f>
        <v>STA</v>
      </c>
      <c r="F1" s="124" t="str">
        <f>Schedule!F4</f>
        <v>STD</v>
      </c>
      <c r="G1" s="124" t="str">
        <f>Schedule!G4</f>
        <v>Port</v>
      </c>
      <c r="H1" s="124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89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108">
        <f>Schedule!A5</f>
        <v>1</v>
      </c>
      <c r="B2" s="109">
        <f>Schedule!B5</f>
        <v>45745</v>
      </c>
      <c r="C2" s="110">
        <f>Schedule!C5</f>
        <v>45745</v>
      </c>
      <c r="D2" s="125" t="str">
        <f>Schedule!D5</f>
        <v>B</v>
      </c>
      <c r="E2" s="112">
        <f>Schedule!E5</f>
        <v>0.33333333333333331</v>
      </c>
      <c r="F2" s="112" t="str">
        <f>Schedule!F5</f>
        <v>-</v>
      </c>
      <c r="G2" s="109" t="str">
        <f>Schedule!G5</f>
        <v>SANTO DOMINGO</v>
      </c>
      <c r="H2" s="109" t="str">
        <f>Schedule!H5</f>
        <v>DOSDQ</v>
      </c>
      <c r="I2" s="195" t="s">
        <v>184</v>
      </c>
      <c r="J2" s="193" t="s">
        <v>195</v>
      </c>
      <c r="K2" s="145" t="s">
        <v>1</v>
      </c>
      <c r="L2" s="188" t="s">
        <v>287</v>
      </c>
      <c r="M2" s="104"/>
      <c r="N2" s="134"/>
      <c r="O2" s="128"/>
      <c r="P2" s="104"/>
    </row>
    <row r="3" spans="1:16" ht="77.25" customHeight="1" x14ac:dyDescent="0.2">
      <c r="A3" s="113">
        <f>Schedule!A6</f>
        <v>2</v>
      </c>
      <c r="B3" s="114">
        <f>Schedule!B6</f>
        <v>45746</v>
      </c>
      <c r="C3" s="115">
        <f>Schedule!C6</f>
        <v>45746</v>
      </c>
      <c r="D3" s="126" t="str">
        <f>Schedule!D6</f>
        <v>B</v>
      </c>
      <c r="E3" s="117" t="str">
        <f>Schedule!E6</f>
        <v>-</v>
      </c>
      <c r="F3" s="117">
        <f>Schedule!F6</f>
        <v>0.60416666666666663</v>
      </c>
      <c r="G3" s="114" t="str">
        <f>Schedule!G6</f>
        <v>Santo Domingo</v>
      </c>
      <c r="H3" s="114" t="str">
        <f>Schedule!H6</f>
        <v>DOSDQ</v>
      </c>
      <c r="I3" s="191"/>
      <c r="J3" s="192"/>
      <c r="K3" s="145" t="s">
        <v>1</v>
      </c>
      <c r="L3" s="188" t="s">
        <v>287</v>
      </c>
      <c r="M3" s="87"/>
      <c r="N3" s="134"/>
      <c r="O3" s="128"/>
      <c r="P3" s="25"/>
    </row>
    <row r="4" spans="1:16" ht="72" customHeight="1" x14ac:dyDescent="0.2">
      <c r="A4" s="113">
        <f>Schedule!A7</f>
        <v>3</v>
      </c>
      <c r="B4" s="114">
        <f>Schedule!B7</f>
        <v>45747</v>
      </c>
      <c r="C4" s="115">
        <f>Schedule!C7</f>
        <v>45747</v>
      </c>
      <c r="D4" s="126" t="str">
        <f>Schedule!D7</f>
        <v>A</v>
      </c>
      <c r="E4" s="117">
        <f>Schedule!E7</f>
        <v>0.29166666666666669</v>
      </c>
      <c r="F4" s="117">
        <f>Schedule!F7</f>
        <v>0.70833333333333337</v>
      </c>
      <c r="G4" s="114" t="str">
        <f>Schedule!G7</f>
        <v>Samana</v>
      </c>
      <c r="H4" s="114" t="str">
        <f>Schedule!H7</f>
        <v>DOAZS</v>
      </c>
      <c r="I4" s="194"/>
      <c r="J4" s="141" t="s">
        <v>194</v>
      </c>
      <c r="K4" s="145" t="s">
        <v>1</v>
      </c>
      <c r="L4" s="188" t="s">
        <v>288</v>
      </c>
      <c r="M4" s="104"/>
      <c r="N4" s="87"/>
      <c r="O4" s="137"/>
      <c r="P4" s="76"/>
    </row>
    <row r="5" spans="1:16" ht="105" x14ac:dyDescent="0.2">
      <c r="A5" s="113">
        <f>Schedule!A9</f>
        <v>5</v>
      </c>
      <c r="B5" s="114">
        <f>Schedule!B9</f>
        <v>45749</v>
      </c>
      <c r="C5" s="115">
        <f>Schedule!C9</f>
        <v>45749</v>
      </c>
      <c r="D5" s="126" t="str">
        <f>Schedule!D9</f>
        <v>B</v>
      </c>
      <c r="E5" s="117">
        <f>Schedule!E9</f>
        <v>0.45833333333333331</v>
      </c>
      <c r="F5" s="117">
        <f>Schedule!F9</f>
        <v>0.75</v>
      </c>
      <c r="G5" s="114" t="str">
        <f>Schedule!G9</f>
        <v>Nassau</v>
      </c>
      <c r="H5" s="114" t="str">
        <f>Schedule!H9</f>
        <v>BSNAS</v>
      </c>
      <c r="I5" s="176" t="s">
        <v>185</v>
      </c>
      <c r="J5" s="176" t="s">
        <v>196</v>
      </c>
      <c r="K5" s="177" t="s">
        <v>201</v>
      </c>
      <c r="L5" s="188" t="s">
        <v>289</v>
      </c>
      <c r="M5" s="104"/>
      <c r="N5" s="87"/>
      <c r="O5" s="68"/>
      <c r="P5" s="25"/>
    </row>
    <row r="6" spans="1:16" ht="81.75" customHeight="1" x14ac:dyDescent="0.2">
      <c r="A6" s="113">
        <f>Schedule!A10</f>
        <v>6</v>
      </c>
      <c r="B6" s="114">
        <f>Schedule!B10</f>
        <v>45750</v>
      </c>
      <c r="C6" s="115">
        <f>Schedule!C10</f>
        <v>45750</v>
      </c>
      <c r="D6" s="126" t="str">
        <f>Schedule!D10</f>
        <v>B</v>
      </c>
      <c r="E6" s="117">
        <f>Schedule!E10</f>
        <v>0.375</v>
      </c>
      <c r="F6" s="117">
        <f>Schedule!F10</f>
        <v>0.79166666666666663</v>
      </c>
      <c r="G6" s="114" t="str">
        <f>Schedule!G10</f>
        <v>Miami</v>
      </c>
      <c r="H6" s="114" t="str">
        <f>Schedule!H10</f>
        <v>USMIA</v>
      </c>
      <c r="I6" s="196" t="s">
        <v>186</v>
      </c>
      <c r="J6" s="176" t="s">
        <v>281</v>
      </c>
      <c r="K6" s="145" t="s">
        <v>1</v>
      </c>
      <c r="L6" s="188" t="s">
        <v>290</v>
      </c>
      <c r="M6" s="104"/>
      <c r="N6" s="87"/>
      <c r="O6" s="68"/>
      <c r="P6" s="175" t="s">
        <v>300</v>
      </c>
    </row>
    <row r="7" spans="1:16" ht="72" customHeight="1" x14ac:dyDescent="0.2">
      <c r="A7" s="113">
        <f>Schedule!A11</f>
        <v>7</v>
      </c>
      <c r="B7" s="114">
        <f>Schedule!B11</f>
        <v>45751</v>
      </c>
      <c r="C7" s="115">
        <f>Schedule!C11</f>
        <v>45751</v>
      </c>
      <c r="D7" s="126" t="str">
        <f>Schedule!D11</f>
        <v>B</v>
      </c>
      <c r="E7" s="117">
        <f>Schedule!E11</f>
        <v>0.33333333333333331</v>
      </c>
      <c r="F7" s="117">
        <f>Schedule!F11</f>
        <v>0.70833333333333337</v>
      </c>
      <c r="G7" s="114" t="str">
        <f>Schedule!G11</f>
        <v>Port Canaveral</v>
      </c>
      <c r="H7" s="114" t="str">
        <f>Schedule!H11</f>
        <v>USPCV</v>
      </c>
      <c r="I7" s="197"/>
      <c r="J7" s="176" t="s">
        <v>282</v>
      </c>
      <c r="K7" s="177" t="s">
        <v>202</v>
      </c>
      <c r="L7" s="188" t="s">
        <v>291</v>
      </c>
      <c r="M7" s="176" t="s">
        <v>303</v>
      </c>
      <c r="N7" s="87"/>
      <c r="O7" s="68"/>
      <c r="P7" s="25"/>
    </row>
    <row r="8" spans="1:16" ht="72" customHeight="1" x14ac:dyDescent="0.2">
      <c r="A8" s="113">
        <f>Schedule!A12</f>
        <v>8</v>
      </c>
      <c r="B8" s="114">
        <f>Schedule!B12</f>
        <v>45752</v>
      </c>
      <c r="C8" s="115">
        <f>Schedule!C12</f>
        <v>45752</v>
      </c>
      <c r="D8" s="126" t="str">
        <f>Schedule!D12</f>
        <v>B</v>
      </c>
      <c r="E8" s="117">
        <f>Schedule!E12</f>
        <v>0.54166666666666663</v>
      </c>
      <c r="F8" s="117" t="str">
        <f>Schedule!F12</f>
        <v>-</v>
      </c>
      <c r="G8" s="114" t="str">
        <f>Schedule!G12</f>
        <v>Charleston</v>
      </c>
      <c r="H8" s="114" t="str">
        <f>Schedule!H12</f>
        <v>USCHS</v>
      </c>
      <c r="I8" s="197"/>
      <c r="J8" s="199" t="s">
        <v>197</v>
      </c>
      <c r="K8" s="146" t="s">
        <v>1</v>
      </c>
      <c r="L8" s="188" t="s">
        <v>292</v>
      </c>
      <c r="M8" s="104"/>
      <c r="N8" s="38"/>
      <c r="O8" s="68"/>
      <c r="P8" s="25"/>
    </row>
    <row r="9" spans="1:16" ht="72" customHeight="1" x14ac:dyDescent="0.2">
      <c r="A9" s="113">
        <f>Schedule!A13</f>
        <v>9</v>
      </c>
      <c r="B9" s="114">
        <f>Schedule!B13</f>
        <v>45753</v>
      </c>
      <c r="C9" s="115">
        <f>Schedule!C13</f>
        <v>45753</v>
      </c>
      <c r="D9" s="126" t="str">
        <f>Schedule!D13</f>
        <v>B</v>
      </c>
      <c r="E9" s="117" t="str">
        <f>Schedule!E13</f>
        <v>-</v>
      </c>
      <c r="F9" s="117">
        <f>Schedule!F13</f>
        <v>0.75</v>
      </c>
      <c r="G9" s="114" t="str">
        <f>Schedule!G13</f>
        <v>Charleston</v>
      </c>
      <c r="H9" s="114" t="str">
        <f>Schedule!H13</f>
        <v>USCHS</v>
      </c>
      <c r="I9" s="197"/>
      <c r="J9" s="194"/>
      <c r="K9" s="146" t="s">
        <v>1</v>
      </c>
      <c r="L9" s="188" t="s">
        <v>292</v>
      </c>
      <c r="M9" s="76"/>
      <c r="N9" s="38"/>
      <c r="O9" s="68"/>
      <c r="P9" s="76"/>
    </row>
    <row r="10" spans="1:16" ht="72" customHeight="1" x14ac:dyDescent="0.2">
      <c r="A10" s="113">
        <f>Schedule!A15</f>
        <v>11</v>
      </c>
      <c r="B10" s="114">
        <f>Schedule!B15</f>
        <v>45755</v>
      </c>
      <c r="C10" s="115">
        <f>Schedule!C15</f>
        <v>45755</v>
      </c>
      <c r="D10" s="126" t="str">
        <f>Schedule!D15</f>
        <v>B</v>
      </c>
      <c r="E10" s="117">
        <f>Schedule!E15</f>
        <v>0.33333333333333331</v>
      </c>
      <c r="F10" s="117">
        <f>Schedule!F15</f>
        <v>0.75</v>
      </c>
      <c r="G10" s="114" t="str">
        <f>Schedule!G15</f>
        <v>Norfolk</v>
      </c>
      <c r="H10" s="114" t="str">
        <f>Schedule!H15</f>
        <v>USORF</v>
      </c>
      <c r="I10" s="197"/>
      <c r="J10" s="176" t="s">
        <v>283</v>
      </c>
      <c r="K10" s="146" t="s">
        <v>1</v>
      </c>
      <c r="L10" s="188" t="s">
        <v>293</v>
      </c>
      <c r="M10" s="104"/>
      <c r="N10" s="87"/>
      <c r="O10" s="68"/>
      <c r="P10" s="25"/>
    </row>
    <row r="11" spans="1:16" ht="72" customHeight="1" x14ac:dyDescent="0.2">
      <c r="A11" s="113">
        <f>Schedule!A16</f>
        <v>12</v>
      </c>
      <c r="B11" s="114">
        <f>Schedule!B16</f>
        <v>45756</v>
      </c>
      <c r="C11" s="115">
        <f>Schedule!C16</f>
        <v>45756</v>
      </c>
      <c r="D11" s="126" t="str">
        <f>Schedule!D16</f>
        <v>B</v>
      </c>
      <c r="E11" s="117">
        <f>Schedule!E16</f>
        <v>0.33333333333333331</v>
      </c>
      <c r="F11" s="117">
        <f>Schedule!F16</f>
        <v>0.95833333333333337</v>
      </c>
      <c r="G11" s="114" t="str">
        <f>Schedule!G16</f>
        <v>Baltimore</v>
      </c>
      <c r="H11" s="114" t="str">
        <f>Schedule!H16</f>
        <v>USBAL</v>
      </c>
      <c r="I11" s="197"/>
      <c r="J11" s="176" t="s">
        <v>284</v>
      </c>
      <c r="K11" s="146" t="s">
        <v>1</v>
      </c>
      <c r="L11" s="188" t="s">
        <v>294</v>
      </c>
      <c r="M11" s="104"/>
      <c r="N11" s="87"/>
      <c r="O11" s="68"/>
      <c r="P11" s="25"/>
    </row>
    <row r="12" spans="1:16" ht="72" customHeight="1" x14ac:dyDescent="0.2">
      <c r="A12" s="113">
        <f>Schedule!A18</f>
        <v>14</v>
      </c>
      <c r="B12" s="114">
        <f>Schedule!B18</f>
        <v>45758</v>
      </c>
      <c r="C12" s="115">
        <f>Schedule!C18</f>
        <v>45758</v>
      </c>
      <c r="D12" s="126" t="str">
        <f>Schedule!D18</f>
        <v>B</v>
      </c>
      <c r="E12" s="117">
        <f>Schedule!E18</f>
        <v>0.375</v>
      </c>
      <c r="F12" s="117" t="str">
        <f>Schedule!F18</f>
        <v>-</v>
      </c>
      <c r="G12" s="114" t="str">
        <f>Schedule!G18</f>
        <v>New York</v>
      </c>
      <c r="H12" s="114" t="str">
        <f>Schedule!H18</f>
        <v>USNYC</v>
      </c>
      <c r="I12" s="197"/>
      <c r="J12" s="191" t="s">
        <v>198</v>
      </c>
      <c r="K12" s="146" t="s">
        <v>1</v>
      </c>
      <c r="L12" s="188" t="s">
        <v>295</v>
      </c>
      <c r="M12" s="139"/>
      <c r="N12" s="38"/>
      <c r="O12" s="68"/>
      <c r="P12" s="135"/>
    </row>
    <row r="13" spans="1:16" ht="72" customHeight="1" x14ac:dyDescent="0.2">
      <c r="A13" s="113">
        <f>Schedule!A19</f>
        <v>15</v>
      </c>
      <c r="B13" s="114">
        <f>Schedule!B19</f>
        <v>45759</v>
      </c>
      <c r="C13" s="115">
        <f>Schedule!C19</f>
        <v>45759</v>
      </c>
      <c r="D13" s="126" t="str">
        <f>Schedule!D19</f>
        <v>B</v>
      </c>
      <c r="E13" s="117" t="str">
        <f>Schedule!E19</f>
        <v>-</v>
      </c>
      <c r="F13" s="117">
        <f>Schedule!F19</f>
        <v>0.70833333333333337</v>
      </c>
      <c r="G13" s="114" t="str">
        <f>Schedule!G19</f>
        <v>New York</v>
      </c>
      <c r="H13" s="114" t="str">
        <f>Schedule!H19</f>
        <v>USNYC</v>
      </c>
      <c r="I13" s="198"/>
      <c r="J13" s="192"/>
      <c r="K13" s="146" t="s">
        <v>1</v>
      </c>
      <c r="L13" s="188" t="s">
        <v>295</v>
      </c>
      <c r="M13" s="138"/>
      <c r="N13" s="38"/>
      <c r="O13" s="68"/>
      <c r="P13" s="136"/>
    </row>
    <row r="14" spans="1:16" ht="72" customHeight="1" x14ac:dyDescent="0.2">
      <c r="A14" s="113">
        <f>Schedule!A25</f>
        <v>21</v>
      </c>
      <c r="B14" s="114">
        <f>Schedule!B25</f>
        <v>45765</v>
      </c>
      <c r="C14" s="115">
        <f>Schedule!C25</f>
        <v>45765</v>
      </c>
      <c r="D14" s="126" t="str">
        <f>Schedule!D25</f>
        <v>B</v>
      </c>
      <c r="E14" s="117">
        <f>Schedule!E25</f>
        <v>0.58333333333333337</v>
      </c>
      <c r="F14" s="117">
        <f>Schedule!F25</f>
        <v>0.83333333333333337</v>
      </c>
      <c r="G14" s="114" t="str">
        <f>Schedule!G25</f>
        <v>Horta</v>
      </c>
      <c r="H14" s="114" t="str">
        <f>Schedule!H25</f>
        <v>PTHOR</v>
      </c>
      <c r="I14" s="200" t="s">
        <v>187</v>
      </c>
      <c r="J14" s="186" t="s">
        <v>285</v>
      </c>
      <c r="K14" s="146" t="s">
        <v>1</v>
      </c>
      <c r="L14" s="202" t="s">
        <v>298</v>
      </c>
      <c r="M14" s="137"/>
      <c r="N14" s="38"/>
      <c r="O14" s="68"/>
      <c r="P14" s="25"/>
    </row>
    <row r="15" spans="1:16" ht="72" customHeight="1" x14ac:dyDescent="0.2">
      <c r="A15" s="113">
        <f>Schedule!A26</f>
        <v>22</v>
      </c>
      <c r="B15" s="114">
        <f>Schedule!B26</f>
        <v>45766</v>
      </c>
      <c r="C15" s="115">
        <f>Schedule!C26</f>
        <v>45766</v>
      </c>
      <c r="D15" s="126" t="str">
        <f>Schedule!D26</f>
        <v>B</v>
      </c>
      <c r="E15" s="117">
        <f>Schedule!E26</f>
        <v>0.33333333333333331</v>
      </c>
      <c r="F15" s="117">
        <f>Schedule!F26</f>
        <v>0.75</v>
      </c>
      <c r="G15" s="114" t="str">
        <f>Schedule!G26</f>
        <v>Ponta Delgada</v>
      </c>
      <c r="H15" s="114" t="str">
        <f>Schedule!H26</f>
        <v>PTPDL</v>
      </c>
      <c r="I15" s="194"/>
      <c r="J15" s="201"/>
      <c r="K15" s="146" t="s">
        <v>203</v>
      </c>
      <c r="L15" s="202" t="s">
        <v>299</v>
      </c>
      <c r="M15" s="138"/>
      <c r="N15" s="38"/>
      <c r="O15" s="68"/>
      <c r="P15" s="25"/>
    </row>
    <row r="16" spans="1:16" ht="72" customHeight="1" x14ac:dyDescent="0.2">
      <c r="A16" s="113">
        <f>Schedule!A29</f>
        <v>25</v>
      </c>
      <c r="B16" s="114">
        <f>Schedule!B29</f>
        <v>45769</v>
      </c>
      <c r="C16" s="115">
        <f>Schedule!C29</f>
        <v>45769</v>
      </c>
      <c r="D16" s="126" t="str">
        <f>Schedule!D29</f>
        <v>B</v>
      </c>
      <c r="E16" s="117">
        <f>Schedule!E29</f>
        <v>0.33333333333333331</v>
      </c>
      <c r="F16" s="117">
        <f>Schedule!F29</f>
        <v>0.625</v>
      </c>
      <c r="G16" s="114" t="str">
        <f>Schedule!G29</f>
        <v>La Coruna</v>
      </c>
      <c r="H16" s="114" t="str">
        <f>Schedule!H29</f>
        <v>ESLCG</v>
      </c>
      <c r="I16" s="62" t="s">
        <v>88</v>
      </c>
      <c r="J16" s="203" t="s">
        <v>286</v>
      </c>
      <c r="K16" s="146" t="s">
        <v>204</v>
      </c>
      <c r="L16" s="188" t="s">
        <v>296</v>
      </c>
      <c r="M16" s="141" t="s">
        <v>192</v>
      </c>
      <c r="N16" s="38"/>
      <c r="O16" s="68"/>
      <c r="P16" s="25"/>
    </row>
    <row r="17" spans="1:16" ht="72" customHeight="1" x14ac:dyDescent="0.2">
      <c r="A17" s="113">
        <f>Schedule!A31</f>
        <v>27</v>
      </c>
      <c r="B17" s="114">
        <f>Schedule!B31</f>
        <v>45771</v>
      </c>
      <c r="C17" s="115">
        <f>Schedule!C31</f>
        <v>45771</v>
      </c>
      <c r="D17" s="126" t="str">
        <f>Schedule!D31</f>
        <v>B</v>
      </c>
      <c r="E17" s="117">
        <f>Schedule!E31</f>
        <v>0.375</v>
      </c>
      <c r="F17" s="117">
        <f>Schedule!F31</f>
        <v>0.79166666666666663</v>
      </c>
      <c r="G17" s="114" t="str">
        <f>Schedule!G31</f>
        <v>Honfleur</v>
      </c>
      <c r="H17" s="114" t="str">
        <f>Schedule!H31</f>
        <v>FRHON</v>
      </c>
      <c r="I17" s="62" t="s">
        <v>188</v>
      </c>
      <c r="J17" s="141" t="s">
        <v>189</v>
      </c>
      <c r="K17" s="142" t="s">
        <v>1</v>
      </c>
      <c r="L17" s="188" t="s">
        <v>297</v>
      </c>
      <c r="M17" s="187" t="s">
        <v>309</v>
      </c>
      <c r="N17" s="143" t="s">
        <v>190</v>
      </c>
      <c r="O17" s="144" t="s">
        <v>191</v>
      </c>
      <c r="P17" s="141"/>
    </row>
    <row r="18" spans="1:16" ht="72" customHeight="1" x14ac:dyDescent="0.2">
      <c r="A18" s="108" t="str">
        <f>Schedule!A33</f>
        <v>-</v>
      </c>
      <c r="B18" s="109">
        <f>Schedule!B33</f>
        <v>45773</v>
      </c>
      <c r="C18" s="110">
        <f>Schedule!C33</f>
        <v>45773</v>
      </c>
      <c r="D18" s="125" t="str">
        <f>Schedule!D33</f>
        <v>B</v>
      </c>
      <c r="E18" s="112">
        <f>Schedule!E33</f>
        <v>0.33333333333333331</v>
      </c>
      <c r="F18" s="112">
        <f>Schedule!F33</f>
        <v>0.75</v>
      </c>
      <c r="G18" s="109" t="str">
        <f>Schedule!G33</f>
        <v>BREMERHAVEN</v>
      </c>
      <c r="H18" s="109" t="str">
        <f>Schedule!H33</f>
        <v>DEBRV</v>
      </c>
      <c r="I18" s="62" t="s">
        <v>200</v>
      </c>
      <c r="J18" s="141" t="s">
        <v>199</v>
      </c>
      <c r="K18" s="54"/>
      <c r="L18" s="39"/>
      <c r="M18" s="141" t="s">
        <v>193</v>
      </c>
      <c r="N18" s="38"/>
      <c r="O18" s="68"/>
      <c r="P18" s="25"/>
    </row>
  </sheetData>
  <sheetProtection formatColumns="0" formatRows="0" selectLockedCells="1" sort="0" autoFilter="0"/>
  <protectedRanges>
    <protectedRange sqref="M4 J2:K3 M2:P3 L2:L4" name="Range1"/>
    <protectedRange sqref="I4" name="Range1_9_1"/>
    <protectedRange sqref="I2 I18" name="Range1_2_4"/>
    <protectedRange sqref="I17" name="Range1_3"/>
  </protectedRanges>
  <autoFilter ref="A1:P18" xr:uid="{689437D9-0936-4D39-8CC0-6D899B928D87}"/>
  <mergeCells count="6">
    <mergeCell ref="J12:J13"/>
    <mergeCell ref="I14:I15"/>
    <mergeCell ref="I2:I4"/>
    <mergeCell ref="I6:I13"/>
    <mergeCell ref="J2:J3"/>
    <mergeCell ref="J8:J9"/>
  </mergeCells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30"/>
  <sheetViews>
    <sheetView topLeftCell="A7" zoomScale="85" zoomScaleNormal="85" workbookViewId="0">
      <selection activeCell="N24" sqref="N24"/>
    </sheetView>
  </sheetViews>
  <sheetFormatPr defaultColWidth="8.85546875" defaultRowHeight="12.75" x14ac:dyDescent="0.2"/>
  <cols>
    <col min="1" max="1" width="6.140625" style="118" customWidth="1"/>
    <col min="2" max="2" width="13.42578125" style="118" customWidth="1"/>
    <col min="3" max="3" width="8.28515625" style="118" customWidth="1"/>
    <col min="4" max="4" width="10.140625" style="119" customWidth="1"/>
    <col min="5" max="5" width="9.28515625" style="118" bestFit="1" customWidth="1"/>
    <col min="6" max="6" width="9.140625" style="118"/>
    <col min="7" max="7" width="18.85546875" style="120" customWidth="1"/>
    <col min="8" max="8" width="13.5703125" style="118" customWidth="1"/>
    <col min="9" max="11" width="26.7109375" style="4" customWidth="1"/>
  </cols>
  <sheetData>
    <row r="1" spans="1:11" ht="35.25" customHeight="1" x14ac:dyDescent="0.2">
      <c r="A1" s="105" t="s">
        <v>34</v>
      </c>
      <c r="B1" s="105" t="s">
        <v>2</v>
      </c>
      <c r="C1" s="106" t="s">
        <v>3</v>
      </c>
      <c r="D1" s="107" t="s">
        <v>22</v>
      </c>
      <c r="E1" s="107" t="s">
        <v>5</v>
      </c>
      <c r="F1" s="107" t="s">
        <v>6</v>
      </c>
      <c r="G1" s="107" t="s">
        <v>23</v>
      </c>
      <c r="H1" s="107" t="s">
        <v>7</v>
      </c>
      <c r="I1" s="23" t="s">
        <v>25</v>
      </c>
      <c r="J1" s="23" t="s">
        <v>26</v>
      </c>
      <c r="K1" s="23" t="s">
        <v>27</v>
      </c>
    </row>
    <row r="2" spans="1:11" s="5" customFormat="1" ht="30" customHeight="1" x14ac:dyDescent="0.2">
      <c r="A2" s="108">
        <f>Schedule!A5</f>
        <v>1</v>
      </c>
      <c r="B2" s="109">
        <f>Schedule!B5</f>
        <v>45745</v>
      </c>
      <c r="C2" s="110">
        <f>Schedule!C5</f>
        <v>45745</v>
      </c>
      <c r="D2" s="111" t="str">
        <f>Schedule!D5</f>
        <v>B</v>
      </c>
      <c r="E2" s="112">
        <f>Schedule!E5</f>
        <v>0.33333333333333331</v>
      </c>
      <c r="F2" s="112" t="str">
        <f>Schedule!F5</f>
        <v>-</v>
      </c>
      <c r="G2" s="109" t="str">
        <f>Schedule!G5</f>
        <v>SANTO DOMINGO</v>
      </c>
      <c r="H2" s="109" t="str">
        <f>Schedule!H5</f>
        <v>DOSDQ</v>
      </c>
      <c r="I2" s="151"/>
      <c r="J2" s="78"/>
      <c r="K2" s="151" t="s">
        <v>280</v>
      </c>
    </row>
    <row r="3" spans="1:11" ht="30" customHeight="1" x14ac:dyDescent="0.2">
      <c r="A3" s="113">
        <f>Schedule!A6</f>
        <v>2</v>
      </c>
      <c r="B3" s="114">
        <f>Schedule!B6</f>
        <v>45746</v>
      </c>
      <c r="C3" s="115">
        <f>Schedule!C6</f>
        <v>45746</v>
      </c>
      <c r="D3" s="116" t="str">
        <f>Schedule!D6</f>
        <v>B</v>
      </c>
      <c r="E3" s="117" t="str">
        <f>Schedule!E6</f>
        <v>-</v>
      </c>
      <c r="F3" s="117">
        <f>Schedule!F6</f>
        <v>0.60416666666666663</v>
      </c>
      <c r="G3" s="114" t="str">
        <f>Schedule!G6</f>
        <v>Santo Domingo</v>
      </c>
      <c r="H3" s="114" t="str">
        <f>Schedule!H6</f>
        <v>DOSDQ</v>
      </c>
      <c r="I3" s="184" t="s">
        <v>304</v>
      </c>
      <c r="J3" s="55"/>
      <c r="K3" s="151" t="s">
        <v>280</v>
      </c>
    </row>
    <row r="4" spans="1:11" ht="30" customHeight="1" x14ac:dyDescent="0.2">
      <c r="A4" s="113">
        <f>Schedule!A7</f>
        <v>3</v>
      </c>
      <c r="B4" s="114">
        <f>Schedule!B7</f>
        <v>45747</v>
      </c>
      <c r="C4" s="115">
        <f>Schedule!C7</f>
        <v>45747</v>
      </c>
      <c r="D4" s="116" t="str">
        <f>Schedule!D7</f>
        <v>A</v>
      </c>
      <c r="E4" s="117">
        <f>Schedule!E7</f>
        <v>0.29166666666666669</v>
      </c>
      <c r="F4" s="117">
        <f>Schedule!F7</f>
        <v>0.70833333333333337</v>
      </c>
      <c r="G4" s="114" t="str">
        <f>Schedule!G7</f>
        <v>Samana</v>
      </c>
      <c r="H4" s="114" t="str">
        <f>Schedule!H7</f>
        <v>DOAZS</v>
      </c>
      <c r="I4" s="180"/>
      <c r="J4" s="55"/>
      <c r="K4" s="151" t="s">
        <v>280</v>
      </c>
    </row>
    <row r="5" spans="1:11" ht="30" customHeight="1" x14ac:dyDescent="0.2">
      <c r="A5" s="113">
        <f>Schedule!A8</f>
        <v>4</v>
      </c>
      <c r="B5" s="114">
        <f>Schedule!B8</f>
        <v>45748</v>
      </c>
      <c r="C5" s="115">
        <f>Schedule!C8</f>
        <v>45748</v>
      </c>
      <c r="D5" s="116" t="str">
        <f>Schedule!D8</f>
        <v>C</v>
      </c>
      <c r="E5" s="117" t="str">
        <f>Schedule!E8</f>
        <v>-</v>
      </c>
      <c r="F5" s="117" t="str">
        <f>Schedule!F8</f>
        <v>-</v>
      </c>
      <c r="G5" s="114" t="str">
        <f>Schedule!G8</f>
        <v>At sea</v>
      </c>
      <c r="H5" s="114" t="str">
        <f>Schedule!H8</f>
        <v>-</v>
      </c>
      <c r="I5" s="180"/>
      <c r="J5" s="178" t="s">
        <v>301</v>
      </c>
      <c r="K5" s="40"/>
    </row>
    <row r="6" spans="1:11" ht="30" customHeight="1" x14ac:dyDescent="0.2">
      <c r="A6" s="113">
        <f>Schedule!A9</f>
        <v>5</v>
      </c>
      <c r="B6" s="114">
        <f>Schedule!B9</f>
        <v>45749</v>
      </c>
      <c r="C6" s="115">
        <f>Schedule!C9</f>
        <v>45749</v>
      </c>
      <c r="D6" s="116" t="str">
        <f>Schedule!D9</f>
        <v>B</v>
      </c>
      <c r="E6" s="117">
        <f>Schedule!E9</f>
        <v>0.45833333333333331</v>
      </c>
      <c r="F6" s="117">
        <f>Schedule!F9</f>
        <v>0.75</v>
      </c>
      <c r="G6" s="114" t="str">
        <f>Schedule!G9</f>
        <v>Nassau</v>
      </c>
      <c r="H6" s="114" t="str">
        <f>Schedule!H9</f>
        <v>BSNAS</v>
      </c>
      <c r="I6" s="181"/>
      <c r="J6" s="40"/>
      <c r="K6" s="40"/>
    </row>
    <row r="7" spans="1:11" ht="30" customHeight="1" x14ac:dyDescent="0.2">
      <c r="A7" s="113">
        <f>Schedule!A10</f>
        <v>6</v>
      </c>
      <c r="B7" s="114">
        <f>Schedule!B10</f>
        <v>45750</v>
      </c>
      <c r="C7" s="115">
        <f>Schedule!C10</f>
        <v>45750</v>
      </c>
      <c r="D7" s="116" t="str">
        <f>Schedule!D10</f>
        <v>B</v>
      </c>
      <c r="E7" s="117">
        <f>Schedule!E10</f>
        <v>0.375</v>
      </c>
      <c r="F7" s="117">
        <f>Schedule!F10</f>
        <v>0.79166666666666663</v>
      </c>
      <c r="G7" s="114" t="str">
        <f>Schedule!G10</f>
        <v>Miami</v>
      </c>
      <c r="H7" s="114" t="str">
        <f>Schedule!H10</f>
        <v>USMIA</v>
      </c>
      <c r="I7" s="57"/>
      <c r="J7" s="55"/>
      <c r="K7" s="78" t="s">
        <v>302</v>
      </c>
    </row>
    <row r="8" spans="1:11" ht="30" customHeight="1" x14ac:dyDescent="0.2">
      <c r="A8" s="113">
        <f>Schedule!A11</f>
        <v>7</v>
      </c>
      <c r="B8" s="114">
        <f>Schedule!B11</f>
        <v>45751</v>
      </c>
      <c r="C8" s="115">
        <f>Schedule!C11</f>
        <v>45751</v>
      </c>
      <c r="D8" s="116" t="str">
        <f>Schedule!D11</f>
        <v>B</v>
      </c>
      <c r="E8" s="117">
        <f>Schedule!E11</f>
        <v>0.33333333333333331</v>
      </c>
      <c r="F8" s="117">
        <f>Schedule!F11</f>
        <v>0.70833333333333337</v>
      </c>
      <c r="G8" s="114" t="str">
        <f>Schedule!G11</f>
        <v>Port Canaveral</v>
      </c>
      <c r="H8" s="114" t="str">
        <f>Schedule!H11</f>
        <v>USPCV</v>
      </c>
      <c r="I8" s="182" t="s">
        <v>31</v>
      </c>
      <c r="J8" s="40"/>
      <c r="K8" s="40"/>
    </row>
    <row r="9" spans="1:11" ht="30" customHeight="1" x14ac:dyDescent="0.2">
      <c r="A9" s="113">
        <f>Schedule!A12</f>
        <v>8</v>
      </c>
      <c r="B9" s="114">
        <f>Schedule!B12</f>
        <v>45752</v>
      </c>
      <c r="C9" s="115">
        <f>Schedule!C12</f>
        <v>45752</v>
      </c>
      <c r="D9" s="116" t="str">
        <f>Schedule!D12</f>
        <v>B</v>
      </c>
      <c r="E9" s="117">
        <f>Schedule!E12</f>
        <v>0.54166666666666663</v>
      </c>
      <c r="F9" s="117" t="str">
        <f>Schedule!F12</f>
        <v>-</v>
      </c>
      <c r="G9" s="114" t="str">
        <f>Schedule!G12</f>
        <v>Charleston</v>
      </c>
      <c r="H9" s="114" t="str">
        <f>Schedule!H12</f>
        <v>USCHS</v>
      </c>
      <c r="I9" s="183"/>
      <c r="J9" s="55"/>
      <c r="K9" s="40"/>
    </row>
    <row r="10" spans="1:11" ht="30" customHeight="1" x14ac:dyDescent="0.2">
      <c r="A10" s="113">
        <f>Schedule!A13</f>
        <v>9</v>
      </c>
      <c r="B10" s="114">
        <f>Schedule!B13</f>
        <v>45753</v>
      </c>
      <c r="C10" s="115">
        <f>Schedule!C13</f>
        <v>45753</v>
      </c>
      <c r="D10" s="116" t="str">
        <f>Schedule!D13</f>
        <v>B</v>
      </c>
      <c r="E10" s="117" t="str">
        <f>Schedule!E13</f>
        <v>-</v>
      </c>
      <c r="F10" s="117">
        <f>Schedule!F13</f>
        <v>0.75</v>
      </c>
      <c r="G10" s="114" t="str">
        <f>Schedule!G13</f>
        <v>Charleston</v>
      </c>
      <c r="H10" s="114" t="str">
        <f>Schedule!H13</f>
        <v>USCHS</v>
      </c>
      <c r="I10" s="57"/>
      <c r="J10" s="40"/>
      <c r="K10" s="40"/>
    </row>
    <row r="11" spans="1:11" ht="30" customHeight="1" x14ac:dyDescent="0.2">
      <c r="A11" s="113">
        <f>Schedule!A14</f>
        <v>10</v>
      </c>
      <c r="B11" s="114">
        <f>Schedule!B14</f>
        <v>45754</v>
      </c>
      <c r="C11" s="115">
        <f>Schedule!C14</f>
        <v>45754</v>
      </c>
      <c r="D11" s="116" t="str">
        <f>Schedule!D14</f>
        <v>C</v>
      </c>
      <c r="E11" s="117" t="str">
        <f>Schedule!E14</f>
        <v>-</v>
      </c>
      <c r="F11" s="117" t="str">
        <f>Schedule!F14</f>
        <v>-</v>
      </c>
      <c r="G11" s="114" t="str">
        <f>Schedule!G14</f>
        <v>At sea</v>
      </c>
      <c r="H11" s="114" t="str">
        <f>Schedule!H14</f>
        <v>-</v>
      </c>
      <c r="I11" s="57" t="s">
        <v>306</v>
      </c>
      <c r="J11" s="40"/>
      <c r="K11" s="40"/>
    </row>
    <row r="12" spans="1:11" ht="30" customHeight="1" x14ac:dyDescent="0.2">
      <c r="A12" s="113">
        <f>Schedule!A15</f>
        <v>11</v>
      </c>
      <c r="B12" s="114">
        <f>Schedule!B15</f>
        <v>45755</v>
      </c>
      <c r="C12" s="115">
        <f>Schedule!C15</f>
        <v>45755</v>
      </c>
      <c r="D12" s="116" t="str">
        <f>Schedule!D15</f>
        <v>B</v>
      </c>
      <c r="E12" s="117">
        <f>Schedule!E15</f>
        <v>0.33333333333333331</v>
      </c>
      <c r="F12" s="117">
        <f>Schedule!F15</f>
        <v>0.75</v>
      </c>
      <c r="G12" s="114" t="str">
        <f>Schedule!G15</f>
        <v>Norfolk</v>
      </c>
      <c r="H12" s="114" t="str">
        <f>Schedule!H15</f>
        <v>USORF</v>
      </c>
      <c r="I12" s="56"/>
      <c r="J12" s="40"/>
      <c r="K12" s="40"/>
    </row>
    <row r="13" spans="1:11" ht="30" customHeight="1" x14ac:dyDescent="0.2">
      <c r="A13" s="113">
        <f>Schedule!A16</f>
        <v>12</v>
      </c>
      <c r="B13" s="114">
        <f>Schedule!B16</f>
        <v>45756</v>
      </c>
      <c r="C13" s="115">
        <f>Schedule!C16</f>
        <v>45756</v>
      </c>
      <c r="D13" s="116" t="str">
        <f>Schedule!D16</f>
        <v>B</v>
      </c>
      <c r="E13" s="117">
        <f>Schedule!E16</f>
        <v>0.33333333333333331</v>
      </c>
      <c r="F13" s="117">
        <f>Schedule!F16</f>
        <v>0.95833333333333337</v>
      </c>
      <c r="G13" s="114" t="str">
        <f>Schedule!G16</f>
        <v>Baltimore</v>
      </c>
      <c r="H13" s="114" t="str">
        <f>Schedule!H16</f>
        <v>USBAL</v>
      </c>
      <c r="I13" s="185" t="s">
        <v>31</v>
      </c>
      <c r="J13" s="56"/>
      <c r="K13" s="40"/>
    </row>
    <row r="14" spans="1:11" ht="30" customHeight="1" x14ac:dyDescent="0.2">
      <c r="A14" s="113">
        <f>Schedule!A17</f>
        <v>13</v>
      </c>
      <c r="B14" s="114">
        <f>Schedule!B17</f>
        <v>45757</v>
      </c>
      <c r="C14" s="115">
        <f>Schedule!C17</f>
        <v>45757</v>
      </c>
      <c r="D14" s="116" t="str">
        <f>Schedule!D17</f>
        <v>C</v>
      </c>
      <c r="E14" s="117" t="str">
        <f>Schedule!E17</f>
        <v>-</v>
      </c>
      <c r="F14" s="117" t="str">
        <f>Schedule!F17</f>
        <v>-</v>
      </c>
      <c r="G14" s="114" t="str">
        <f>Schedule!G17</f>
        <v>At sea</v>
      </c>
      <c r="H14" s="114" t="str">
        <f>Schedule!H17</f>
        <v>-</v>
      </c>
      <c r="I14" s="183" t="s">
        <v>307</v>
      </c>
      <c r="J14" s="56"/>
      <c r="K14" s="40"/>
    </row>
    <row r="15" spans="1:11" ht="30" customHeight="1" x14ac:dyDescent="0.2">
      <c r="A15" s="113">
        <f>Schedule!A18</f>
        <v>14</v>
      </c>
      <c r="B15" s="114">
        <f>Schedule!B18</f>
        <v>45758</v>
      </c>
      <c r="C15" s="115">
        <f>Schedule!C18</f>
        <v>45758</v>
      </c>
      <c r="D15" s="116" t="str">
        <f>Schedule!D18</f>
        <v>B</v>
      </c>
      <c r="E15" s="117">
        <f>Schedule!E18</f>
        <v>0.375</v>
      </c>
      <c r="F15" s="117" t="str">
        <f>Schedule!F18</f>
        <v>-</v>
      </c>
      <c r="G15" s="114" t="str">
        <f>Schedule!G18</f>
        <v>New York</v>
      </c>
      <c r="H15" s="114" t="str">
        <f>Schedule!H18</f>
        <v>USNYC</v>
      </c>
      <c r="I15" s="56"/>
      <c r="J15" s="56"/>
      <c r="K15" s="40"/>
    </row>
    <row r="16" spans="1:11" ht="30" customHeight="1" x14ac:dyDescent="0.2">
      <c r="A16" s="113">
        <f>Schedule!A19</f>
        <v>15</v>
      </c>
      <c r="B16" s="114">
        <f>Schedule!B19</f>
        <v>45759</v>
      </c>
      <c r="C16" s="115">
        <f>Schedule!C19</f>
        <v>45759</v>
      </c>
      <c r="D16" s="116" t="str">
        <f>Schedule!D19</f>
        <v>B</v>
      </c>
      <c r="E16" s="117" t="str">
        <f>Schedule!E19</f>
        <v>-</v>
      </c>
      <c r="F16" s="117">
        <f>Schedule!F19</f>
        <v>0.70833333333333337</v>
      </c>
      <c r="G16" s="114" t="str">
        <f>Schedule!G19</f>
        <v>New York</v>
      </c>
      <c r="H16" s="114" t="str">
        <f>Schedule!H19</f>
        <v>USNYC</v>
      </c>
      <c r="I16" s="56"/>
      <c r="J16" s="56"/>
      <c r="K16" s="40"/>
    </row>
    <row r="17" spans="1:11" ht="30" customHeight="1" x14ac:dyDescent="0.2">
      <c r="A17" s="113">
        <f>Schedule!A20</f>
        <v>16</v>
      </c>
      <c r="B17" s="114">
        <f>Schedule!B20</f>
        <v>45760</v>
      </c>
      <c r="C17" s="115">
        <f>Schedule!C20</f>
        <v>45760</v>
      </c>
      <c r="D17" s="116" t="str">
        <f>Schedule!D20</f>
        <v>C</v>
      </c>
      <c r="E17" s="117" t="str">
        <f>Schedule!E20</f>
        <v>-</v>
      </c>
      <c r="F17" s="117" t="str">
        <f>Schedule!F20</f>
        <v>-</v>
      </c>
      <c r="G17" s="114" t="str">
        <f>Schedule!G20</f>
        <v>At sea</v>
      </c>
      <c r="H17" s="114" t="str">
        <f>Schedule!H20</f>
        <v>-</v>
      </c>
      <c r="I17" s="56"/>
      <c r="J17" s="56"/>
      <c r="K17" s="40"/>
    </row>
    <row r="18" spans="1:11" ht="30" customHeight="1" x14ac:dyDescent="0.2">
      <c r="A18" s="113">
        <f>Schedule!A21</f>
        <v>17</v>
      </c>
      <c r="B18" s="114">
        <f>Schedule!B21</f>
        <v>45761</v>
      </c>
      <c r="C18" s="115">
        <f>Schedule!C21</f>
        <v>45761</v>
      </c>
      <c r="D18" s="116" t="str">
        <f>Schedule!D21</f>
        <v>C</v>
      </c>
      <c r="E18" s="117" t="str">
        <f>Schedule!E21</f>
        <v>-</v>
      </c>
      <c r="F18" s="117" t="str">
        <f>Schedule!F21</f>
        <v>-</v>
      </c>
      <c r="G18" s="114" t="str">
        <f>Schedule!G21</f>
        <v>At sea</v>
      </c>
      <c r="H18" s="114" t="str">
        <f>Schedule!H21</f>
        <v>-</v>
      </c>
      <c r="I18" s="56"/>
      <c r="J18" s="56"/>
      <c r="K18" s="40"/>
    </row>
    <row r="19" spans="1:11" ht="30" customHeight="1" x14ac:dyDescent="0.2">
      <c r="A19" s="113">
        <f>Schedule!A22</f>
        <v>18</v>
      </c>
      <c r="B19" s="114">
        <f>Schedule!B22</f>
        <v>45762</v>
      </c>
      <c r="C19" s="115">
        <f>Schedule!C22</f>
        <v>45762</v>
      </c>
      <c r="D19" s="116" t="str">
        <f>Schedule!D22</f>
        <v>C</v>
      </c>
      <c r="E19" s="117" t="str">
        <f>Schedule!E22</f>
        <v>-</v>
      </c>
      <c r="F19" s="117" t="str">
        <f>Schedule!F22</f>
        <v>-</v>
      </c>
      <c r="G19" s="114" t="str">
        <f>Schedule!G22</f>
        <v>At sea</v>
      </c>
      <c r="H19" s="114" t="str">
        <f>Schedule!H22</f>
        <v>-</v>
      </c>
      <c r="I19" s="56"/>
      <c r="J19" s="56"/>
      <c r="K19" s="40"/>
    </row>
    <row r="20" spans="1:11" ht="30" customHeight="1" x14ac:dyDescent="0.2">
      <c r="A20" s="113">
        <f>Schedule!A23</f>
        <v>19</v>
      </c>
      <c r="B20" s="114">
        <f>Schedule!B23</f>
        <v>45763</v>
      </c>
      <c r="C20" s="115">
        <f>Schedule!C23</f>
        <v>45763</v>
      </c>
      <c r="D20" s="116" t="str">
        <f>Schedule!D23</f>
        <v>C</v>
      </c>
      <c r="E20" s="117" t="str">
        <f>Schedule!E23</f>
        <v>-</v>
      </c>
      <c r="F20" s="117" t="str">
        <f>Schedule!F23</f>
        <v>-</v>
      </c>
      <c r="G20" s="114" t="str">
        <f>Schedule!G23</f>
        <v>At sea</v>
      </c>
      <c r="H20" s="114" t="str">
        <f>Schedule!H23</f>
        <v>-</v>
      </c>
      <c r="I20" s="56"/>
      <c r="J20" s="56"/>
      <c r="K20" s="55"/>
    </row>
    <row r="21" spans="1:11" ht="30" customHeight="1" x14ac:dyDescent="0.2">
      <c r="A21" s="113">
        <f>Schedule!A24</f>
        <v>20</v>
      </c>
      <c r="B21" s="114">
        <f>Schedule!B24</f>
        <v>45764</v>
      </c>
      <c r="C21" s="115">
        <f>Schedule!C24</f>
        <v>45764</v>
      </c>
      <c r="D21" s="116" t="str">
        <f>Schedule!D24</f>
        <v>C</v>
      </c>
      <c r="E21" s="117" t="str">
        <f>Schedule!E24</f>
        <v>-</v>
      </c>
      <c r="F21" s="117" t="str">
        <f>Schedule!F24</f>
        <v>-</v>
      </c>
      <c r="G21" s="114" t="str">
        <f>Schedule!G24</f>
        <v>At sea</v>
      </c>
      <c r="H21" s="114" t="str">
        <f>Schedule!H24</f>
        <v>-</v>
      </c>
      <c r="I21" s="56"/>
      <c r="J21" s="56"/>
      <c r="K21" s="40"/>
    </row>
    <row r="22" spans="1:11" ht="30" customHeight="1" x14ac:dyDescent="0.2">
      <c r="A22" s="113">
        <f>Schedule!A25</f>
        <v>21</v>
      </c>
      <c r="B22" s="114">
        <f>Schedule!B25</f>
        <v>45765</v>
      </c>
      <c r="C22" s="115">
        <f>Schedule!C25</f>
        <v>45765</v>
      </c>
      <c r="D22" s="116" t="str">
        <f>Schedule!D25</f>
        <v>B</v>
      </c>
      <c r="E22" s="117">
        <f>Schedule!E25</f>
        <v>0.58333333333333337</v>
      </c>
      <c r="F22" s="117">
        <f>Schedule!F25</f>
        <v>0.83333333333333337</v>
      </c>
      <c r="G22" s="114" t="str">
        <f>Schedule!G25</f>
        <v>Horta</v>
      </c>
      <c r="H22" s="114" t="str">
        <f>Schedule!H25</f>
        <v>PTHOR</v>
      </c>
      <c r="I22" s="57" t="s">
        <v>308</v>
      </c>
      <c r="J22" s="56"/>
      <c r="K22" s="40"/>
    </row>
    <row r="23" spans="1:11" ht="30" customHeight="1" x14ac:dyDescent="0.2">
      <c r="A23" s="113">
        <f>Schedule!A26</f>
        <v>22</v>
      </c>
      <c r="B23" s="114">
        <f>Schedule!B26</f>
        <v>45766</v>
      </c>
      <c r="C23" s="115">
        <f>Schedule!C26</f>
        <v>45766</v>
      </c>
      <c r="D23" s="116" t="str">
        <f>Schedule!D26</f>
        <v>B</v>
      </c>
      <c r="E23" s="117">
        <f>Schedule!E26</f>
        <v>0.33333333333333331</v>
      </c>
      <c r="F23" s="117">
        <f>Schedule!F26</f>
        <v>0.75</v>
      </c>
      <c r="G23" s="114" t="str">
        <f>Schedule!G26</f>
        <v>Ponta Delgada</v>
      </c>
      <c r="H23" s="114" t="str">
        <f>Schedule!H26</f>
        <v>PTPDL</v>
      </c>
      <c r="I23" s="56"/>
      <c r="J23" s="56"/>
      <c r="K23" s="40"/>
    </row>
    <row r="24" spans="1:11" ht="30" customHeight="1" x14ac:dyDescent="0.2">
      <c r="A24" s="113">
        <f>Schedule!A27</f>
        <v>23</v>
      </c>
      <c r="B24" s="114">
        <f>Schedule!B27</f>
        <v>45767</v>
      </c>
      <c r="C24" s="115">
        <f>Schedule!C27</f>
        <v>45767</v>
      </c>
      <c r="D24" s="116" t="str">
        <f>Schedule!D27</f>
        <v>C</v>
      </c>
      <c r="E24" s="117" t="str">
        <f>Schedule!E27</f>
        <v>-</v>
      </c>
      <c r="F24" s="117" t="str">
        <f>Schedule!F27</f>
        <v>-</v>
      </c>
      <c r="G24" s="114" t="str">
        <f>Schedule!G27</f>
        <v>At sea</v>
      </c>
      <c r="H24" s="114" t="str">
        <f>Schedule!H27</f>
        <v>-</v>
      </c>
      <c r="I24" s="132"/>
      <c r="J24" s="66"/>
      <c r="K24" s="67"/>
    </row>
    <row r="25" spans="1:11" ht="30" customHeight="1" x14ac:dyDescent="0.2">
      <c r="A25" s="113">
        <f>Schedule!A28</f>
        <v>24</v>
      </c>
      <c r="B25" s="114">
        <f>Schedule!B28</f>
        <v>45768</v>
      </c>
      <c r="C25" s="115">
        <f>Schedule!C28</f>
        <v>45768</v>
      </c>
      <c r="D25" s="116" t="str">
        <f>Schedule!D28</f>
        <v>C</v>
      </c>
      <c r="E25" s="117" t="str">
        <f>Schedule!E28</f>
        <v>-</v>
      </c>
      <c r="F25" s="117" t="str">
        <f>Schedule!F28</f>
        <v>-</v>
      </c>
      <c r="G25" s="114" t="str">
        <f>Schedule!G28</f>
        <v>At sea</v>
      </c>
      <c r="H25" s="114" t="str">
        <f>Schedule!H28</f>
        <v>-</v>
      </c>
      <c r="I25" s="132"/>
      <c r="J25" s="66"/>
      <c r="K25" s="77"/>
    </row>
    <row r="26" spans="1:11" ht="30" customHeight="1" x14ac:dyDescent="0.2">
      <c r="A26" s="113">
        <f>Schedule!A29</f>
        <v>25</v>
      </c>
      <c r="B26" s="114">
        <f>Schedule!B29</f>
        <v>45769</v>
      </c>
      <c r="C26" s="115">
        <f>Schedule!C29</f>
        <v>45769</v>
      </c>
      <c r="D26" s="116" t="str">
        <f>Schedule!D29</f>
        <v>B</v>
      </c>
      <c r="E26" s="117">
        <f>Schedule!E29</f>
        <v>0.33333333333333331</v>
      </c>
      <c r="F26" s="117">
        <f>Schedule!F29</f>
        <v>0.625</v>
      </c>
      <c r="G26" s="114" t="str">
        <f>Schedule!G29</f>
        <v>La Coruna</v>
      </c>
      <c r="H26" s="114" t="str">
        <f>Schedule!H29</f>
        <v>ESLCG</v>
      </c>
      <c r="I26" s="57" t="s">
        <v>308</v>
      </c>
      <c r="J26" s="66"/>
      <c r="K26" s="77"/>
    </row>
    <row r="27" spans="1:11" ht="30" customHeight="1" x14ac:dyDescent="0.2">
      <c r="A27" s="113">
        <f>Schedule!A30</f>
        <v>26</v>
      </c>
      <c r="B27" s="114">
        <f>Schedule!B30</f>
        <v>45770</v>
      </c>
      <c r="C27" s="115">
        <f>Schedule!C30</f>
        <v>45770</v>
      </c>
      <c r="D27" s="116" t="str">
        <f>Schedule!D30</f>
        <v>C</v>
      </c>
      <c r="E27" s="117" t="str">
        <f>Schedule!E30</f>
        <v>-</v>
      </c>
      <c r="F27" s="117" t="str">
        <f>Schedule!F30</f>
        <v>-</v>
      </c>
      <c r="G27" s="114" t="str">
        <f>Schedule!G30</f>
        <v>At sea</v>
      </c>
      <c r="H27" s="114" t="str">
        <f>Schedule!H30</f>
        <v>-</v>
      </c>
      <c r="I27" s="132"/>
      <c r="J27" s="66"/>
      <c r="K27" s="77"/>
    </row>
    <row r="28" spans="1:11" ht="30" customHeight="1" x14ac:dyDescent="0.2">
      <c r="A28" s="113">
        <f>Schedule!A31</f>
        <v>27</v>
      </c>
      <c r="B28" s="114">
        <f>Schedule!B31</f>
        <v>45771</v>
      </c>
      <c r="C28" s="115">
        <f>Schedule!C31</f>
        <v>45771</v>
      </c>
      <c r="D28" s="116" t="str">
        <f>Schedule!D31</f>
        <v>B</v>
      </c>
      <c r="E28" s="117">
        <f>Schedule!E31</f>
        <v>0.375</v>
      </c>
      <c r="F28" s="117">
        <f>Schedule!F31</f>
        <v>0.79166666666666663</v>
      </c>
      <c r="G28" s="114" t="str">
        <f>Schedule!G31</f>
        <v>Honfleur</v>
      </c>
      <c r="H28" s="114" t="str">
        <f>Schedule!H31</f>
        <v>FRHON</v>
      </c>
      <c r="I28" s="57" t="s">
        <v>305</v>
      </c>
      <c r="J28" s="66"/>
      <c r="K28" s="77"/>
    </row>
    <row r="29" spans="1:11" ht="30" customHeight="1" x14ac:dyDescent="0.2">
      <c r="A29" s="113">
        <f>Schedule!A32</f>
        <v>28</v>
      </c>
      <c r="B29" s="114">
        <f>Schedule!B32</f>
        <v>45772</v>
      </c>
      <c r="C29" s="115">
        <f>Schedule!C32</f>
        <v>45772</v>
      </c>
      <c r="D29" s="116" t="str">
        <f>Schedule!D32</f>
        <v>C</v>
      </c>
      <c r="E29" s="117" t="str">
        <f>Schedule!E32</f>
        <v>-</v>
      </c>
      <c r="F29" s="117" t="str">
        <f>Schedule!F32</f>
        <v>-</v>
      </c>
      <c r="G29" s="114" t="str">
        <f>Schedule!G32</f>
        <v>At sea</v>
      </c>
      <c r="H29" s="114" t="str">
        <f>Schedule!H32</f>
        <v>-</v>
      </c>
      <c r="I29" s="132"/>
      <c r="J29" s="66"/>
      <c r="K29" s="77"/>
    </row>
    <row r="30" spans="1:11" s="5" customFormat="1" ht="30" customHeight="1" x14ac:dyDescent="0.2">
      <c r="A30" s="108" t="str">
        <f>Schedule!A33</f>
        <v>-</v>
      </c>
      <c r="B30" s="109">
        <f>Schedule!B33</f>
        <v>45773</v>
      </c>
      <c r="C30" s="110">
        <f>Schedule!C33</f>
        <v>45773</v>
      </c>
      <c r="D30" s="111" t="str">
        <f>Schedule!D33</f>
        <v>B</v>
      </c>
      <c r="E30" s="112">
        <f>Schedule!E33</f>
        <v>0.33333333333333331</v>
      </c>
      <c r="F30" s="112">
        <f>Schedule!F33</f>
        <v>0.75</v>
      </c>
      <c r="G30" s="109" t="str">
        <f>Schedule!G33</f>
        <v>BREMERHAVEN</v>
      </c>
      <c r="H30" s="109" t="str">
        <f>Schedule!H33</f>
        <v>DEBRV</v>
      </c>
      <c r="I30" s="133"/>
      <c r="J30" s="79"/>
      <c r="K30" s="78"/>
    </row>
  </sheetData>
  <sheetProtection formatColumns="0" formatRows="0" selectLockedCells="1" sort="0" autoFilter="0"/>
  <protectedRanges>
    <protectedRange sqref="J14 I5:K8 I2 I3:J4 K2:K4 J9:K9 I10:K10 I11" name="Range1"/>
    <protectedRange sqref="J2" name="Range1_1"/>
  </protectedRanges>
  <pageMargins left="0.48" right="0.25" top="0.44" bottom="0.47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74"/>
  <sheetViews>
    <sheetView zoomScaleNormal="100" workbookViewId="0">
      <selection activeCell="I55" sqref="I55:U58"/>
    </sheetView>
  </sheetViews>
  <sheetFormatPr defaultColWidth="11.42578125" defaultRowHeight="12.75" x14ac:dyDescent="0.2"/>
  <cols>
    <col min="1" max="1" width="3.28515625" style="98" customWidth="1"/>
    <col min="2" max="2" width="9.85546875" style="99" bestFit="1" customWidth="1"/>
    <col min="3" max="3" width="5.85546875" style="99" customWidth="1"/>
    <col min="4" max="4" width="4.5703125" style="100" customWidth="1"/>
    <col min="5" max="5" width="7" style="101" bestFit="1" customWidth="1"/>
    <col min="6" max="6" width="7" style="102" bestFit="1" customWidth="1"/>
    <col min="7" max="7" width="17.140625" style="102" bestFit="1" customWidth="1"/>
    <col min="8" max="8" width="9.5703125" style="103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4" customWidth="1"/>
    <col min="13" max="13" width="6.7109375" style="26" customWidth="1"/>
    <col min="14" max="15" width="6.7109375" style="9" customWidth="1"/>
    <col min="16" max="16" width="6.7109375" style="19" customWidth="1"/>
    <col min="17" max="20" width="6.7109375" style="8" customWidth="1"/>
    <col min="21" max="21" width="20.5703125" style="8" customWidth="1"/>
    <col min="22" max="22" width="6.7109375" style="16" customWidth="1"/>
    <col min="23" max="23" width="22.42578125" style="7" customWidth="1"/>
    <col min="24" max="24" width="22.28515625" style="7" customWidth="1"/>
    <col min="25" max="16384" width="11.42578125" style="7"/>
  </cols>
  <sheetData>
    <row r="1" spans="1:43" s="37" customFormat="1" ht="24" customHeight="1" x14ac:dyDescent="0.2">
      <c r="A1" s="88" t="s">
        <v>34</v>
      </c>
      <c r="B1" s="88" t="s">
        <v>2</v>
      </c>
      <c r="C1" s="89" t="s">
        <v>3</v>
      </c>
      <c r="D1" s="90" t="s">
        <v>4</v>
      </c>
      <c r="E1" s="91" t="s">
        <v>5</v>
      </c>
      <c r="F1" s="91" t="s">
        <v>6</v>
      </c>
      <c r="G1" s="92" t="s">
        <v>23</v>
      </c>
      <c r="H1" s="92" t="s">
        <v>7</v>
      </c>
      <c r="I1" s="27" t="s">
        <v>8</v>
      </c>
      <c r="J1" s="27" t="s">
        <v>0</v>
      </c>
      <c r="K1" s="28" t="s">
        <v>21</v>
      </c>
      <c r="L1" s="29" t="s">
        <v>10</v>
      </c>
      <c r="M1" s="30" t="s">
        <v>12</v>
      </c>
      <c r="N1" s="30" t="s">
        <v>13</v>
      </c>
      <c r="O1" s="31" t="s">
        <v>9</v>
      </c>
      <c r="P1" s="32" t="s">
        <v>14</v>
      </c>
      <c r="Q1" s="32" t="s">
        <v>15</v>
      </c>
      <c r="R1" s="32" t="s">
        <v>16</v>
      </c>
      <c r="S1" s="32" t="s">
        <v>35</v>
      </c>
      <c r="T1" s="33" t="s">
        <v>17</v>
      </c>
      <c r="U1" s="34" t="s">
        <v>18</v>
      </c>
      <c r="V1" s="35" t="s">
        <v>19</v>
      </c>
      <c r="W1" s="34" t="s">
        <v>20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 spans="1:43" ht="24.95" hidden="1" customHeight="1" x14ac:dyDescent="0.2">
      <c r="A2" s="147">
        <f>Schedule!A$5</f>
        <v>1</v>
      </c>
      <c r="B2" s="93">
        <f>Schedule!B5</f>
        <v>45745</v>
      </c>
      <c r="C2" s="94">
        <f>Schedule!C5</f>
        <v>45745</v>
      </c>
      <c r="D2" s="93" t="str">
        <f>Schedule!D5</f>
        <v>B</v>
      </c>
      <c r="E2" s="95">
        <f>Schedule!E5</f>
        <v>0.33333333333333331</v>
      </c>
      <c r="F2" s="95" t="str">
        <f>Schedule!F5</f>
        <v>-</v>
      </c>
      <c r="G2" s="93" t="str">
        <f>Schedule!G5</f>
        <v>SANTO DOMINGO</v>
      </c>
      <c r="H2" s="93" t="str">
        <f>Schedule!H5</f>
        <v>DOSDQ</v>
      </c>
      <c r="I2" s="52" t="s">
        <v>207</v>
      </c>
      <c r="J2" s="51" t="s">
        <v>92</v>
      </c>
      <c r="K2" s="148">
        <v>49</v>
      </c>
      <c r="L2" s="80">
        <v>0.375</v>
      </c>
      <c r="M2" s="48">
        <f>Table1[[#This Row],[Depart]]+Table1[[#This Row],[Dur''n]]</f>
        <v>0.5625</v>
      </c>
      <c r="N2" s="48">
        <v>0.1875</v>
      </c>
      <c r="O2" s="81">
        <v>21</v>
      </c>
      <c r="P2" s="85"/>
      <c r="Q2" s="49"/>
      <c r="R2" s="49"/>
      <c r="S2" s="50">
        <v>100</v>
      </c>
      <c r="T2" s="49"/>
      <c r="U2" s="53"/>
      <c r="V2" s="82"/>
      <c r="W2" s="51"/>
    </row>
    <row r="3" spans="1:43" ht="24.95" hidden="1" customHeight="1" x14ac:dyDescent="0.2">
      <c r="A3" s="147">
        <f>Schedule!A$5</f>
        <v>1</v>
      </c>
      <c r="B3" s="93">
        <f>Schedule!B5</f>
        <v>45745</v>
      </c>
      <c r="C3" s="94">
        <f>Schedule!C5</f>
        <v>45745</v>
      </c>
      <c r="D3" s="93" t="str">
        <f>Schedule!D5</f>
        <v>B</v>
      </c>
      <c r="E3" s="95">
        <f>Schedule!E5</f>
        <v>0.33333333333333331</v>
      </c>
      <c r="F3" s="95" t="str">
        <f>Schedule!F5</f>
        <v>-</v>
      </c>
      <c r="G3" s="93" t="str">
        <f>Schedule!G5</f>
        <v>SANTO DOMINGO</v>
      </c>
      <c r="H3" s="93" t="str">
        <f>Schedule!H5</f>
        <v>DOSDQ</v>
      </c>
      <c r="I3" s="52" t="s">
        <v>208</v>
      </c>
      <c r="J3" s="51" t="s">
        <v>94</v>
      </c>
      <c r="K3" s="148">
        <v>39</v>
      </c>
      <c r="L3" s="80">
        <v>0.375</v>
      </c>
      <c r="M3" s="48">
        <f>Table1[[#This Row],[Depart]]+Table1[[#This Row],[Dur''n]]</f>
        <v>0.4375</v>
      </c>
      <c r="N3" s="48">
        <v>6.25E-2</v>
      </c>
      <c r="O3" s="81">
        <v>21</v>
      </c>
      <c r="P3" s="85"/>
      <c r="Q3" s="49"/>
      <c r="R3" s="49"/>
      <c r="S3" s="50">
        <v>150</v>
      </c>
      <c r="T3" s="49"/>
      <c r="U3" s="53"/>
      <c r="V3" s="82"/>
      <c r="W3" s="51"/>
    </row>
    <row r="4" spans="1:43" ht="24.95" hidden="1" customHeight="1" x14ac:dyDescent="0.2">
      <c r="A4" s="147">
        <f>Schedule!A$5</f>
        <v>1</v>
      </c>
      <c r="B4" s="93">
        <f>Schedule!B5</f>
        <v>45745</v>
      </c>
      <c r="C4" s="94">
        <f>Schedule!C5</f>
        <v>45745</v>
      </c>
      <c r="D4" s="93" t="str">
        <f>Schedule!D5</f>
        <v>B</v>
      </c>
      <c r="E4" s="95">
        <f>Schedule!E5</f>
        <v>0.33333333333333331</v>
      </c>
      <c r="F4" s="95" t="str">
        <f>Schedule!F5</f>
        <v>-</v>
      </c>
      <c r="G4" s="93" t="str">
        <f>Schedule!G5</f>
        <v>SANTO DOMINGO</v>
      </c>
      <c r="H4" s="93" t="str">
        <f>Schedule!H5</f>
        <v>DOSDQ</v>
      </c>
      <c r="I4" s="52" t="s">
        <v>209</v>
      </c>
      <c r="J4" s="51" t="s">
        <v>93</v>
      </c>
      <c r="K4" s="148">
        <v>69</v>
      </c>
      <c r="L4" s="80">
        <v>0.39583333333333331</v>
      </c>
      <c r="M4" s="48">
        <f>Table1[[#This Row],[Depart]]+Table1[[#This Row],[Dur''n]]</f>
        <v>0.60416666666666663</v>
      </c>
      <c r="N4" s="48">
        <v>0.20833333333333334</v>
      </c>
      <c r="O4" s="81">
        <v>36</v>
      </c>
      <c r="P4" s="85"/>
      <c r="Q4" s="49"/>
      <c r="R4" s="149"/>
      <c r="S4" s="50">
        <v>150</v>
      </c>
      <c r="T4" s="49"/>
      <c r="U4" s="53"/>
      <c r="V4" s="82"/>
      <c r="W4" s="51"/>
    </row>
    <row r="5" spans="1:43" ht="24.95" hidden="1" customHeight="1" x14ac:dyDescent="0.2">
      <c r="A5" s="147">
        <f>Schedule!A$5</f>
        <v>1</v>
      </c>
      <c r="B5" s="93">
        <f>Schedule!B5</f>
        <v>45745</v>
      </c>
      <c r="C5" s="94">
        <f>Schedule!C5</f>
        <v>45745</v>
      </c>
      <c r="D5" s="93" t="str">
        <f>Schedule!D5</f>
        <v>B</v>
      </c>
      <c r="E5" s="95">
        <f>Schedule!E5</f>
        <v>0.33333333333333331</v>
      </c>
      <c r="F5" s="95" t="str">
        <f>Schedule!F5</f>
        <v>-</v>
      </c>
      <c r="G5" s="93" t="str">
        <f>Schedule!G5</f>
        <v>SANTO DOMINGO</v>
      </c>
      <c r="H5" s="93" t="str">
        <f>Schedule!H5</f>
        <v>DOSDQ</v>
      </c>
      <c r="I5" s="52" t="s">
        <v>206</v>
      </c>
      <c r="J5" s="51" t="s">
        <v>91</v>
      </c>
      <c r="K5" s="148">
        <v>49</v>
      </c>
      <c r="L5" s="80">
        <v>0.39583333333333331</v>
      </c>
      <c r="M5" s="48">
        <f>Table1[[#This Row],[Depart]]+Table1[[#This Row],[Dur''n]]</f>
        <v>0.5625</v>
      </c>
      <c r="N5" s="48">
        <v>0.16666666666666666</v>
      </c>
      <c r="O5" s="81">
        <v>31</v>
      </c>
      <c r="P5" s="85"/>
      <c r="Q5" s="49"/>
      <c r="R5" s="49"/>
      <c r="S5" s="50">
        <v>200</v>
      </c>
      <c r="T5" s="49"/>
      <c r="U5" s="53"/>
      <c r="V5" s="82" t="s">
        <v>58</v>
      </c>
      <c r="W5" s="51"/>
    </row>
    <row r="6" spans="1:43" ht="24.95" hidden="1" customHeight="1" x14ac:dyDescent="0.2">
      <c r="A6" s="147">
        <f>Schedule!A$5</f>
        <v>1</v>
      </c>
      <c r="B6" s="93">
        <f>Schedule!B5</f>
        <v>45745</v>
      </c>
      <c r="C6" s="94">
        <f>Schedule!C5</f>
        <v>45745</v>
      </c>
      <c r="D6" s="93" t="str">
        <f>Schedule!D5</f>
        <v>B</v>
      </c>
      <c r="E6" s="95">
        <f>Schedule!E5</f>
        <v>0.33333333333333331</v>
      </c>
      <c r="F6" s="95" t="str">
        <f>Schedule!F5</f>
        <v>-</v>
      </c>
      <c r="G6" s="93" t="str">
        <f>Schedule!G5</f>
        <v>SANTO DOMINGO</v>
      </c>
      <c r="H6" s="93" t="str">
        <f>Schedule!H5</f>
        <v>DOSDQ</v>
      </c>
      <c r="I6" s="52" t="s">
        <v>205</v>
      </c>
      <c r="J6" s="51" t="s">
        <v>90</v>
      </c>
      <c r="K6" s="148">
        <v>39</v>
      </c>
      <c r="L6" s="80">
        <v>0.41666666666666669</v>
      </c>
      <c r="M6" s="48">
        <f>Table1[[#This Row],[Depart]]+Table1[[#This Row],[Dur''n]]</f>
        <v>0.5</v>
      </c>
      <c r="N6" s="48">
        <v>8.3333333333333329E-2</v>
      </c>
      <c r="O6" s="81">
        <v>21</v>
      </c>
      <c r="P6" s="85"/>
      <c r="Q6" s="49"/>
      <c r="R6" s="49"/>
      <c r="S6" s="50">
        <v>100</v>
      </c>
      <c r="T6" s="49"/>
      <c r="U6" s="53"/>
      <c r="V6" s="82"/>
      <c r="W6" s="51"/>
    </row>
    <row r="7" spans="1:43" ht="24.95" hidden="1" customHeight="1" x14ac:dyDescent="0.2">
      <c r="A7" s="147">
        <f>Schedule!A$6</f>
        <v>2</v>
      </c>
      <c r="B7" s="93">
        <f>Schedule!B6</f>
        <v>45746</v>
      </c>
      <c r="C7" s="94">
        <f>Schedule!C6</f>
        <v>45746</v>
      </c>
      <c r="D7" s="93" t="str">
        <f>Schedule!D6</f>
        <v>B</v>
      </c>
      <c r="E7" s="95" t="str">
        <f>Schedule!E6</f>
        <v>-</v>
      </c>
      <c r="F7" s="95">
        <f>Schedule!F6</f>
        <v>0.60416666666666663</v>
      </c>
      <c r="G7" s="93" t="str">
        <f>Schedule!G6</f>
        <v>Santo Domingo</v>
      </c>
      <c r="H7" s="93" t="str">
        <f>Schedule!H6</f>
        <v>DOSDQ</v>
      </c>
      <c r="I7" s="52" t="s">
        <v>255</v>
      </c>
      <c r="J7" s="51" t="s">
        <v>92</v>
      </c>
      <c r="K7" s="148">
        <v>49</v>
      </c>
      <c r="L7" s="80">
        <v>0.36458333333333331</v>
      </c>
      <c r="M7" s="48">
        <f>Table1[[#This Row],[Depart]]+Table1[[#This Row],[Dur''n]]</f>
        <v>0.55208333333333326</v>
      </c>
      <c r="N7" s="48">
        <v>0.1875</v>
      </c>
      <c r="O7" s="81">
        <v>67</v>
      </c>
      <c r="P7" s="85"/>
      <c r="Q7" s="49"/>
      <c r="R7" s="49"/>
      <c r="S7" s="50">
        <v>100</v>
      </c>
      <c r="T7" s="49"/>
      <c r="U7" s="53"/>
      <c r="V7" s="82"/>
      <c r="W7" s="51" t="s">
        <v>158</v>
      </c>
    </row>
    <row r="8" spans="1:43" ht="24.95" hidden="1" customHeight="1" x14ac:dyDescent="0.2">
      <c r="A8" s="147">
        <f>Schedule!A$6</f>
        <v>2</v>
      </c>
      <c r="B8" s="93">
        <f>Schedule!B6</f>
        <v>45746</v>
      </c>
      <c r="C8" s="94">
        <f>Schedule!C6</f>
        <v>45746</v>
      </c>
      <c r="D8" s="93" t="str">
        <f>Schedule!D6</f>
        <v>B</v>
      </c>
      <c r="E8" s="95" t="str">
        <f>Schedule!E6</f>
        <v>-</v>
      </c>
      <c r="F8" s="95">
        <f>Schedule!F6</f>
        <v>0.60416666666666663</v>
      </c>
      <c r="G8" s="93" t="str">
        <f>Schedule!G6</f>
        <v>Santo Domingo</v>
      </c>
      <c r="H8" s="93" t="str">
        <f>Schedule!H6</f>
        <v>DOSDQ</v>
      </c>
      <c r="I8" s="52" t="s">
        <v>278</v>
      </c>
      <c r="J8" s="51" t="s">
        <v>276</v>
      </c>
      <c r="K8" s="148">
        <v>39</v>
      </c>
      <c r="L8" s="80">
        <v>0.375</v>
      </c>
      <c r="M8" s="48">
        <f>Table1[[#This Row],[Depart]]+Table1[[#This Row],[Dur''n]]</f>
        <v>0.4375</v>
      </c>
      <c r="N8" s="48">
        <v>6.25E-2</v>
      </c>
      <c r="O8" s="81">
        <v>73</v>
      </c>
      <c r="P8" s="85"/>
      <c r="Q8" s="49"/>
      <c r="R8" s="49"/>
      <c r="S8" s="50">
        <v>50</v>
      </c>
      <c r="T8" s="49"/>
      <c r="U8" s="53"/>
      <c r="V8" s="82"/>
      <c r="W8" s="51" t="s">
        <v>159</v>
      </c>
    </row>
    <row r="9" spans="1:43" ht="24.95" hidden="1" customHeight="1" x14ac:dyDescent="0.2">
      <c r="A9" s="147">
        <f>Schedule!A$6</f>
        <v>2</v>
      </c>
      <c r="B9" s="93">
        <f>Schedule!B6</f>
        <v>45746</v>
      </c>
      <c r="C9" s="94">
        <f>Schedule!C6</f>
        <v>45746</v>
      </c>
      <c r="D9" s="93" t="str">
        <f>Schedule!D6</f>
        <v>B</v>
      </c>
      <c r="E9" s="95" t="str">
        <f>Schedule!E6</f>
        <v>-</v>
      </c>
      <c r="F9" s="95">
        <f>Schedule!F6</f>
        <v>0.60416666666666663</v>
      </c>
      <c r="G9" s="93" t="str">
        <f>Schedule!G6</f>
        <v>Santo Domingo</v>
      </c>
      <c r="H9" s="93" t="str">
        <f>Schedule!H6</f>
        <v>DOSDQ</v>
      </c>
      <c r="I9" s="52" t="s">
        <v>279</v>
      </c>
      <c r="J9" s="51" t="s">
        <v>277</v>
      </c>
      <c r="K9" s="148">
        <v>39</v>
      </c>
      <c r="L9" s="80">
        <v>0.45833333333333331</v>
      </c>
      <c r="M9" s="48">
        <f>Table1[[#This Row],[Depart]]+Table1[[#This Row],[Dur''n]]</f>
        <v>0.52083333333333326</v>
      </c>
      <c r="N9" s="48">
        <v>6.25E-2</v>
      </c>
      <c r="O9" s="81">
        <v>73</v>
      </c>
      <c r="P9" s="85"/>
      <c r="Q9" s="49"/>
      <c r="R9" s="49"/>
      <c r="S9" s="50">
        <v>50</v>
      </c>
      <c r="T9" s="49"/>
      <c r="U9" s="53"/>
      <c r="V9" s="82"/>
      <c r="W9" s="51" t="s">
        <v>159</v>
      </c>
    </row>
    <row r="10" spans="1:43" ht="24.95" hidden="1" customHeight="1" x14ac:dyDescent="0.2">
      <c r="A10" s="147">
        <f>Schedule!A$6</f>
        <v>2</v>
      </c>
      <c r="B10" s="93">
        <f>Schedule!B6</f>
        <v>45746</v>
      </c>
      <c r="C10" s="94">
        <f>Schedule!C6</f>
        <v>45746</v>
      </c>
      <c r="D10" s="93" t="str">
        <f>Schedule!D6</f>
        <v>B</v>
      </c>
      <c r="E10" s="95" t="str">
        <f>Schedule!E6</f>
        <v>-</v>
      </c>
      <c r="F10" s="95">
        <f>Schedule!F6</f>
        <v>0.60416666666666663</v>
      </c>
      <c r="G10" s="93" t="str">
        <f>Schedule!G6</f>
        <v>Santo Domingo</v>
      </c>
      <c r="H10" s="93" t="str">
        <f>Schedule!H6</f>
        <v>DOSDQ</v>
      </c>
      <c r="I10" s="52" t="s">
        <v>256</v>
      </c>
      <c r="J10" s="51" t="s">
        <v>91</v>
      </c>
      <c r="K10" s="148">
        <v>49</v>
      </c>
      <c r="L10" s="80">
        <v>0.375</v>
      </c>
      <c r="M10" s="48">
        <f>Table1[[#This Row],[Depart]]+Table1[[#This Row],[Dur''n]]</f>
        <v>0.54166666666666663</v>
      </c>
      <c r="N10" s="48">
        <v>0.16666666666666666</v>
      </c>
      <c r="O10" s="81">
        <v>81</v>
      </c>
      <c r="P10" s="85"/>
      <c r="Q10" s="49"/>
      <c r="R10" s="49"/>
      <c r="S10" s="50">
        <v>200</v>
      </c>
      <c r="T10" s="49"/>
      <c r="U10" s="53"/>
      <c r="V10" s="82" t="s">
        <v>58</v>
      </c>
      <c r="W10" s="51" t="s">
        <v>159</v>
      </c>
    </row>
    <row r="11" spans="1:43" ht="24.95" hidden="1" customHeight="1" x14ac:dyDescent="0.2">
      <c r="A11" s="147">
        <f>Schedule!A$6</f>
        <v>2</v>
      </c>
      <c r="B11" s="93">
        <f>Schedule!B6</f>
        <v>45746</v>
      </c>
      <c r="C11" s="94">
        <f>Schedule!C6</f>
        <v>45746</v>
      </c>
      <c r="D11" s="93" t="str">
        <f>Schedule!D6</f>
        <v>B</v>
      </c>
      <c r="E11" s="95" t="str">
        <f>Schedule!E6</f>
        <v>-</v>
      </c>
      <c r="F11" s="95">
        <f>Schedule!F6</f>
        <v>0.60416666666666663</v>
      </c>
      <c r="G11" s="93" t="str">
        <f>Schedule!G6</f>
        <v>Santo Domingo</v>
      </c>
      <c r="H11" s="93" t="str">
        <f>Schedule!H6</f>
        <v>DOSDQ</v>
      </c>
      <c r="I11" s="52" t="s">
        <v>257</v>
      </c>
      <c r="J11" s="51" t="s">
        <v>90</v>
      </c>
      <c r="K11" s="148">
        <v>39</v>
      </c>
      <c r="L11" s="80">
        <v>0.375</v>
      </c>
      <c r="M11" s="48">
        <f>Table1[[#This Row],[Depart]]+Table1[[#This Row],[Dur''n]]</f>
        <v>0.45833333333333331</v>
      </c>
      <c r="N11" s="48">
        <v>8.3333333333333329E-2</v>
      </c>
      <c r="O11" s="81">
        <v>69</v>
      </c>
      <c r="P11" s="85"/>
      <c r="Q11" s="49"/>
      <c r="R11" s="49"/>
      <c r="S11" s="50">
        <v>100</v>
      </c>
      <c r="T11" s="49"/>
      <c r="U11" s="53"/>
      <c r="V11" s="82"/>
      <c r="W11" s="51" t="s">
        <v>158</v>
      </c>
    </row>
    <row r="12" spans="1:43" ht="24.95" hidden="1" customHeight="1" x14ac:dyDescent="0.2">
      <c r="A12" s="147">
        <f>Schedule!A$7</f>
        <v>3</v>
      </c>
      <c r="B12" s="93">
        <f>Schedule!B7</f>
        <v>45747</v>
      </c>
      <c r="C12" s="94">
        <f>Schedule!C7</f>
        <v>45747</v>
      </c>
      <c r="D12" s="93" t="str">
        <f>Schedule!D7</f>
        <v>A</v>
      </c>
      <c r="E12" s="95">
        <f>Schedule!E7</f>
        <v>0.29166666666666669</v>
      </c>
      <c r="F12" s="95">
        <f>Schedule!F7</f>
        <v>0.70833333333333337</v>
      </c>
      <c r="G12" s="93" t="str">
        <f>Schedule!G7</f>
        <v>Samana</v>
      </c>
      <c r="H12" s="93" t="str">
        <f>Schedule!H7</f>
        <v>DOAZS</v>
      </c>
      <c r="I12" s="52" t="s">
        <v>212</v>
      </c>
      <c r="J12" s="51" t="s">
        <v>98</v>
      </c>
      <c r="K12" s="148">
        <v>99</v>
      </c>
      <c r="L12" s="80">
        <v>0.35416666666666669</v>
      </c>
      <c r="M12" s="48">
        <f>Table1[[#This Row],[Depart]]+Table1[[#This Row],[Dur''n]]</f>
        <v>0.5</v>
      </c>
      <c r="N12" s="48">
        <v>0.14583333333333334</v>
      </c>
      <c r="O12" s="81">
        <v>46</v>
      </c>
      <c r="P12" s="85"/>
      <c r="Q12" s="49"/>
      <c r="R12" s="49"/>
      <c r="S12" s="50">
        <v>110</v>
      </c>
      <c r="T12" s="49"/>
      <c r="U12" s="53"/>
      <c r="V12" s="82" t="s">
        <v>58</v>
      </c>
      <c r="W12" s="51" t="s">
        <v>159</v>
      </c>
    </row>
    <row r="13" spans="1:43" ht="24.95" hidden="1" customHeight="1" x14ac:dyDescent="0.2">
      <c r="A13" s="147">
        <f>Schedule!A$7</f>
        <v>3</v>
      </c>
      <c r="B13" s="93">
        <f>Schedule!B7</f>
        <v>45747</v>
      </c>
      <c r="C13" s="94">
        <f>Schedule!C7</f>
        <v>45747</v>
      </c>
      <c r="D13" s="93" t="str">
        <f>Schedule!D7</f>
        <v>A</v>
      </c>
      <c r="E13" s="95">
        <f>Schedule!E7</f>
        <v>0.29166666666666669</v>
      </c>
      <c r="F13" s="95">
        <f>Schedule!F7</f>
        <v>0.70833333333333337</v>
      </c>
      <c r="G13" s="93" t="str">
        <f>Schedule!G7</f>
        <v>Samana</v>
      </c>
      <c r="H13" s="93" t="str">
        <f>Schedule!H7</f>
        <v>DOAZS</v>
      </c>
      <c r="I13" s="52" t="s">
        <v>213</v>
      </c>
      <c r="J13" s="51" t="s">
        <v>96</v>
      </c>
      <c r="K13" s="148">
        <v>99</v>
      </c>
      <c r="L13" s="80">
        <v>0.375</v>
      </c>
      <c r="M13" s="48">
        <f>Table1[[#This Row],[Depart]]+Table1[[#This Row],[Dur''n]]</f>
        <v>0.5</v>
      </c>
      <c r="N13" s="48">
        <v>0.125</v>
      </c>
      <c r="O13" s="81">
        <v>38</v>
      </c>
      <c r="P13" s="85"/>
      <c r="Q13" s="49"/>
      <c r="R13" s="49"/>
      <c r="S13" s="150">
        <v>100</v>
      </c>
      <c r="T13" s="49"/>
      <c r="U13" s="53" t="s">
        <v>275</v>
      </c>
      <c r="V13" s="82"/>
      <c r="W13" s="51" t="s">
        <v>159</v>
      </c>
    </row>
    <row r="14" spans="1:43" ht="24.95" hidden="1" customHeight="1" x14ac:dyDescent="0.2">
      <c r="A14" s="147">
        <f>Schedule!A$7</f>
        <v>3</v>
      </c>
      <c r="B14" s="93">
        <f>Schedule!B7</f>
        <v>45747</v>
      </c>
      <c r="C14" s="94">
        <f>Schedule!C7</f>
        <v>45747</v>
      </c>
      <c r="D14" s="93" t="str">
        <f>Schedule!D7</f>
        <v>A</v>
      </c>
      <c r="E14" s="95">
        <f>Schedule!E7</f>
        <v>0.29166666666666669</v>
      </c>
      <c r="F14" s="95">
        <f>Schedule!F7</f>
        <v>0.70833333333333337</v>
      </c>
      <c r="G14" s="93" t="str">
        <f>Schedule!G7</f>
        <v>Samana</v>
      </c>
      <c r="H14" s="93" t="str">
        <f>Schedule!H7</f>
        <v>DOAZS</v>
      </c>
      <c r="I14" s="52" t="s">
        <v>258</v>
      </c>
      <c r="J14" s="51" t="s">
        <v>95</v>
      </c>
      <c r="K14" s="148">
        <v>99</v>
      </c>
      <c r="L14" s="80">
        <v>0.375</v>
      </c>
      <c r="M14" s="48">
        <f>Table1[[#This Row],[Depart]]+Table1[[#This Row],[Dur''n]]</f>
        <v>0.5</v>
      </c>
      <c r="N14" s="48">
        <v>0.125</v>
      </c>
      <c r="O14" s="81">
        <v>33</v>
      </c>
      <c r="P14" s="85"/>
      <c r="Q14" s="49"/>
      <c r="R14" s="49"/>
      <c r="S14" s="50">
        <v>60</v>
      </c>
      <c r="T14" s="49"/>
      <c r="U14" s="53"/>
      <c r="V14" s="82" t="s">
        <v>58</v>
      </c>
      <c r="W14" s="51" t="s">
        <v>158</v>
      </c>
    </row>
    <row r="15" spans="1:43" ht="24.95" hidden="1" customHeight="1" x14ac:dyDescent="0.2">
      <c r="A15" s="147">
        <f>Schedule!A$7</f>
        <v>3</v>
      </c>
      <c r="B15" s="93">
        <f>Schedule!B7</f>
        <v>45747</v>
      </c>
      <c r="C15" s="94">
        <f>Schedule!C7</f>
        <v>45747</v>
      </c>
      <c r="D15" s="93" t="str">
        <f>Schedule!D7</f>
        <v>A</v>
      </c>
      <c r="E15" s="95">
        <f>Schedule!E7</f>
        <v>0.29166666666666669</v>
      </c>
      <c r="F15" s="95">
        <f>Schedule!F7</f>
        <v>0.70833333333333337</v>
      </c>
      <c r="G15" s="93" t="str">
        <f>Schedule!G7</f>
        <v>Samana</v>
      </c>
      <c r="H15" s="93" t="str">
        <f>Schedule!H7</f>
        <v>DOAZS</v>
      </c>
      <c r="I15" s="52" t="s">
        <v>211</v>
      </c>
      <c r="J15" s="51" t="s">
        <v>99</v>
      </c>
      <c r="K15" s="148">
        <v>119</v>
      </c>
      <c r="L15" s="80">
        <v>0.35416666666666669</v>
      </c>
      <c r="M15" s="48">
        <f>Table1[[#This Row],[Depart]]+Table1[[#This Row],[Dur''n]]</f>
        <v>0.45833333333333337</v>
      </c>
      <c r="N15" s="48">
        <v>0.10416666666666667</v>
      </c>
      <c r="O15" s="81">
        <v>73</v>
      </c>
      <c r="P15" s="85"/>
      <c r="Q15" s="49"/>
      <c r="R15" s="49"/>
      <c r="S15" s="50">
        <v>110</v>
      </c>
      <c r="T15" s="49"/>
      <c r="U15" s="53"/>
      <c r="V15" s="82"/>
      <c r="W15" s="51" t="s">
        <v>158</v>
      </c>
    </row>
    <row r="16" spans="1:43" ht="24.95" hidden="1" customHeight="1" x14ac:dyDescent="0.2">
      <c r="A16" s="147">
        <f>Schedule!A$7</f>
        <v>3</v>
      </c>
      <c r="B16" s="93">
        <f>Schedule!B7</f>
        <v>45747</v>
      </c>
      <c r="C16" s="94">
        <f>Schedule!C7</f>
        <v>45747</v>
      </c>
      <c r="D16" s="93" t="str">
        <f>Schedule!D7</f>
        <v>A</v>
      </c>
      <c r="E16" s="95">
        <f>Schedule!E7</f>
        <v>0.29166666666666669</v>
      </c>
      <c r="F16" s="95">
        <f>Schedule!F7</f>
        <v>0.70833333333333337</v>
      </c>
      <c r="G16" s="93" t="str">
        <f>Schedule!G7</f>
        <v>Samana</v>
      </c>
      <c r="H16" s="93" t="str">
        <f>Schedule!H7</f>
        <v>DOAZS</v>
      </c>
      <c r="I16" s="52" t="s">
        <v>210</v>
      </c>
      <c r="J16" s="51" t="s">
        <v>97</v>
      </c>
      <c r="K16" s="148">
        <v>89</v>
      </c>
      <c r="L16" s="80">
        <v>0.39583333333333331</v>
      </c>
      <c r="M16" s="48">
        <f>Table1[[#This Row],[Depart]]+Table1[[#This Row],[Dur''n]]</f>
        <v>0.60416666666666663</v>
      </c>
      <c r="N16" s="48">
        <v>0.20833333333333334</v>
      </c>
      <c r="O16" s="81">
        <v>120</v>
      </c>
      <c r="P16" s="85"/>
      <c r="Q16" s="49"/>
      <c r="R16" s="49"/>
      <c r="S16" s="50">
        <v>150</v>
      </c>
      <c r="T16" s="49" t="s">
        <v>149</v>
      </c>
      <c r="U16" s="53"/>
      <c r="V16" s="82" t="s">
        <v>58</v>
      </c>
      <c r="W16" s="51" t="s">
        <v>158</v>
      </c>
    </row>
    <row r="17" spans="1:23" ht="24.95" hidden="1" customHeight="1" x14ac:dyDescent="0.2">
      <c r="A17" s="147">
        <f>Schedule!A$9</f>
        <v>5</v>
      </c>
      <c r="B17" s="93">
        <f>Schedule!B9</f>
        <v>45749</v>
      </c>
      <c r="C17" s="94">
        <f>Schedule!C9</f>
        <v>45749</v>
      </c>
      <c r="D17" s="93" t="str">
        <f>Schedule!D9</f>
        <v>B</v>
      </c>
      <c r="E17" s="95">
        <f>Schedule!E9</f>
        <v>0.45833333333333331</v>
      </c>
      <c r="F17" s="95">
        <f>Schedule!F9</f>
        <v>0.75</v>
      </c>
      <c r="G17" s="93" t="str">
        <f>Schedule!G9</f>
        <v>Nassau</v>
      </c>
      <c r="H17" s="93" t="str">
        <f>Schedule!H9</f>
        <v>BSNAS</v>
      </c>
      <c r="I17" s="52" t="s">
        <v>252</v>
      </c>
      <c r="J17" s="51" t="s">
        <v>100</v>
      </c>
      <c r="K17" s="148">
        <v>79</v>
      </c>
      <c r="L17" s="80"/>
      <c r="M17" s="48">
        <f>Table1[[#This Row],[Depart]]+Table1[[#This Row],[Dur''n]]</f>
        <v>0.20833333333333334</v>
      </c>
      <c r="N17" s="48">
        <v>0.20833333333333334</v>
      </c>
      <c r="O17" s="81">
        <v>158</v>
      </c>
      <c r="P17" s="85"/>
      <c r="Q17" s="49"/>
      <c r="R17" s="49"/>
      <c r="S17" s="50">
        <v>160</v>
      </c>
      <c r="T17" s="49" t="s">
        <v>149</v>
      </c>
      <c r="U17" s="53" t="s">
        <v>153</v>
      </c>
      <c r="V17" s="82"/>
      <c r="W17" s="51"/>
    </row>
    <row r="18" spans="1:23" ht="24.95" hidden="1" customHeight="1" x14ac:dyDescent="0.2">
      <c r="A18" s="147">
        <f>Schedule!A$9</f>
        <v>5</v>
      </c>
      <c r="B18" s="93">
        <f>Schedule!B9</f>
        <v>45749</v>
      </c>
      <c r="C18" s="94">
        <f>Schedule!C9</f>
        <v>45749</v>
      </c>
      <c r="D18" s="93" t="str">
        <f>Schedule!D9</f>
        <v>B</v>
      </c>
      <c r="E18" s="95">
        <f>Schedule!E9</f>
        <v>0.45833333333333331</v>
      </c>
      <c r="F18" s="95">
        <f>Schedule!F9</f>
        <v>0.75</v>
      </c>
      <c r="G18" s="93" t="str">
        <f>Schedule!G9</f>
        <v>Nassau</v>
      </c>
      <c r="H18" s="93" t="str">
        <f>Schedule!H9</f>
        <v>BSNAS</v>
      </c>
      <c r="I18" s="52" t="s">
        <v>253</v>
      </c>
      <c r="J18" s="51" t="s">
        <v>101</v>
      </c>
      <c r="K18" s="148">
        <v>99</v>
      </c>
      <c r="L18" s="80"/>
      <c r="M18" s="48">
        <f>Table1[[#This Row],[Depart]]+Table1[[#This Row],[Dur''n]]</f>
        <v>0.20833333333333334</v>
      </c>
      <c r="N18" s="48">
        <v>0.20833333333333334</v>
      </c>
      <c r="O18" s="81">
        <v>24</v>
      </c>
      <c r="P18" s="85"/>
      <c r="Q18" s="49"/>
      <c r="R18" s="49"/>
      <c r="S18" s="50">
        <v>55</v>
      </c>
      <c r="T18" s="49" t="s">
        <v>149</v>
      </c>
      <c r="U18" s="53" t="s">
        <v>154</v>
      </c>
      <c r="V18" s="82"/>
      <c r="W18" s="51"/>
    </row>
    <row r="19" spans="1:23" ht="24.95" hidden="1" customHeight="1" x14ac:dyDescent="0.2">
      <c r="A19" s="147">
        <f>Schedule!A$9</f>
        <v>5</v>
      </c>
      <c r="B19" s="93">
        <f>Schedule!B9</f>
        <v>45749</v>
      </c>
      <c r="C19" s="94">
        <f>Schedule!C9</f>
        <v>45749</v>
      </c>
      <c r="D19" s="93" t="str">
        <f>Schedule!D9</f>
        <v>B</v>
      </c>
      <c r="E19" s="95">
        <f>Schedule!E9</f>
        <v>0.45833333333333331</v>
      </c>
      <c r="F19" s="95">
        <f>Schedule!F9</f>
        <v>0.75</v>
      </c>
      <c r="G19" s="93" t="str">
        <f>Schedule!G9</f>
        <v>Nassau</v>
      </c>
      <c r="H19" s="93" t="str">
        <f>Schedule!H9</f>
        <v>BSNAS</v>
      </c>
      <c r="I19" s="52" t="s">
        <v>254</v>
      </c>
      <c r="J19" s="51" t="s">
        <v>102</v>
      </c>
      <c r="K19" s="148">
        <v>129</v>
      </c>
      <c r="L19" s="80"/>
      <c r="M19" s="48">
        <f>Table1[[#This Row],[Depart]]+Table1[[#This Row],[Dur''n]]</f>
        <v>0.20833333333333334</v>
      </c>
      <c r="N19" s="48">
        <v>0.20833333333333334</v>
      </c>
      <c r="O19" s="81">
        <v>82</v>
      </c>
      <c r="P19" s="85"/>
      <c r="Q19" s="49"/>
      <c r="R19" s="49"/>
      <c r="S19" s="50">
        <v>140</v>
      </c>
      <c r="T19" s="49" t="s">
        <v>149</v>
      </c>
      <c r="U19" s="53"/>
      <c r="V19" s="82"/>
      <c r="W19" s="51"/>
    </row>
    <row r="20" spans="1:23" ht="24.95" hidden="1" customHeight="1" x14ac:dyDescent="0.2">
      <c r="A20" s="147">
        <f>Schedule!A$10</f>
        <v>6</v>
      </c>
      <c r="B20" s="93">
        <f>Schedule!B10</f>
        <v>45750</v>
      </c>
      <c r="C20" s="94">
        <f>Schedule!C10</f>
        <v>45750</v>
      </c>
      <c r="D20" s="93" t="str">
        <f>Schedule!D10</f>
        <v>B</v>
      </c>
      <c r="E20" s="95">
        <f>Schedule!E10</f>
        <v>0.375</v>
      </c>
      <c r="F20" s="95">
        <f>Schedule!F10</f>
        <v>0.79166666666666663</v>
      </c>
      <c r="G20" s="93" t="str">
        <f>Schedule!G10</f>
        <v>Miami</v>
      </c>
      <c r="H20" s="93" t="str">
        <f>Schedule!H10</f>
        <v>USMIA</v>
      </c>
      <c r="I20" s="52" t="s">
        <v>214</v>
      </c>
      <c r="J20" s="51" t="s">
        <v>103</v>
      </c>
      <c r="K20" s="148">
        <v>199</v>
      </c>
      <c r="L20" s="80"/>
      <c r="M20" s="48">
        <f>Table1[[#This Row],[Depart]]+Table1[[#This Row],[Dur''n]]</f>
        <v>0.29166666666666669</v>
      </c>
      <c r="N20" s="48">
        <v>0.29166666666666669</v>
      </c>
      <c r="O20" s="81">
        <v>153</v>
      </c>
      <c r="P20" s="85"/>
      <c r="Q20" s="49"/>
      <c r="R20" s="49"/>
      <c r="S20" s="50">
        <v>240</v>
      </c>
      <c r="T20" s="49" t="s">
        <v>152</v>
      </c>
      <c r="U20" s="53"/>
      <c r="V20" s="82"/>
      <c r="W20" s="51"/>
    </row>
    <row r="21" spans="1:23" ht="24.95" hidden="1" customHeight="1" x14ac:dyDescent="0.2">
      <c r="A21" s="147">
        <f>Schedule!A$10</f>
        <v>6</v>
      </c>
      <c r="B21" s="93">
        <f>Schedule!B10</f>
        <v>45750</v>
      </c>
      <c r="C21" s="94">
        <f>Schedule!C10</f>
        <v>45750</v>
      </c>
      <c r="D21" s="93" t="str">
        <f>Schedule!D10</f>
        <v>B</v>
      </c>
      <c r="E21" s="95">
        <f>Schedule!E10</f>
        <v>0.375</v>
      </c>
      <c r="F21" s="95">
        <f>Schedule!F10</f>
        <v>0.79166666666666663</v>
      </c>
      <c r="G21" s="93" t="str">
        <f>Schedule!G10</f>
        <v>Miami</v>
      </c>
      <c r="H21" s="93" t="str">
        <f>Schedule!H10</f>
        <v>USMIA</v>
      </c>
      <c r="I21" s="52" t="s">
        <v>215</v>
      </c>
      <c r="J21" s="51" t="s">
        <v>64</v>
      </c>
      <c r="K21" s="148">
        <v>65</v>
      </c>
      <c r="L21" s="80"/>
      <c r="M21" s="48">
        <f>Table1[[#This Row],[Depart]]+Table1[[#This Row],[Dur''n]]</f>
        <v>0.1875</v>
      </c>
      <c r="N21" s="48">
        <v>0.1875</v>
      </c>
      <c r="O21" s="81">
        <v>153</v>
      </c>
      <c r="P21" s="85"/>
      <c r="Q21" s="49"/>
      <c r="R21" s="49"/>
      <c r="S21" s="50">
        <v>192</v>
      </c>
      <c r="T21" s="49"/>
      <c r="U21" s="53"/>
      <c r="V21" s="82"/>
      <c r="W21" s="51"/>
    </row>
    <row r="22" spans="1:23" ht="24.95" hidden="1" customHeight="1" x14ac:dyDescent="0.2">
      <c r="A22" s="147">
        <f>Schedule!A$10</f>
        <v>6</v>
      </c>
      <c r="B22" s="93">
        <f>Schedule!B10</f>
        <v>45750</v>
      </c>
      <c r="C22" s="94">
        <f>Schedule!C10</f>
        <v>45750</v>
      </c>
      <c r="D22" s="93" t="str">
        <f>Schedule!D10</f>
        <v>B</v>
      </c>
      <c r="E22" s="95">
        <f>Schedule!E10</f>
        <v>0.375</v>
      </c>
      <c r="F22" s="95">
        <f>Schedule!F10</f>
        <v>0.79166666666666663</v>
      </c>
      <c r="G22" s="93" t="str">
        <f>Schedule!G10</f>
        <v>Miami</v>
      </c>
      <c r="H22" s="93" t="str">
        <f>Schedule!H10</f>
        <v>USMIA</v>
      </c>
      <c r="I22" s="52" t="s">
        <v>216</v>
      </c>
      <c r="J22" s="51" t="s">
        <v>104</v>
      </c>
      <c r="K22" s="148">
        <v>139</v>
      </c>
      <c r="L22" s="80"/>
      <c r="M22" s="48">
        <f>Table1[[#This Row],[Depart]]+Table1[[#This Row],[Dur''n]]</f>
        <v>0.1875</v>
      </c>
      <c r="N22" s="48">
        <v>0.1875</v>
      </c>
      <c r="O22" s="81">
        <v>96</v>
      </c>
      <c r="P22" s="85"/>
      <c r="Q22" s="49"/>
      <c r="R22" s="49"/>
      <c r="S22" s="50">
        <v>192</v>
      </c>
      <c r="T22" s="49"/>
      <c r="U22" s="53"/>
      <c r="V22" s="82"/>
      <c r="W22" s="51"/>
    </row>
    <row r="23" spans="1:23" ht="24.95" hidden="1" customHeight="1" x14ac:dyDescent="0.2">
      <c r="A23" s="147">
        <f>Schedule!A$11</f>
        <v>7</v>
      </c>
      <c r="B23" s="93">
        <f>Schedule!B11</f>
        <v>45751</v>
      </c>
      <c r="C23" s="94">
        <f>Schedule!C11</f>
        <v>45751</v>
      </c>
      <c r="D23" s="164" t="str">
        <f>Schedule!D11</f>
        <v>B</v>
      </c>
      <c r="E23" s="165">
        <f>Schedule!E11</f>
        <v>0.33333333333333331</v>
      </c>
      <c r="F23" s="165">
        <f>Schedule!F11</f>
        <v>0.70833333333333337</v>
      </c>
      <c r="G23" s="164" t="str">
        <f>Schedule!G11</f>
        <v>Port Canaveral</v>
      </c>
      <c r="H23" s="164" t="str">
        <f>Schedule!H11</f>
        <v>USPCV</v>
      </c>
      <c r="I23" s="166" t="s">
        <v>259</v>
      </c>
      <c r="J23" s="167" t="s">
        <v>105</v>
      </c>
      <c r="K23" s="168">
        <v>219</v>
      </c>
      <c r="L23" s="169"/>
      <c r="M23" s="170">
        <f>Table1[[#This Row],[Depart]]+Table1[[#This Row],[Dur''n]]</f>
        <v>0.33333333333333331</v>
      </c>
      <c r="N23" s="170">
        <v>0.33333333333333331</v>
      </c>
      <c r="O23" s="171">
        <v>190</v>
      </c>
      <c r="P23" s="172"/>
      <c r="Q23" s="173"/>
      <c r="R23" s="173"/>
      <c r="S23" s="174">
        <v>500</v>
      </c>
      <c r="T23" s="173" t="s">
        <v>150</v>
      </c>
      <c r="U23" s="163"/>
      <c r="V23" s="82"/>
      <c r="W23" s="51"/>
    </row>
    <row r="24" spans="1:23" ht="24.95" hidden="1" customHeight="1" x14ac:dyDescent="0.2">
      <c r="A24" s="147">
        <f>Schedule!A$11</f>
        <v>7</v>
      </c>
      <c r="B24" s="93">
        <f>Schedule!B11</f>
        <v>45751</v>
      </c>
      <c r="C24" s="94">
        <f>Schedule!C11</f>
        <v>45751</v>
      </c>
      <c r="D24" s="164" t="str">
        <f>Schedule!D11</f>
        <v>B</v>
      </c>
      <c r="E24" s="165">
        <f>Schedule!E11</f>
        <v>0.33333333333333331</v>
      </c>
      <c r="F24" s="165">
        <f>Schedule!F11</f>
        <v>0.70833333333333337</v>
      </c>
      <c r="G24" s="164" t="str">
        <f>Schedule!G11</f>
        <v>Port Canaveral</v>
      </c>
      <c r="H24" s="164" t="str">
        <f>Schedule!H11</f>
        <v>USPCV</v>
      </c>
      <c r="I24" s="166" t="s">
        <v>237</v>
      </c>
      <c r="J24" s="167" t="s">
        <v>106</v>
      </c>
      <c r="K24" s="168">
        <v>25</v>
      </c>
      <c r="L24" s="169"/>
      <c r="M24" s="170">
        <f>Table1[[#This Row],[Depart]]+Table1[[#This Row],[Dur''n]]</f>
        <v>0</v>
      </c>
      <c r="N24" s="170"/>
      <c r="O24" s="171">
        <v>101</v>
      </c>
      <c r="P24" s="172"/>
      <c r="Q24" s="173"/>
      <c r="R24" s="173"/>
      <c r="S24" s="174">
        <v>200</v>
      </c>
      <c r="T24" s="173"/>
      <c r="U24" s="163"/>
      <c r="V24" s="82"/>
      <c r="W24" s="51"/>
    </row>
    <row r="25" spans="1:23" ht="24.95" hidden="1" customHeight="1" x14ac:dyDescent="0.2">
      <c r="A25" s="147">
        <f>Schedule!A$12</f>
        <v>8</v>
      </c>
      <c r="B25" s="93">
        <f>Schedule!B12</f>
        <v>45752</v>
      </c>
      <c r="C25" s="94">
        <f>Schedule!C12</f>
        <v>45752</v>
      </c>
      <c r="D25" s="153" t="str">
        <f>Schedule!D12</f>
        <v>B</v>
      </c>
      <c r="E25" s="152">
        <f>Schedule!E12</f>
        <v>0.54166666666666663</v>
      </c>
      <c r="F25" s="152" t="str">
        <f>Schedule!F12</f>
        <v>-</v>
      </c>
      <c r="G25" s="153" t="str">
        <f>Schedule!G12</f>
        <v>Charleston</v>
      </c>
      <c r="H25" s="153" t="str">
        <f>Schedule!H12</f>
        <v>USCHS</v>
      </c>
      <c r="I25" s="154" t="s">
        <v>217</v>
      </c>
      <c r="J25" s="155" t="s">
        <v>107</v>
      </c>
      <c r="K25" s="156">
        <v>69</v>
      </c>
      <c r="L25" s="157"/>
      <c r="M25" s="158">
        <f>Table1[[#This Row],[Depart]]+Table1[[#This Row],[Dur''n]]</f>
        <v>0.20833333333333334</v>
      </c>
      <c r="N25" s="158">
        <v>0.20833333333333334</v>
      </c>
      <c r="O25" s="159">
        <v>241</v>
      </c>
      <c r="P25" s="160"/>
      <c r="Q25" s="161"/>
      <c r="R25" s="161"/>
      <c r="S25" s="162">
        <v>480</v>
      </c>
      <c r="T25" s="161"/>
      <c r="U25" s="163"/>
      <c r="V25" s="82"/>
      <c r="W25" s="51"/>
    </row>
    <row r="26" spans="1:23" ht="24.95" hidden="1" customHeight="1" x14ac:dyDescent="0.2">
      <c r="A26" s="147">
        <f>Schedule!A$12</f>
        <v>8</v>
      </c>
      <c r="B26" s="93">
        <f>Schedule!B12</f>
        <v>45752</v>
      </c>
      <c r="C26" s="94">
        <f>Schedule!C12</f>
        <v>45752</v>
      </c>
      <c r="D26" s="153" t="str">
        <f>Schedule!D12</f>
        <v>B</v>
      </c>
      <c r="E26" s="152">
        <f>Schedule!E12</f>
        <v>0.54166666666666663</v>
      </c>
      <c r="F26" s="152" t="str">
        <f>Schedule!F12</f>
        <v>-</v>
      </c>
      <c r="G26" s="153" t="str">
        <f>Schedule!G12</f>
        <v>Charleston</v>
      </c>
      <c r="H26" s="153" t="str">
        <f>Schedule!H12</f>
        <v>USCHS</v>
      </c>
      <c r="I26" s="154" t="s">
        <v>219</v>
      </c>
      <c r="J26" s="155" t="s">
        <v>108</v>
      </c>
      <c r="K26" s="156">
        <v>25</v>
      </c>
      <c r="L26" s="157"/>
      <c r="M26" s="158">
        <f>Table1[[#This Row],[Depart]]+Table1[[#This Row],[Dur''n]]</f>
        <v>0.125</v>
      </c>
      <c r="N26" s="158">
        <v>0.125</v>
      </c>
      <c r="O26" s="159">
        <v>68</v>
      </c>
      <c r="P26" s="160"/>
      <c r="Q26" s="161"/>
      <c r="R26" s="161"/>
      <c r="S26" s="162">
        <v>250</v>
      </c>
      <c r="T26" s="161"/>
      <c r="U26" s="163"/>
      <c r="V26" s="82"/>
      <c r="W26" s="51"/>
    </row>
    <row r="27" spans="1:23" ht="24.95" hidden="1" customHeight="1" x14ac:dyDescent="0.2">
      <c r="A27" s="147">
        <f>Schedule!A$13</f>
        <v>9</v>
      </c>
      <c r="B27" s="93">
        <f>Schedule!B13</f>
        <v>45753</v>
      </c>
      <c r="C27" s="94">
        <f>Schedule!C13</f>
        <v>45753</v>
      </c>
      <c r="D27" s="93" t="str">
        <f>Schedule!D13</f>
        <v>B</v>
      </c>
      <c r="E27" s="95" t="str">
        <f>Schedule!E13</f>
        <v>-</v>
      </c>
      <c r="F27" s="95">
        <f>Schedule!F13</f>
        <v>0.75</v>
      </c>
      <c r="G27" s="93" t="str">
        <f>Schedule!G13</f>
        <v>Charleston</v>
      </c>
      <c r="H27" s="93" t="str">
        <f>Schedule!H13</f>
        <v>USCHS</v>
      </c>
      <c r="I27" s="52" t="s">
        <v>238</v>
      </c>
      <c r="J27" s="51" t="s">
        <v>109</v>
      </c>
      <c r="K27" s="148">
        <v>99</v>
      </c>
      <c r="L27" s="80"/>
      <c r="M27" s="48">
        <f>Table1[[#This Row],[Depart]]+Table1[[#This Row],[Dur''n]]</f>
        <v>0.14583333333333334</v>
      </c>
      <c r="N27" s="48">
        <v>0.14583333333333334</v>
      </c>
      <c r="O27" s="81">
        <v>116</v>
      </c>
      <c r="P27" s="85"/>
      <c r="Q27" s="49"/>
      <c r="R27" s="49"/>
      <c r="S27" s="50">
        <v>135</v>
      </c>
      <c r="T27" s="49"/>
      <c r="U27" s="53"/>
      <c r="V27" s="82"/>
      <c r="W27" s="51"/>
    </row>
    <row r="28" spans="1:23" ht="24.95" hidden="1" customHeight="1" x14ac:dyDescent="0.2">
      <c r="A28" s="147">
        <f>Schedule!A$13</f>
        <v>9</v>
      </c>
      <c r="B28" s="93">
        <f>Schedule!B13</f>
        <v>45753</v>
      </c>
      <c r="C28" s="94">
        <f>Schedule!C13</f>
        <v>45753</v>
      </c>
      <c r="D28" s="93" t="str">
        <f>Schedule!D13</f>
        <v>B</v>
      </c>
      <c r="E28" s="95" t="str">
        <f>Schedule!E13</f>
        <v>-</v>
      </c>
      <c r="F28" s="95">
        <f>Schedule!F13</f>
        <v>0.75</v>
      </c>
      <c r="G28" s="93" t="str">
        <f>Schedule!G13</f>
        <v>Charleston</v>
      </c>
      <c r="H28" s="93" t="str">
        <f>Schedule!H13</f>
        <v>USCHS</v>
      </c>
      <c r="I28" s="52" t="s">
        <v>239</v>
      </c>
      <c r="J28" s="51" t="s">
        <v>111</v>
      </c>
      <c r="K28" s="148">
        <v>59</v>
      </c>
      <c r="L28" s="80"/>
      <c r="M28" s="48">
        <f>Table1[[#This Row],[Depart]]+Table1[[#This Row],[Dur''n]]</f>
        <v>8.3333333333333329E-2</v>
      </c>
      <c r="N28" s="48">
        <v>8.3333333333333329E-2</v>
      </c>
      <c r="O28" s="81">
        <v>87</v>
      </c>
      <c r="P28" s="85"/>
      <c r="Q28" s="49"/>
      <c r="R28" s="49"/>
      <c r="S28" s="50">
        <v>150</v>
      </c>
      <c r="T28" s="49"/>
      <c r="U28" s="53"/>
      <c r="V28" s="82" t="s">
        <v>58</v>
      </c>
      <c r="W28" s="51"/>
    </row>
    <row r="29" spans="1:23" ht="24.95" hidden="1" customHeight="1" x14ac:dyDescent="0.2">
      <c r="A29" s="147">
        <f>Schedule!A$13</f>
        <v>9</v>
      </c>
      <c r="B29" s="93">
        <f>Schedule!B13</f>
        <v>45753</v>
      </c>
      <c r="C29" s="94">
        <f>Schedule!C13</f>
        <v>45753</v>
      </c>
      <c r="D29" s="93" t="str">
        <f>Schedule!D13</f>
        <v>B</v>
      </c>
      <c r="E29" s="95" t="str">
        <f>Schedule!E13</f>
        <v>-</v>
      </c>
      <c r="F29" s="95">
        <f>Schedule!F13</f>
        <v>0.75</v>
      </c>
      <c r="G29" s="93" t="str">
        <f>Schedule!G13</f>
        <v>Charleston</v>
      </c>
      <c r="H29" s="93" t="str">
        <f>Schedule!H13</f>
        <v>USCHS</v>
      </c>
      <c r="I29" s="52" t="s">
        <v>260</v>
      </c>
      <c r="J29" s="51" t="s">
        <v>110</v>
      </c>
      <c r="K29" s="148">
        <v>99</v>
      </c>
      <c r="L29" s="80"/>
      <c r="M29" s="48">
        <f>Table1[[#This Row],[Depart]]+Table1[[#This Row],[Dur''n]]</f>
        <v>6.25E-2</v>
      </c>
      <c r="N29" s="48">
        <v>6.25E-2</v>
      </c>
      <c r="O29" s="81">
        <v>67</v>
      </c>
      <c r="P29" s="85"/>
      <c r="Q29" s="49"/>
      <c r="R29" s="49"/>
      <c r="S29" s="50">
        <v>240</v>
      </c>
      <c r="T29" s="49"/>
      <c r="U29" s="53"/>
      <c r="V29" s="82" t="s">
        <v>34</v>
      </c>
      <c r="W29" s="51"/>
    </row>
    <row r="30" spans="1:23" ht="24.95" hidden="1" customHeight="1" x14ac:dyDescent="0.2">
      <c r="A30" s="147">
        <f>Schedule!A$15</f>
        <v>11</v>
      </c>
      <c r="B30" s="93">
        <f>Schedule!B15</f>
        <v>45755</v>
      </c>
      <c r="C30" s="94">
        <f>Schedule!C15</f>
        <v>45755</v>
      </c>
      <c r="D30" s="93" t="str">
        <f>Schedule!D15</f>
        <v>B</v>
      </c>
      <c r="E30" s="95">
        <f>Schedule!E15</f>
        <v>0.33333333333333331</v>
      </c>
      <c r="F30" s="95">
        <f>Schedule!F15</f>
        <v>0.75</v>
      </c>
      <c r="G30" s="93" t="str">
        <f>Schedule!G15</f>
        <v>Norfolk</v>
      </c>
      <c r="H30" s="93" t="str">
        <f>Schedule!H15</f>
        <v>USORF</v>
      </c>
      <c r="I30" s="52" t="s">
        <v>222</v>
      </c>
      <c r="J30" s="51" t="s">
        <v>117</v>
      </c>
      <c r="K30" s="148">
        <v>249</v>
      </c>
      <c r="L30" s="80"/>
      <c r="M30" s="48">
        <f>Table1[[#This Row],[Depart]]+Table1[[#This Row],[Dur''n]]</f>
        <v>0.3125</v>
      </c>
      <c r="N30" s="48">
        <v>0.3125</v>
      </c>
      <c r="O30" s="81">
        <v>14</v>
      </c>
      <c r="P30" s="85"/>
      <c r="Q30" s="49"/>
      <c r="R30" s="49"/>
      <c r="S30" s="50">
        <v>200</v>
      </c>
      <c r="T30" s="49" t="s">
        <v>152</v>
      </c>
      <c r="U30" s="53"/>
      <c r="V30" s="82"/>
      <c r="W30" s="51"/>
    </row>
    <row r="31" spans="1:23" ht="24.95" hidden="1" customHeight="1" x14ac:dyDescent="0.2">
      <c r="A31" s="147">
        <f>Schedule!A$15</f>
        <v>11</v>
      </c>
      <c r="B31" s="93">
        <f>Schedule!B15</f>
        <v>45755</v>
      </c>
      <c r="C31" s="94">
        <f>Schedule!C15</f>
        <v>45755</v>
      </c>
      <c r="D31" s="93" t="str">
        <f>Schedule!D15</f>
        <v>B</v>
      </c>
      <c r="E31" s="95">
        <f>Schedule!E15</f>
        <v>0.33333333333333331</v>
      </c>
      <c r="F31" s="95">
        <f>Schedule!F15</f>
        <v>0.75</v>
      </c>
      <c r="G31" s="93" t="str">
        <f>Schedule!G15</f>
        <v>Norfolk</v>
      </c>
      <c r="H31" s="93" t="str">
        <f>Schedule!H15</f>
        <v>USORF</v>
      </c>
      <c r="I31" s="52" t="s">
        <v>223</v>
      </c>
      <c r="J31" s="51" t="s">
        <v>116</v>
      </c>
      <c r="K31" s="148">
        <v>119</v>
      </c>
      <c r="L31" s="80"/>
      <c r="M31" s="48">
        <f>Table1[[#This Row],[Depart]]+Table1[[#This Row],[Dur''n]]</f>
        <v>0.16666666666666666</v>
      </c>
      <c r="N31" s="48">
        <v>0.16666666666666666</v>
      </c>
      <c r="O31" s="81">
        <v>58</v>
      </c>
      <c r="P31" s="85"/>
      <c r="Q31" s="49"/>
      <c r="R31" s="49"/>
      <c r="S31" s="50">
        <v>200</v>
      </c>
      <c r="T31" s="49"/>
      <c r="U31" s="53"/>
      <c r="V31" s="82"/>
      <c r="W31" s="51"/>
    </row>
    <row r="32" spans="1:23" ht="24.95" hidden="1" customHeight="1" x14ac:dyDescent="0.2">
      <c r="A32" s="147">
        <f>Schedule!A$15</f>
        <v>11</v>
      </c>
      <c r="B32" s="93">
        <f>Schedule!B15</f>
        <v>45755</v>
      </c>
      <c r="C32" s="94">
        <f>Schedule!C15</f>
        <v>45755</v>
      </c>
      <c r="D32" s="93" t="str">
        <f>Schedule!D15</f>
        <v>B</v>
      </c>
      <c r="E32" s="95">
        <f>Schedule!E15</f>
        <v>0.33333333333333331</v>
      </c>
      <c r="F32" s="95">
        <f>Schedule!F15</f>
        <v>0.75</v>
      </c>
      <c r="G32" s="93" t="str">
        <f>Schedule!G15</f>
        <v>Norfolk</v>
      </c>
      <c r="H32" s="93" t="str">
        <f>Schedule!H15</f>
        <v>USORF</v>
      </c>
      <c r="I32" s="52" t="s">
        <v>224</v>
      </c>
      <c r="J32" s="51" t="s">
        <v>114</v>
      </c>
      <c r="K32" s="148">
        <v>115</v>
      </c>
      <c r="L32" s="80"/>
      <c r="M32" s="48">
        <f>Table1[[#This Row],[Depart]]+Table1[[#This Row],[Dur''n]]</f>
        <v>0.10416666666666667</v>
      </c>
      <c r="N32" s="48">
        <v>0.10416666666666667</v>
      </c>
      <c r="O32" s="81">
        <v>57</v>
      </c>
      <c r="P32" s="85"/>
      <c r="Q32" s="49"/>
      <c r="R32" s="49"/>
      <c r="S32" s="50">
        <v>100</v>
      </c>
      <c r="T32" s="49"/>
      <c r="U32" s="53"/>
      <c r="V32" s="82"/>
      <c r="W32" s="51"/>
    </row>
    <row r="33" spans="1:23" ht="24.95" hidden="1" customHeight="1" x14ac:dyDescent="0.2">
      <c r="A33" s="147">
        <f>Schedule!A$15</f>
        <v>11</v>
      </c>
      <c r="B33" s="93">
        <f>Schedule!B15</f>
        <v>45755</v>
      </c>
      <c r="C33" s="94">
        <f>Schedule!C15</f>
        <v>45755</v>
      </c>
      <c r="D33" s="93" t="str">
        <f>Schedule!D15</f>
        <v>B</v>
      </c>
      <c r="E33" s="95">
        <f>Schedule!E15</f>
        <v>0.33333333333333331</v>
      </c>
      <c r="F33" s="95">
        <f>Schedule!F15</f>
        <v>0.75</v>
      </c>
      <c r="G33" s="93" t="str">
        <f>Schedule!G15</f>
        <v>Norfolk</v>
      </c>
      <c r="H33" s="93" t="str">
        <f>Schedule!H15</f>
        <v>USORF</v>
      </c>
      <c r="I33" s="52" t="s">
        <v>261</v>
      </c>
      <c r="J33" s="51" t="s">
        <v>115</v>
      </c>
      <c r="K33" s="148">
        <v>115</v>
      </c>
      <c r="L33" s="80"/>
      <c r="M33" s="48">
        <f>Table1[[#This Row],[Depart]]+Table1[[#This Row],[Dur''n]]</f>
        <v>0.10416666666666667</v>
      </c>
      <c r="N33" s="48">
        <v>0.10416666666666667</v>
      </c>
      <c r="O33" s="81">
        <v>37</v>
      </c>
      <c r="P33" s="85"/>
      <c r="Q33" s="49"/>
      <c r="R33" s="49"/>
      <c r="S33" s="50">
        <v>100</v>
      </c>
      <c r="T33" s="49"/>
      <c r="U33" s="53"/>
      <c r="V33" s="82"/>
      <c r="W33" s="51"/>
    </row>
    <row r="34" spans="1:23" ht="24.95" hidden="1" customHeight="1" x14ac:dyDescent="0.2">
      <c r="A34" s="147">
        <f>Schedule!A$15</f>
        <v>11</v>
      </c>
      <c r="B34" s="93">
        <f>Schedule!B15</f>
        <v>45755</v>
      </c>
      <c r="C34" s="94">
        <f>Schedule!C15</f>
        <v>45755</v>
      </c>
      <c r="D34" s="93" t="str">
        <f>Schedule!D15</f>
        <v>B</v>
      </c>
      <c r="E34" s="95">
        <f>Schedule!E15</f>
        <v>0.33333333333333331</v>
      </c>
      <c r="F34" s="95">
        <f>Schedule!F15</f>
        <v>0.75</v>
      </c>
      <c r="G34" s="93" t="str">
        <f>Schedule!G15</f>
        <v>Norfolk</v>
      </c>
      <c r="H34" s="93" t="str">
        <f>Schedule!H15</f>
        <v>USORF</v>
      </c>
      <c r="I34" s="52" t="s">
        <v>262</v>
      </c>
      <c r="J34" s="51" t="s">
        <v>113</v>
      </c>
      <c r="K34" s="148">
        <v>59</v>
      </c>
      <c r="L34" s="80"/>
      <c r="M34" s="48">
        <f>Table1[[#This Row],[Depart]]+Table1[[#This Row],[Dur''n]]</f>
        <v>8.3333333333333329E-2</v>
      </c>
      <c r="N34" s="48">
        <v>8.3333333333333329E-2</v>
      </c>
      <c r="O34" s="81">
        <v>42</v>
      </c>
      <c r="P34" s="85"/>
      <c r="Q34" s="49"/>
      <c r="R34" s="49"/>
      <c r="S34" s="50">
        <v>80</v>
      </c>
      <c r="T34" s="49"/>
      <c r="U34" s="53"/>
      <c r="V34" s="82" t="s">
        <v>58</v>
      </c>
      <c r="W34" s="51"/>
    </row>
    <row r="35" spans="1:23" ht="24.95" hidden="1" customHeight="1" x14ac:dyDescent="0.2">
      <c r="A35" s="147">
        <f>Schedule!A$15</f>
        <v>11</v>
      </c>
      <c r="B35" s="93">
        <f>Schedule!B15</f>
        <v>45755</v>
      </c>
      <c r="C35" s="94">
        <f>Schedule!C15</f>
        <v>45755</v>
      </c>
      <c r="D35" s="93" t="str">
        <f>Schedule!D15</f>
        <v>B</v>
      </c>
      <c r="E35" s="95">
        <f>Schedule!E15</f>
        <v>0.33333333333333331</v>
      </c>
      <c r="F35" s="95">
        <f>Schedule!F15</f>
        <v>0.75</v>
      </c>
      <c r="G35" s="93" t="str">
        <f>Schedule!G15</f>
        <v>Norfolk</v>
      </c>
      <c r="H35" s="93" t="str">
        <f>Schedule!H15</f>
        <v>USORF</v>
      </c>
      <c r="I35" s="52" t="s">
        <v>240</v>
      </c>
      <c r="J35" s="51" t="s">
        <v>112</v>
      </c>
      <c r="K35" s="148">
        <v>55</v>
      </c>
      <c r="L35" s="80"/>
      <c r="M35" s="48">
        <f>Table1[[#This Row],[Depart]]+Table1[[#This Row],[Dur''n]]</f>
        <v>6.25E-2</v>
      </c>
      <c r="N35" s="48">
        <v>6.25E-2</v>
      </c>
      <c r="O35" s="81">
        <v>65</v>
      </c>
      <c r="P35" s="85"/>
      <c r="Q35" s="49"/>
      <c r="R35" s="49"/>
      <c r="S35" s="50">
        <v>208</v>
      </c>
      <c r="T35" s="49"/>
      <c r="U35" s="53"/>
      <c r="V35" s="82"/>
      <c r="W35" s="51"/>
    </row>
    <row r="36" spans="1:23" ht="24.95" hidden="1" customHeight="1" x14ac:dyDescent="0.2">
      <c r="A36" s="147">
        <f>Schedule!A$16</f>
        <v>12</v>
      </c>
      <c r="B36" s="93">
        <f>Schedule!B16</f>
        <v>45756</v>
      </c>
      <c r="C36" s="94">
        <f>Schedule!C16</f>
        <v>45756</v>
      </c>
      <c r="D36" s="93" t="str">
        <f>Schedule!D16</f>
        <v>B</v>
      </c>
      <c r="E36" s="95">
        <f>Schedule!E16</f>
        <v>0.33333333333333331</v>
      </c>
      <c r="F36" s="95">
        <f>Schedule!F16</f>
        <v>0.95833333333333337</v>
      </c>
      <c r="G36" s="93" t="str">
        <f>Schedule!G16</f>
        <v>Baltimore</v>
      </c>
      <c r="H36" s="93" t="str">
        <f>Schedule!H16</f>
        <v>USBAL</v>
      </c>
      <c r="I36" s="52" t="s">
        <v>225</v>
      </c>
      <c r="J36" s="51" t="s">
        <v>118</v>
      </c>
      <c r="K36" s="148">
        <v>169</v>
      </c>
      <c r="L36" s="80"/>
      <c r="M36" s="48">
        <f>Table1[[#This Row],[Depart]]+Table1[[#This Row],[Dur''n]]</f>
        <v>0.35416666666666669</v>
      </c>
      <c r="N36" s="48">
        <v>0.35416666666666669</v>
      </c>
      <c r="O36" s="81">
        <v>24</v>
      </c>
      <c r="P36" s="85"/>
      <c r="Q36" s="49"/>
      <c r="R36" s="49"/>
      <c r="S36" s="50">
        <v>96</v>
      </c>
      <c r="T36" s="49" t="s">
        <v>149</v>
      </c>
      <c r="U36" s="53"/>
      <c r="V36" s="82" t="s">
        <v>58</v>
      </c>
      <c r="W36" s="51"/>
    </row>
    <row r="37" spans="1:23" ht="24.95" hidden="1" customHeight="1" x14ac:dyDescent="0.2">
      <c r="A37" s="147">
        <f>Schedule!A$16</f>
        <v>12</v>
      </c>
      <c r="B37" s="93">
        <f>Schedule!B16</f>
        <v>45756</v>
      </c>
      <c r="C37" s="94">
        <f>Schedule!C16</f>
        <v>45756</v>
      </c>
      <c r="D37" s="93" t="str">
        <f>Schedule!D16</f>
        <v>B</v>
      </c>
      <c r="E37" s="95">
        <f>Schedule!E16</f>
        <v>0.33333333333333331</v>
      </c>
      <c r="F37" s="95">
        <f>Schedule!F16</f>
        <v>0.95833333333333337</v>
      </c>
      <c r="G37" s="93" t="str">
        <f>Schedule!G16</f>
        <v>Baltimore</v>
      </c>
      <c r="H37" s="93" t="str">
        <f>Schedule!H16</f>
        <v>USBAL</v>
      </c>
      <c r="I37" s="52" t="s">
        <v>226</v>
      </c>
      <c r="J37" s="51" t="s">
        <v>120</v>
      </c>
      <c r="K37" s="148">
        <v>249</v>
      </c>
      <c r="L37" s="80"/>
      <c r="M37" s="48">
        <f>Table1[[#This Row],[Depart]]+Table1[[#This Row],[Dur''n]]</f>
        <v>0.35416666666666669</v>
      </c>
      <c r="N37" s="48">
        <v>0.35416666666666669</v>
      </c>
      <c r="O37" s="81">
        <v>17</v>
      </c>
      <c r="P37" s="85"/>
      <c r="Q37" s="49"/>
      <c r="R37" s="49"/>
      <c r="S37" s="50">
        <v>96</v>
      </c>
      <c r="T37" s="49" t="s">
        <v>149</v>
      </c>
      <c r="U37" s="53"/>
      <c r="V37" s="82"/>
      <c r="W37" s="51"/>
    </row>
    <row r="38" spans="1:23" ht="24.95" hidden="1" customHeight="1" x14ac:dyDescent="0.2">
      <c r="A38" s="147">
        <f>Schedule!A$16</f>
        <v>12</v>
      </c>
      <c r="B38" s="93">
        <f>Schedule!B16</f>
        <v>45756</v>
      </c>
      <c r="C38" s="94">
        <f>Schedule!C16</f>
        <v>45756</v>
      </c>
      <c r="D38" s="93" t="str">
        <f>Schedule!D16</f>
        <v>B</v>
      </c>
      <c r="E38" s="95">
        <f>Schedule!E16</f>
        <v>0.33333333333333331</v>
      </c>
      <c r="F38" s="95">
        <f>Schedule!F16</f>
        <v>0.95833333333333337</v>
      </c>
      <c r="G38" s="93" t="str">
        <f>Schedule!G16</f>
        <v>Baltimore</v>
      </c>
      <c r="H38" s="93" t="str">
        <f>Schedule!H16</f>
        <v>USBAL</v>
      </c>
      <c r="I38" s="52" t="s">
        <v>241</v>
      </c>
      <c r="J38" s="51" t="s">
        <v>119</v>
      </c>
      <c r="K38" s="148">
        <v>149</v>
      </c>
      <c r="L38" s="80"/>
      <c r="M38" s="48">
        <f>Table1[[#This Row],[Depart]]+Table1[[#This Row],[Dur''n]]</f>
        <v>0.33333333333333331</v>
      </c>
      <c r="N38" s="48">
        <v>0.33333333333333331</v>
      </c>
      <c r="O38" s="81">
        <v>329</v>
      </c>
      <c r="P38" s="85"/>
      <c r="Q38" s="49"/>
      <c r="R38" s="49"/>
      <c r="S38" s="50">
        <v>336</v>
      </c>
      <c r="T38" s="49" t="s">
        <v>152</v>
      </c>
      <c r="U38" s="53"/>
      <c r="V38" s="82"/>
      <c r="W38" s="51"/>
    </row>
    <row r="39" spans="1:23" ht="24.95" hidden="1" customHeight="1" x14ac:dyDescent="0.2">
      <c r="A39" s="147">
        <f>Schedule!A$16</f>
        <v>12</v>
      </c>
      <c r="B39" s="93">
        <f>Schedule!B16</f>
        <v>45756</v>
      </c>
      <c r="C39" s="94">
        <f>Schedule!C16</f>
        <v>45756</v>
      </c>
      <c r="D39" s="93" t="str">
        <f>Schedule!D16</f>
        <v>B</v>
      </c>
      <c r="E39" s="95">
        <f>Schedule!E16</f>
        <v>0.33333333333333331</v>
      </c>
      <c r="F39" s="95">
        <f>Schedule!F16</f>
        <v>0.95833333333333337</v>
      </c>
      <c r="G39" s="93" t="str">
        <f>Schedule!G16</f>
        <v>Baltimore</v>
      </c>
      <c r="H39" s="93" t="str">
        <f>Schedule!H16</f>
        <v>USBAL</v>
      </c>
      <c r="I39" s="52" t="s">
        <v>242</v>
      </c>
      <c r="J39" s="51" t="s">
        <v>68</v>
      </c>
      <c r="K39" s="148">
        <v>59</v>
      </c>
      <c r="L39" s="80"/>
      <c r="M39" s="48">
        <f>Table1[[#This Row],[Depart]]+Table1[[#This Row],[Dur''n]]</f>
        <v>0.125</v>
      </c>
      <c r="N39" s="48">
        <v>0.125</v>
      </c>
      <c r="O39" s="81">
        <v>58</v>
      </c>
      <c r="P39" s="85"/>
      <c r="Q39" s="49"/>
      <c r="R39" s="49"/>
      <c r="S39" s="50">
        <v>96</v>
      </c>
      <c r="T39" s="49"/>
      <c r="U39" s="53"/>
      <c r="V39" s="82"/>
      <c r="W39" s="51"/>
    </row>
    <row r="40" spans="1:23" ht="24.95" hidden="1" customHeight="1" x14ac:dyDescent="0.2">
      <c r="A40" s="147">
        <f>Schedule!A$18</f>
        <v>14</v>
      </c>
      <c r="B40" s="93">
        <f>Schedule!B18</f>
        <v>45758</v>
      </c>
      <c r="C40" s="94">
        <f>Schedule!C18</f>
        <v>45758</v>
      </c>
      <c r="D40" s="93" t="str">
        <f>Schedule!D18</f>
        <v>B</v>
      </c>
      <c r="E40" s="95">
        <f>Schedule!E18</f>
        <v>0.375</v>
      </c>
      <c r="F40" s="95" t="str">
        <f>Schedule!F18</f>
        <v>-</v>
      </c>
      <c r="G40" s="93" t="str">
        <f>Schedule!G18</f>
        <v>New York</v>
      </c>
      <c r="H40" s="93" t="str">
        <f>Schedule!H18</f>
        <v>USNYC</v>
      </c>
      <c r="I40" s="52" t="s">
        <v>227</v>
      </c>
      <c r="J40" s="51" t="s">
        <v>127</v>
      </c>
      <c r="K40" s="148">
        <v>229</v>
      </c>
      <c r="L40" s="80"/>
      <c r="M40" s="48">
        <f>Table1[[#This Row],[Depart]]+Table1[[#This Row],[Dur''n]]</f>
        <v>0.33333333333333331</v>
      </c>
      <c r="N40" s="48">
        <v>0.33333333333333331</v>
      </c>
      <c r="O40" s="81">
        <v>62</v>
      </c>
      <c r="P40" s="85"/>
      <c r="Q40" s="49"/>
      <c r="R40" s="49"/>
      <c r="S40" s="50">
        <v>144</v>
      </c>
      <c r="T40" s="49" t="s">
        <v>152</v>
      </c>
      <c r="U40" s="53"/>
      <c r="V40" s="82" t="s">
        <v>58</v>
      </c>
      <c r="W40" s="51"/>
    </row>
    <row r="41" spans="1:23" ht="24.95" hidden="1" customHeight="1" x14ac:dyDescent="0.2">
      <c r="A41" s="147">
        <f>Schedule!A$18</f>
        <v>14</v>
      </c>
      <c r="B41" s="93">
        <f>Schedule!B18</f>
        <v>45758</v>
      </c>
      <c r="C41" s="94">
        <f>Schedule!C18</f>
        <v>45758</v>
      </c>
      <c r="D41" s="93" t="str">
        <f>Schedule!D18</f>
        <v>B</v>
      </c>
      <c r="E41" s="95">
        <f>Schedule!E18</f>
        <v>0.375</v>
      </c>
      <c r="F41" s="95" t="str">
        <f>Schedule!F18</f>
        <v>-</v>
      </c>
      <c r="G41" s="93" t="str">
        <f>Schedule!G18</f>
        <v>New York</v>
      </c>
      <c r="H41" s="93" t="str">
        <f>Schedule!H18</f>
        <v>USNYC</v>
      </c>
      <c r="I41" s="52" t="s">
        <v>228</v>
      </c>
      <c r="J41" s="51" t="s">
        <v>121</v>
      </c>
      <c r="K41" s="148">
        <v>145</v>
      </c>
      <c r="L41" s="80"/>
      <c r="M41" s="48">
        <f>Table1[[#This Row],[Depart]]+Table1[[#This Row],[Dur''n]]</f>
        <v>0.20833333333333334</v>
      </c>
      <c r="N41" s="48">
        <v>0.20833333333333334</v>
      </c>
      <c r="O41" s="81">
        <v>96</v>
      </c>
      <c r="P41" s="85"/>
      <c r="Q41" s="49"/>
      <c r="R41" s="49"/>
      <c r="S41" s="50">
        <v>144</v>
      </c>
      <c r="T41" s="49"/>
      <c r="U41" s="53"/>
      <c r="V41" s="82" t="s">
        <v>58</v>
      </c>
      <c r="W41" s="51"/>
    </row>
    <row r="42" spans="1:23" ht="24.95" hidden="1" customHeight="1" x14ac:dyDescent="0.2">
      <c r="A42" s="147">
        <f>Schedule!A$18</f>
        <v>14</v>
      </c>
      <c r="B42" s="93">
        <f>Schedule!B18</f>
        <v>45758</v>
      </c>
      <c r="C42" s="94">
        <f>Schedule!C18</f>
        <v>45758</v>
      </c>
      <c r="D42" s="93" t="str">
        <f>Schedule!D18</f>
        <v>B</v>
      </c>
      <c r="E42" s="95">
        <f>Schedule!E18</f>
        <v>0.375</v>
      </c>
      <c r="F42" s="95" t="str">
        <f>Schedule!F18</f>
        <v>-</v>
      </c>
      <c r="G42" s="93" t="str">
        <f>Schedule!G18</f>
        <v>New York</v>
      </c>
      <c r="H42" s="93" t="str">
        <f>Schedule!H18</f>
        <v>USNYC</v>
      </c>
      <c r="I42" s="52" t="s">
        <v>243</v>
      </c>
      <c r="J42" s="51" t="s">
        <v>125</v>
      </c>
      <c r="K42" s="148">
        <v>139</v>
      </c>
      <c r="L42" s="80"/>
      <c r="M42" s="48">
        <f>Table1[[#This Row],[Depart]]+Table1[[#This Row],[Dur''n]]</f>
        <v>0.25</v>
      </c>
      <c r="N42" s="48">
        <v>0.25</v>
      </c>
      <c r="O42" s="81">
        <v>31</v>
      </c>
      <c r="P42" s="85"/>
      <c r="Q42" s="49"/>
      <c r="R42" s="49"/>
      <c r="S42" s="50">
        <v>144</v>
      </c>
      <c r="T42" s="49" t="s">
        <v>152</v>
      </c>
      <c r="U42" s="53"/>
      <c r="V42" s="82" t="s">
        <v>58</v>
      </c>
      <c r="W42" s="51"/>
    </row>
    <row r="43" spans="1:23" ht="24.95" hidden="1" customHeight="1" x14ac:dyDescent="0.2">
      <c r="A43" s="147">
        <f>Schedule!A$18</f>
        <v>14</v>
      </c>
      <c r="B43" s="93">
        <f>Schedule!B18</f>
        <v>45758</v>
      </c>
      <c r="C43" s="94">
        <f>Schedule!C18</f>
        <v>45758</v>
      </c>
      <c r="D43" s="93" t="str">
        <f>Schedule!D18</f>
        <v>B</v>
      </c>
      <c r="E43" s="95">
        <f>Schedule!E18</f>
        <v>0.375</v>
      </c>
      <c r="F43" s="95" t="str">
        <f>Schedule!F18</f>
        <v>-</v>
      </c>
      <c r="G43" s="93" t="str">
        <f>Schedule!G18</f>
        <v>New York</v>
      </c>
      <c r="H43" s="93" t="str">
        <f>Schedule!H18</f>
        <v>USNYC</v>
      </c>
      <c r="I43" s="52" t="s">
        <v>229</v>
      </c>
      <c r="J43" s="51" t="s">
        <v>126</v>
      </c>
      <c r="K43" s="148">
        <v>89</v>
      </c>
      <c r="L43" s="80"/>
      <c r="M43" s="48">
        <f>Table1[[#This Row],[Depart]]+Table1[[#This Row],[Dur''n]]</f>
        <v>0.20833333333333334</v>
      </c>
      <c r="N43" s="48">
        <v>0.20833333333333334</v>
      </c>
      <c r="O43" s="81">
        <v>31</v>
      </c>
      <c r="P43" s="85"/>
      <c r="Q43" s="49"/>
      <c r="R43" s="49"/>
      <c r="S43" s="50">
        <v>144</v>
      </c>
      <c r="T43" s="49"/>
      <c r="U43" s="53"/>
      <c r="V43" s="82"/>
      <c r="W43" s="51"/>
    </row>
    <row r="44" spans="1:23" ht="24.95" hidden="1" customHeight="1" x14ac:dyDescent="0.2">
      <c r="A44" s="147">
        <f>Schedule!A$18</f>
        <v>14</v>
      </c>
      <c r="B44" s="93">
        <f>Schedule!B18</f>
        <v>45758</v>
      </c>
      <c r="C44" s="94">
        <f>Schedule!C18</f>
        <v>45758</v>
      </c>
      <c r="D44" s="93" t="str">
        <f>Schedule!D18</f>
        <v>B</v>
      </c>
      <c r="E44" s="95">
        <f>Schedule!E18</f>
        <v>0.375</v>
      </c>
      <c r="F44" s="95" t="str">
        <f>Schedule!F18</f>
        <v>-</v>
      </c>
      <c r="G44" s="93" t="str">
        <f>Schedule!G18</f>
        <v>New York</v>
      </c>
      <c r="H44" s="93" t="str">
        <f>Schedule!H18</f>
        <v>USNYC</v>
      </c>
      <c r="I44" s="52" t="s">
        <v>230</v>
      </c>
      <c r="J44" s="51" t="s">
        <v>124</v>
      </c>
      <c r="K44" s="148">
        <v>79</v>
      </c>
      <c r="L44" s="80"/>
      <c r="M44" s="48">
        <f>Table1[[#This Row],[Depart]]+Table1[[#This Row],[Dur''n]]</f>
        <v>0.125</v>
      </c>
      <c r="N44" s="48">
        <v>0.125</v>
      </c>
      <c r="O44" s="81">
        <v>16</v>
      </c>
      <c r="P44" s="85"/>
      <c r="Q44" s="49"/>
      <c r="R44" s="49"/>
      <c r="S44" s="50">
        <v>200</v>
      </c>
      <c r="T44" s="49"/>
      <c r="U44" s="53"/>
      <c r="V44" s="82" t="s">
        <v>58</v>
      </c>
      <c r="W44" s="51"/>
    </row>
    <row r="45" spans="1:23" ht="24.95" hidden="1" customHeight="1" x14ac:dyDescent="0.2">
      <c r="A45" s="147">
        <f>Schedule!A$18</f>
        <v>14</v>
      </c>
      <c r="B45" s="93">
        <f>Schedule!B18</f>
        <v>45758</v>
      </c>
      <c r="C45" s="94">
        <f>Schedule!C18</f>
        <v>45758</v>
      </c>
      <c r="D45" s="93" t="str">
        <f>Schedule!D18</f>
        <v>B</v>
      </c>
      <c r="E45" s="95">
        <f>Schedule!E18</f>
        <v>0.375</v>
      </c>
      <c r="F45" s="95" t="str">
        <f>Schedule!F18</f>
        <v>-</v>
      </c>
      <c r="G45" s="93" t="str">
        <f>Schedule!G18</f>
        <v>New York</v>
      </c>
      <c r="H45" s="93" t="str">
        <f>Schedule!H18</f>
        <v>USNYC</v>
      </c>
      <c r="I45" s="52" t="s">
        <v>231</v>
      </c>
      <c r="J45" s="51" t="s">
        <v>123</v>
      </c>
      <c r="K45" s="148">
        <v>389</v>
      </c>
      <c r="L45" s="80"/>
      <c r="M45" s="48">
        <f>Table1[[#This Row],[Depart]]+Table1[[#This Row],[Dur''n]]</f>
        <v>0</v>
      </c>
      <c r="N45" s="48"/>
      <c r="O45" s="81">
        <v>4</v>
      </c>
      <c r="P45" s="85"/>
      <c r="Q45" s="49"/>
      <c r="R45" s="49"/>
      <c r="S45" s="50">
        <v>24</v>
      </c>
      <c r="T45" s="49"/>
      <c r="U45" s="53"/>
      <c r="V45" s="82"/>
      <c r="W45" s="51"/>
    </row>
    <row r="46" spans="1:23" ht="24.95" hidden="1" customHeight="1" x14ac:dyDescent="0.2">
      <c r="A46" s="147">
        <f>Schedule!A$18</f>
        <v>14</v>
      </c>
      <c r="B46" s="93">
        <f>Schedule!B18</f>
        <v>45758</v>
      </c>
      <c r="C46" s="94">
        <f>Schedule!C18</f>
        <v>45758</v>
      </c>
      <c r="D46" s="93" t="str">
        <f>Schedule!D18</f>
        <v>B</v>
      </c>
      <c r="E46" s="95">
        <f>Schedule!E18</f>
        <v>0.375</v>
      </c>
      <c r="F46" s="95" t="str">
        <f>Schedule!F18</f>
        <v>-</v>
      </c>
      <c r="G46" s="93" t="str">
        <f>Schedule!G18</f>
        <v>New York</v>
      </c>
      <c r="H46" s="93" t="str">
        <f>Schedule!H18</f>
        <v>USNYC</v>
      </c>
      <c r="I46" s="52" t="s">
        <v>232</v>
      </c>
      <c r="J46" s="51" t="s">
        <v>122</v>
      </c>
      <c r="K46" s="148">
        <v>69</v>
      </c>
      <c r="L46" s="80"/>
      <c r="M46" s="48">
        <f>Table1[[#This Row],[Depart]]+Table1[[#This Row],[Dur''n]]</f>
        <v>0.16666666666666666</v>
      </c>
      <c r="N46" s="48">
        <v>0.16666666666666666</v>
      </c>
      <c r="O46" s="81">
        <v>157</v>
      </c>
      <c r="P46" s="85"/>
      <c r="Q46" s="49"/>
      <c r="R46" s="49"/>
      <c r="S46" s="50">
        <v>240</v>
      </c>
      <c r="T46" s="49"/>
      <c r="U46" s="53"/>
      <c r="V46" s="82"/>
      <c r="W46" s="51"/>
    </row>
    <row r="47" spans="1:23" ht="24.95" hidden="1" customHeight="1" x14ac:dyDescent="0.2">
      <c r="A47" s="147">
        <f>Schedule!A$18</f>
        <v>14</v>
      </c>
      <c r="B47" s="93">
        <f>Schedule!B18</f>
        <v>45758</v>
      </c>
      <c r="C47" s="94">
        <f>Schedule!C18</f>
        <v>45758</v>
      </c>
      <c r="D47" s="93" t="str">
        <f>Schedule!D18</f>
        <v>B</v>
      </c>
      <c r="E47" s="95">
        <f>Schedule!E18</f>
        <v>0.375</v>
      </c>
      <c r="F47" s="95" t="str">
        <f>Schedule!F18</f>
        <v>-</v>
      </c>
      <c r="G47" s="93" t="str">
        <f>Schedule!G18</f>
        <v>New York</v>
      </c>
      <c r="H47" s="93" t="str">
        <f>Schedule!H18</f>
        <v>USNYC</v>
      </c>
      <c r="I47" s="52" t="s">
        <v>274</v>
      </c>
      <c r="J47" s="51" t="s">
        <v>128</v>
      </c>
      <c r="K47" s="148">
        <v>159</v>
      </c>
      <c r="L47" s="80"/>
      <c r="M47" s="48">
        <f>Table1[[#This Row],[Depart]]+Table1[[#This Row],[Dur''n]]</f>
        <v>0.20833333333333334</v>
      </c>
      <c r="N47" s="48">
        <v>0.20833333333333334</v>
      </c>
      <c r="O47" s="81">
        <v>95</v>
      </c>
      <c r="P47" s="85"/>
      <c r="Q47" s="49"/>
      <c r="R47" s="49"/>
      <c r="S47" s="50">
        <v>144</v>
      </c>
      <c r="T47" s="49"/>
      <c r="U47" s="53"/>
      <c r="V47" s="82"/>
      <c r="W47" s="51"/>
    </row>
    <row r="48" spans="1:23" ht="24.95" hidden="1" customHeight="1" x14ac:dyDescent="0.2">
      <c r="A48" s="147">
        <f>Schedule!A$19</f>
        <v>15</v>
      </c>
      <c r="B48" s="93">
        <f>Schedule!B19</f>
        <v>45759</v>
      </c>
      <c r="C48" s="94">
        <f>Schedule!C19</f>
        <v>45759</v>
      </c>
      <c r="D48" s="93" t="str">
        <f>Schedule!D19</f>
        <v>B</v>
      </c>
      <c r="E48" s="95" t="str">
        <f>Schedule!E19</f>
        <v>-</v>
      </c>
      <c r="F48" s="95">
        <f>Schedule!F19</f>
        <v>0.70833333333333337</v>
      </c>
      <c r="G48" s="93" t="str">
        <f>Schedule!G19</f>
        <v>New York</v>
      </c>
      <c r="H48" s="93" t="str">
        <f>Schedule!H19</f>
        <v>USNYC</v>
      </c>
      <c r="I48" s="52" t="s">
        <v>221</v>
      </c>
      <c r="J48" s="51" t="s">
        <v>130</v>
      </c>
      <c r="K48" s="148">
        <v>145</v>
      </c>
      <c r="L48" s="80"/>
      <c r="M48" s="48">
        <f>Table1[[#This Row],[Depart]]+Table1[[#This Row],[Dur''n]]</f>
        <v>0.1875</v>
      </c>
      <c r="N48" s="48">
        <v>0.1875</v>
      </c>
      <c r="O48" s="81">
        <v>53</v>
      </c>
      <c r="P48" s="85"/>
      <c r="Q48" s="49"/>
      <c r="R48" s="49"/>
      <c r="S48" s="50">
        <v>144</v>
      </c>
      <c r="T48" s="49"/>
      <c r="U48" s="53"/>
      <c r="V48" s="82" t="s">
        <v>58</v>
      </c>
      <c r="W48" s="51"/>
    </row>
    <row r="49" spans="1:23" ht="24.95" hidden="1" customHeight="1" x14ac:dyDescent="0.2">
      <c r="A49" s="147">
        <f>Schedule!A$19</f>
        <v>15</v>
      </c>
      <c r="B49" s="93">
        <f>Schedule!B19</f>
        <v>45759</v>
      </c>
      <c r="C49" s="94">
        <f>Schedule!C19</f>
        <v>45759</v>
      </c>
      <c r="D49" s="93" t="str">
        <f>Schedule!D19</f>
        <v>B</v>
      </c>
      <c r="E49" s="95" t="str">
        <f>Schedule!E19</f>
        <v>-</v>
      </c>
      <c r="F49" s="95">
        <f>Schedule!F19</f>
        <v>0.70833333333333337</v>
      </c>
      <c r="G49" s="93" t="str">
        <f>Schedule!G19</f>
        <v>New York</v>
      </c>
      <c r="H49" s="93" t="str">
        <f>Schedule!H19</f>
        <v>USNYC</v>
      </c>
      <c r="I49" s="52" t="s">
        <v>244</v>
      </c>
      <c r="J49" s="51" t="s">
        <v>121</v>
      </c>
      <c r="K49" s="148">
        <v>145</v>
      </c>
      <c r="L49" s="80"/>
      <c r="M49" s="48">
        <f>Table1[[#This Row],[Depart]]+Table1[[#This Row],[Dur''n]]</f>
        <v>0.20833333333333334</v>
      </c>
      <c r="N49" s="48">
        <v>0.20833333333333334</v>
      </c>
      <c r="O49" s="81">
        <v>47</v>
      </c>
      <c r="P49" s="85"/>
      <c r="Q49" s="49"/>
      <c r="R49" s="49"/>
      <c r="S49" s="50">
        <v>144</v>
      </c>
      <c r="T49" s="49"/>
      <c r="U49" s="53"/>
      <c r="V49" s="82" t="s">
        <v>58</v>
      </c>
      <c r="W49" s="51"/>
    </row>
    <row r="50" spans="1:23" ht="24.95" hidden="1" customHeight="1" x14ac:dyDescent="0.2">
      <c r="A50" s="147">
        <f>Schedule!A$19</f>
        <v>15</v>
      </c>
      <c r="B50" s="93">
        <f>Schedule!B19</f>
        <v>45759</v>
      </c>
      <c r="C50" s="94">
        <f>Schedule!C19</f>
        <v>45759</v>
      </c>
      <c r="D50" s="93" t="str">
        <f>Schedule!D19</f>
        <v>B</v>
      </c>
      <c r="E50" s="95" t="str">
        <f>Schedule!E19</f>
        <v>-</v>
      </c>
      <c r="F50" s="95">
        <f>Schedule!F19</f>
        <v>0.70833333333333337</v>
      </c>
      <c r="G50" s="93" t="str">
        <f>Schedule!G19</f>
        <v>New York</v>
      </c>
      <c r="H50" s="93" t="str">
        <f>Schedule!H19</f>
        <v>USNYC</v>
      </c>
      <c r="I50" s="52" t="s">
        <v>233</v>
      </c>
      <c r="J50" s="51" t="s">
        <v>129</v>
      </c>
      <c r="K50" s="148">
        <v>79</v>
      </c>
      <c r="L50" s="80"/>
      <c r="M50" s="48">
        <f>Table1[[#This Row],[Depart]]+Table1[[#This Row],[Dur''n]]</f>
        <v>0.1875</v>
      </c>
      <c r="N50" s="48">
        <v>0.1875</v>
      </c>
      <c r="O50" s="81">
        <v>43</v>
      </c>
      <c r="P50" s="85"/>
      <c r="Q50" s="49"/>
      <c r="R50" s="49"/>
      <c r="S50" s="50">
        <v>144</v>
      </c>
      <c r="T50" s="49"/>
      <c r="U50" s="53"/>
      <c r="V50" s="82"/>
      <c r="W50" s="51"/>
    </row>
    <row r="51" spans="1:23" ht="24.95" hidden="1" customHeight="1" x14ac:dyDescent="0.2">
      <c r="A51" s="147">
        <f>Schedule!A$19</f>
        <v>15</v>
      </c>
      <c r="B51" s="93">
        <f>Schedule!B19</f>
        <v>45759</v>
      </c>
      <c r="C51" s="94">
        <f>Schedule!C19</f>
        <v>45759</v>
      </c>
      <c r="D51" s="93" t="str">
        <f>Schedule!D19</f>
        <v>B</v>
      </c>
      <c r="E51" s="95" t="str">
        <f>Schedule!E19</f>
        <v>-</v>
      </c>
      <c r="F51" s="95">
        <f>Schedule!F19</f>
        <v>0.70833333333333337</v>
      </c>
      <c r="G51" s="93" t="str">
        <f>Schedule!G19</f>
        <v>New York</v>
      </c>
      <c r="H51" s="93" t="str">
        <f>Schedule!H19</f>
        <v>USNYC</v>
      </c>
      <c r="I51" s="52" t="s">
        <v>234</v>
      </c>
      <c r="J51" s="51" t="s">
        <v>125</v>
      </c>
      <c r="K51" s="148">
        <v>139</v>
      </c>
      <c r="L51" s="80"/>
      <c r="M51" s="48">
        <f>Table1[[#This Row],[Depart]]+Table1[[#This Row],[Dur''n]]</f>
        <v>0.25</v>
      </c>
      <c r="N51" s="48">
        <v>0.25</v>
      </c>
      <c r="O51" s="81">
        <v>85</v>
      </c>
      <c r="P51" s="85"/>
      <c r="Q51" s="49"/>
      <c r="R51" s="49"/>
      <c r="S51" s="50">
        <v>144</v>
      </c>
      <c r="T51" s="49" t="s">
        <v>152</v>
      </c>
      <c r="U51" s="53"/>
      <c r="V51" s="82" t="s">
        <v>58</v>
      </c>
      <c r="W51" s="51"/>
    </row>
    <row r="52" spans="1:23" ht="24.95" hidden="1" customHeight="1" x14ac:dyDescent="0.2">
      <c r="A52" s="147">
        <f>Schedule!A$19</f>
        <v>15</v>
      </c>
      <c r="B52" s="93">
        <f>Schedule!B19</f>
        <v>45759</v>
      </c>
      <c r="C52" s="94">
        <f>Schedule!C19</f>
        <v>45759</v>
      </c>
      <c r="D52" s="93" t="str">
        <f>Schedule!D19</f>
        <v>B</v>
      </c>
      <c r="E52" s="95" t="str">
        <f>Schedule!E19</f>
        <v>-</v>
      </c>
      <c r="F52" s="95">
        <f>Schedule!F19</f>
        <v>0.70833333333333337</v>
      </c>
      <c r="G52" s="93" t="str">
        <f>Schedule!G19</f>
        <v>New York</v>
      </c>
      <c r="H52" s="93" t="str">
        <f>Schedule!H19</f>
        <v>USNYC</v>
      </c>
      <c r="I52" s="52" t="s">
        <v>235</v>
      </c>
      <c r="J52" s="51" t="s">
        <v>126</v>
      </c>
      <c r="K52" s="148">
        <v>89</v>
      </c>
      <c r="L52" s="80"/>
      <c r="M52" s="48">
        <f>Table1[[#This Row],[Depart]]+Table1[[#This Row],[Dur''n]]</f>
        <v>0.20833333333333334</v>
      </c>
      <c r="N52" s="48">
        <v>0.20833333333333334</v>
      </c>
      <c r="O52" s="81">
        <v>35</v>
      </c>
      <c r="P52" s="85"/>
      <c r="Q52" s="49"/>
      <c r="R52" s="49"/>
      <c r="S52" s="50">
        <v>144</v>
      </c>
      <c r="T52" s="49"/>
      <c r="U52" s="53"/>
      <c r="V52" s="82"/>
      <c r="W52" s="51"/>
    </row>
    <row r="53" spans="1:23" ht="24.95" hidden="1" customHeight="1" x14ac:dyDescent="0.2">
      <c r="A53" s="147">
        <f>Schedule!A$19</f>
        <v>15</v>
      </c>
      <c r="B53" s="93">
        <f>Schedule!B19</f>
        <v>45759</v>
      </c>
      <c r="C53" s="94">
        <f>Schedule!C19</f>
        <v>45759</v>
      </c>
      <c r="D53" s="93" t="str">
        <f>Schedule!D19</f>
        <v>B</v>
      </c>
      <c r="E53" s="95" t="str">
        <f>Schedule!E19</f>
        <v>-</v>
      </c>
      <c r="F53" s="95">
        <f>Schedule!F19</f>
        <v>0.70833333333333337</v>
      </c>
      <c r="G53" s="93" t="str">
        <f>Schedule!G19</f>
        <v>New York</v>
      </c>
      <c r="H53" s="93" t="str">
        <f>Schedule!H19</f>
        <v>USNYC</v>
      </c>
      <c r="I53" s="52" t="s">
        <v>236</v>
      </c>
      <c r="J53" s="51" t="s">
        <v>124</v>
      </c>
      <c r="K53" s="148">
        <v>79</v>
      </c>
      <c r="L53" s="80"/>
      <c r="M53" s="48">
        <f>Table1[[#This Row],[Depart]]+Table1[[#This Row],[Dur''n]]</f>
        <v>0.125</v>
      </c>
      <c r="N53" s="48">
        <v>0.125</v>
      </c>
      <c r="O53" s="81">
        <v>14</v>
      </c>
      <c r="P53" s="85"/>
      <c r="Q53" s="49"/>
      <c r="R53" s="49"/>
      <c r="S53" s="50">
        <v>150</v>
      </c>
      <c r="T53" s="49"/>
      <c r="U53" s="53"/>
      <c r="V53" s="82" t="s">
        <v>58</v>
      </c>
      <c r="W53" s="51"/>
    </row>
    <row r="54" spans="1:23" ht="24.95" hidden="1" customHeight="1" x14ac:dyDescent="0.2">
      <c r="A54" s="147">
        <f>Schedule!A$19</f>
        <v>15</v>
      </c>
      <c r="B54" s="93">
        <f>Schedule!B19</f>
        <v>45759</v>
      </c>
      <c r="C54" s="94">
        <f>Schedule!C19</f>
        <v>45759</v>
      </c>
      <c r="D54" s="93" t="str">
        <f>Schedule!D19</f>
        <v>B</v>
      </c>
      <c r="E54" s="95" t="str">
        <f>Schedule!E19</f>
        <v>-</v>
      </c>
      <c r="F54" s="95">
        <f>Schedule!F19</f>
        <v>0.70833333333333337</v>
      </c>
      <c r="G54" s="93" t="str">
        <f>Schedule!G19</f>
        <v>New York</v>
      </c>
      <c r="H54" s="93" t="str">
        <f>Schedule!H19</f>
        <v>USNYC</v>
      </c>
      <c r="I54" s="52" t="s">
        <v>245</v>
      </c>
      <c r="J54" s="51" t="s">
        <v>123</v>
      </c>
      <c r="K54" s="148">
        <v>389</v>
      </c>
      <c r="L54" s="80"/>
      <c r="M54" s="48">
        <f>Table1[[#This Row],[Depart]]+Table1[[#This Row],[Dur''n]]</f>
        <v>0</v>
      </c>
      <c r="N54" s="48"/>
      <c r="O54" s="81">
        <v>2</v>
      </c>
      <c r="P54" s="85"/>
      <c r="Q54" s="49"/>
      <c r="R54" s="49"/>
      <c r="S54" s="50">
        <v>30</v>
      </c>
      <c r="T54" s="49"/>
      <c r="U54" s="53"/>
      <c r="V54" s="82"/>
      <c r="W54" s="51"/>
    </row>
    <row r="55" spans="1:23" ht="24.95" customHeight="1" x14ac:dyDescent="0.2">
      <c r="A55" s="147">
        <f>Schedule!A$25</f>
        <v>21</v>
      </c>
      <c r="B55" s="93">
        <f>Schedule!B25</f>
        <v>45765</v>
      </c>
      <c r="C55" s="94">
        <f>Schedule!C25</f>
        <v>45765</v>
      </c>
      <c r="D55" s="93" t="str">
        <f>Schedule!D25</f>
        <v>B</v>
      </c>
      <c r="E55" s="95">
        <f>Schedule!E25</f>
        <v>0.58333333333333337</v>
      </c>
      <c r="F55" s="95">
        <f>Schedule!F25</f>
        <v>0.83333333333333337</v>
      </c>
      <c r="G55" s="93" t="str">
        <f>Schedule!G25</f>
        <v>Horta</v>
      </c>
      <c r="H55" s="93" t="str">
        <f>Schedule!H25</f>
        <v>PTHOR</v>
      </c>
      <c r="I55" s="52" t="s">
        <v>263</v>
      </c>
      <c r="J55" s="51" t="s">
        <v>132</v>
      </c>
      <c r="K55" s="148">
        <v>39</v>
      </c>
      <c r="L55" s="80"/>
      <c r="M55" s="48">
        <f>Table1[[#This Row],[Depart]]+Table1[[#This Row],[Dur''n]]</f>
        <v>0.16666666666666666</v>
      </c>
      <c r="N55" s="48">
        <v>0.16666666666666666</v>
      </c>
      <c r="O55" s="81">
        <v>39</v>
      </c>
      <c r="P55" s="85">
        <v>2</v>
      </c>
      <c r="Q55" s="49"/>
      <c r="R55" s="49"/>
      <c r="S55" s="50">
        <v>40</v>
      </c>
      <c r="T55" s="49"/>
      <c r="U55" s="53" t="s">
        <v>156</v>
      </c>
      <c r="V55" s="82" t="s">
        <v>58</v>
      </c>
      <c r="W55" s="51"/>
    </row>
    <row r="56" spans="1:23" ht="24.95" customHeight="1" x14ac:dyDescent="0.2">
      <c r="A56" s="147">
        <f>Schedule!A$25</f>
        <v>21</v>
      </c>
      <c r="B56" s="93">
        <f>Schedule!B25</f>
        <v>45765</v>
      </c>
      <c r="C56" s="94">
        <f>Schedule!C25</f>
        <v>45765</v>
      </c>
      <c r="D56" s="93" t="str">
        <f>Schedule!D25</f>
        <v>B</v>
      </c>
      <c r="E56" s="95">
        <f>Schedule!E25</f>
        <v>0.58333333333333337</v>
      </c>
      <c r="F56" s="95">
        <f>Schedule!F25</f>
        <v>0.83333333333333337</v>
      </c>
      <c r="G56" s="93" t="str">
        <f>Schedule!G25</f>
        <v>Horta</v>
      </c>
      <c r="H56" s="93" t="str">
        <f>Schedule!H25</f>
        <v>PTHOR</v>
      </c>
      <c r="I56" s="52" t="s">
        <v>218</v>
      </c>
      <c r="J56" s="51" t="s">
        <v>131</v>
      </c>
      <c r="K56" s="148">
        <v>59</v>
      </c>
      <c r="L56" s="80"/>
      <c r="M56" s="48">
        <f>Table1[[#This Row],[Depart]]+Table1[[#This Row],[Dur''n]]</f>
        <v>0.14583333333333334</v>
      </c>
      <c r="N56" s="48">
        <v>0.14583333333333334</v>
      </c>
      <c r="O56" s="81">
        <v>45</v>
      </c>
      <c r="P56" s="85">
        <v>7</v>
      </c>
      <c r="Q56" s="49"/>
      <c r="R56" s="49"/>
      <c r="S56" s="50">
        <v>45</v>
      </c>
      <c r="T56" s="49"/>
      <c r="U56" s="53" t="s">
        <v>155</v>
      </c>
      <c r="V56" s="82"/>
      <c r="W56" s="51"/>
    </row>
    <row r="57" spans="1:23" ht="24.95" customHeight="1" x14ac:dyDescent="0.2">
      <c r="A57" s="147">
        <f>Schedule!A$25</f>
        <v>21</v>
      </c>
      <c r="B57" s="93">
        <f>Schedule!B25</f>
        <v>45765</v>
      </c>
      <c r="C57" s="94">
        <f>Schedule!C25</f>
        <v>45765</v>
      </c>
      <c r="D57" s="93" t="str">
        <f>Schedule!D25</f>
        <v>B</v>
      </c>
      <c r="E57" s="95">
        <f>Schedule!E25</f>
        <v>0.58333333333333337</v>
      </c>
      <c r="F57" s="95">
        <f>Schedule!F25</f>
        <v>0.83333333333333337</v>
      </c>
      <c r="G57" s="93" t="str">
        <f>Schedule!G25</f>
        <v>Horta</v>
      </c>
      <c r="H57" s="93" t="str">
        <f>Schedule!H25</f>
        <v>PTHOR</v>
      </c>
      <c r="I57" s="52" t="s">
        <v>246</v>
      </c>
      <c r="J57" s="51" t="s">
        <v>133</v>
      </c>
      <c r="K57" s="148">
        <v>39</v>
      </c>
      <c r="L57" s="80"/>
      <c r="M57" s="48">
        <f>Table1[[#This Row],[Depart]]+Table1[[#This Row],[Dur''n]]</f>
        <v>0.14583333333333334</v>
      </c>
      <c r="N57" s="48">
        <v>0.14583333333333334</v>
      </c>
      <c r="O57" s="81">
        <v>180</v>
      </c>
      <c r="P57" s="85">
        <v>2</v>
      </c>
      <c r="Q57" s="49"/>
      <c r="R57" s="49"/>
      <c r="S57" s="50">
        <v>180</v>
      </c>
      <c r="T57" s="49"/>
      <c r="U57" s="53"/>
      <c r="V57" s="82"/>
      <c r="W57" s="51"/>
    </row>
    <row r="58" spans="1:23" ht="24.95" customHeight="1" x14ac:dyDescent="0.2">
      <c r="A58" s="147">
        <f>Schedule!A$25</f>
        <v>21</v>
      </c>
      <c r="B58" s="93">
        <f>Schedule!B25</f>
        <v>45765</v>
      </c>
      <c r="C58" s="94">
        <f>Schedule!C25</f>
        <v>45765</v>
      </c>
      <c r="D58" s="93" t="str">
        <f>Schedule!D25</f>
        <v>B</v>
      </c>
      <c r="E58" s="95">
        <f>Schedule!E25</f>
        <v>0.58333333333333337</v>
      </c>
      <c r="F58" s="95">
        <f>Schedule!F25</f>
        <v>0.83333333333333337</v>
      </c>
      <c r="G58" s="93" t="str">
        <f>Schedule!G25</f>
        <v>Horta</v>
      </c>
      <c r="H58" s="93" t="str">
        <f>Schedule!H25</f>
        <v>PTHOR</v>
      </c>
      <c r="I58" s="52" t="s">
        <v>248</v>
      </c>
      <c r="J58" s="51" t="s">
        <v>134</v>
      </c>
      <c r="K58" s="148">
        <v>89</v>
      </c>
      <c r="L58" s="80"/>
      <c r="M58" s="48">
        <f>Table1[[#This Row],[Depart]]+Table1[[#This Row],[Dur''n]]</f>
        <v>0.14583333333333334</v>
      </c>
      <c r="N58" s="48">
        <v>0.14583333333333334</v>
      </c>
      <c r="O58" s="81">
        <v>24</v>
      </c>
      <c r="P58" s="85"/>
      <c r="Q58" s="49"/>
      <c r="R58" s="49"/>
      <c r="S58" s="50">
        <v>28</v>
      </c>
      <c r="T58" s="49"/>
      <c r="U58" s="53"/>
      <c r="V58" s="82" t="s">
        <v>58</v>
      </c>
      <c r="W58" s="51"/>
    </row>
    <row r="59" spans="1:23" ht="24.95" hidden="1" customHeight="1" x14ac:dyDescent="0.2">
      <c r="A59" s="147">
        <f>Schedule!A$26</f>
        <v>22</v>
      </c>
      <c r="B59" s="93">
        <f>Schedule!B26</f>
        <v>45766</v>
      </c>
      <c r="C59" s="94">
        <f>Schedule!C26</f>
        <v>45766</v>
      </c>
      <c r="D59" s="93" t="str">
        <f>Schedule!D26</f>
        <v>B</v>
      </c>
      <c r="E59" s="95">
        <f>Schedule!E26</f>
        <v>0.33333333333333331</v>
      </c>
      <c r="F59" s="95">
        <f>Schedule!F26</f>
        <v>0.75</v>
      </c>
      <c r="G59" s="93" t="str">
        <f>Schedule!G26</f>
        <v>Ponta Delgada</v>
      </c>
      <c r="H59" s="93" t="str">
        <f>Schedule!H26</f>
        <v>PTPDL</v>
      </c>
      <c r="I59" s="52" t="s">
        <v>247</v>
      </c>
      <c r="J59" s="51" t="s">
        <v>138</v>
      </c>
      <c r="K59" s="148">
        <v>89</v>
      </c>
      <c r="L59" s="80"/>
      <c r="M59" s="48">
        <f>Table1[[#This Row],[Depart]]+Table1[[#This Row],[Dur''n]]</f>
        <v>0.3125</v>
      </c>
      <c r="N59" s="48">
        <v>0.3125</v>
      </c>
      <c r="O59" s="81">
        <v>59</v>
      </c>
      <c r="P59" s="85"/>
      <c r="Q59" s="49"/>
      <c r="R59" s="49"/>
      <c r="S59" s="50">
        <v>135</v>
      </c>
      <c r="T59" s="49" t="s">
        <v>149</v>
      </c>
      <c r="U59" s="53"/>
      <c r="V59" s="82" t="s">
        <v>58</v>
      </c>
      <c r="W59" s="51"/>
    </row>
    <row r="60" spans="1:23" ht="24.95" hidden="1" customHeight="1" x14ac:dyDescent="0.2">
      <c r="A60" s="147">
        <f>Schedule!A$26</f>
        <v>22</v>
      </c>
      <c r="B60" s="93">
        <f>Schedule!B26</f>
        <v>45766</v>
      </c>
      <c r="C60" s="94">
        <f>Schedule!C26</f>
        <v>45766</v>
      </c>
      <c r="D60" s="93" t="str">
        <f>Schedule!D26</f>
        <v>B</v>
      </c>
      <c r="E60" s="95">
        <f>Schedule!E26</f>
        <v>0.33333333333333331</v>
      </c>
      <c r="F60" s="95">
        <f>Schedule!F26</f>
        <v>0.75</v>
      </c>
      <c r="G60" s="93" t="str">
        <f>Schedule!G26</f>
        <v>Ponta Delgada</v>
      </c>
      <c r="H60" s="93" t="str">
        <f>Schedule!H26</f>
        <v>PTPDL</v>
      </c>
      <c r="I60" s="52" t="s">
        <v>264</v>
      </c>
      <c r="J60" s="51" t="s">
        <v>135</v>
      </c>
      <c r="K60" s="148">
        <v>29</v>
      </c>
      <c r="L60" s="80"/>
      <c r="M60" s="48">
        <f>Table1[[#This Row],[Depart]]+Table1[[#This Row],[Dur''n]]</f>
        <v>0.14583333333333334</v>
      </c>
      <c r="N60" s="48">
        <v>0.14583333333333334</v>
      </c>
      <c r="O60" s="81">
        <v>76</v>
      </c>
      <c r="P60" s="85"/>
      <c r="Q60" s="49"/>
      <c r="R60" s="49"/>
      <c r="S60" s="50">
        <v>135</v>
      </c>
      <c r="T60" s="49"/>
      <c r="U60" s="53"/>
      <c r="V60" s="82"/>
      <c r="W60" s="51"/>
    </row>
    <row r="61" spans="1:23" ht="24.95" hidden="1" customHeight="1" x14ac:dyDescent="0.2">
      <c r="A61" s="147">
        <f>Schedule!A$26</f>
        <v>22</v>
      </c>
      <c r="B61" s="93">
        <f>Schedule!B26</f>
        <v>45766</v>
      </c>
      <c r="C61" s="94">
        <f>Schedule!C26</f>
        <v>45766</v>
      </c>
      <c r="D61" s="93" t="str">
        <f>Schedule!D26</f>
        <v>B</v>
      </c>
      <c r="E61" s="95">
        <f>Schedule!E26</f>
        <v>0.33333333333333331</v>
      </c>
      <c r="F61" s="95">
        <f>Schedule!F26</f>
        <v>0.75</v>
      </c>
      <c r="G61" s="93" t="str">
        <f>Schedule!G26</f>
        <v>Ponta Delgada</v>
      </c>
      <c r="H61" s="93" t="str">
        <f>Schedule!H26</f>
        <v>PTPDL</v>
      </c>
      <c r="I61" s="52" t="s">
        <v>220</v>
      </c>
      <c r="J61" s="51" t="s">
        <v>136</v>
      </c>
      <c r="K61" s="148">
        <v>29</v>
      </c>
      <c r="L61" s="80"/>
      <c r="M61" s="48">
        <f>Table1[[#This Row],[Depart]]+Table1[[#This Row],[Dur''n]]</f>
        <v>0.14583333333333334</v>
      </c>
      <c r="N61" s="48">
        <v>0.14583333333333334</v>
      </c>
      <c r="O61" s="81">
        <v>31</v>
      </c>
      <c r="P61" s="85"/>
      <c r="Q61" s="49"/>
      <c r="R61" s="49"/>
      <c r="S61" s="50">
        <v>135</v>
      </c>
      <c r="T61" s="49"/>
      <c r="U61" s="53"/>
      <c r="V61" s="82"/>
      <c r="W61" s="51"/>
    </row>
    <row r="62" spans="1:23" ht="24.95" hidden="1" customHeight="1" x14ac:dyDescent="0.2">
      <c r="A62" s="147">
        <f>Schedule!A$26</f>
        <v>22</v>
      </c>
      <c r="B62" s="93">
        <f>Schedule!B26</f>
        <v>45766</v>
      </c>
      <c r="C62" s="94">
        <f>Schedule!C26</f>
        <v>45766</v>
      </c>
      <c r="D62" s="93" t="str">
        <f>Schedule!D26</f>
        <v>B</v>
      </c>
      <c r="E62" s="95">
        <f>Schedule!E26</f>
        <v>0.33333333333333331</v>
      </c>
      <c r="F62" s="95">
        <f>Schedule!F26</f>
        <v>0.75</v>
      </c>
      <c r="G62" s="93" t="str">
        <f>Schedule!G26</f>
        <v>Ponta Delgada</v>
      </c>
      <c r="H62" s="93" t="str">
        <f>Schedule!H26</f>
        <v>PTPDL</v>
      </c>
      <c r="I62" s="52" t="s">
        <v>250</v>
      </c>
      <c r="J62" s="51" t="s">
        <v>139</v>
      </c>
      <c r="K62" s="148">
        <v>59</v>
      </c>
      <c r="L62" s="80"/>
      <c r="M62" s="48">
        <f>Table1[[#This Row],[Depart]]+Table1[[#This Row],[Dur''n]]</f>
        <v>0.14583333333333334</v>
      </c>
      <c r="N62" s="48">
        <v>0.14583333333333334</v>
      </c>
      <c r="O62" s="81">
        <v>57</v>
      </c>
      <c r="P62" s="85"/>
      <c r="Q62" s="49"/>
      <c r="R62" s="49"/>
      <c r="S62" s="50">
        <v>135</v>
      </c>
      <c r="T62" s="49"/>
      <c r="U62" s="53"/>
      <c r="V62" s="82"/>
      <c r="W62" s="51"/>
    </row>
    <row r="63" spans="1:23" ht="24.95" hidden="1" customHeight="1" x14ac:dyDescent="0.2">
      <c r="A63" s="147">
        <f>Schedule!A$26</f>
        <v>22</v>
      </c>
      <c r="B63" s="93">
        <f>Schedule!B26</f>
        <v>45766</v>
      </c>
      <c r="C63" s="94">
        <f>Schedule!C26</f>
        <v>45766</v>
      </c>
      <c r="D63" s="93" t="str">
        <f>Schedule!D26</f>
        <v>B</v>
      </c>
      <c r="E63" s="95">
        <f>Schedule!E26</f>
        <v>0.33333333333333331</v>
      </c>
      <c r="F63" s="95">
        <f>Schedule!F26</f>
        <v>0.75</v>
      </c>
      <c r="G63" s="93" t="str">
        <f>Schedule!G26</f>
        <v>Ponta Delgada</v>
      </c>
      <c r="H63" s="93" t="str">
        <f>Schedule!H26</f>
        <v>PTPDL</v>
      </c>
      <c r="I63" s="52" t="s">
        <v>249</v>
      </c>
      <c r="J63" s="51" t="s">
        <v>140</v>
      </c>
      <c r="K63" s="148">
        <v>69</v>
      </c>
      <c r="L63" s="80"/>
      <c r="M63" s="48">
        <f>Table1[[#This Row],[Depart]]+Table1[[#This Row],[Dur''n]]</f>
        <v>0.14583333333333334</v>
      </c>
      <c r="N63" s="48">
        <v>0.14583333333333334</v>
      </c>
      <c r="O63" s="81">
        <v>55</v>
      </c>
      <c r="P63" s="85"/>
      <c r="Q63" s="49"/>
      <c r="R63" s="49"/>
      <c r="S63" s="50">
        <v>58</v>
      </c>
      <c r="T63" s="49"/>
      <c r="U63" s="53"/>
      <c r="V63" s="82" t="s">
        <v>58</v>
      </c>
      <c r="W63" s="51"/>
    </row>
    <row r="64" spans="1:23" ht="24.95" hidden="1" customHeight="1" x14ac:dyDescent="0.2">
      <c r="A64" s="147">
        <f>Schedule!A$26</f>
        <v>22</v>
      </c>
      <c r="B64" s="93">
        <f>Schedule!B26</f>
        <v>45766</v>
      </c>
      <c r="C64" s="94">
        <f>Schedule!C26</f>
        <v>45766</v>
      </c>
      <c r="D64" s="93" t="str">
        <f>Schedule!D26</f>
        <v>B</v>
      </c>
      <c r="E64" s="95">
        <f>Schedule!E26</f>
        <v>0.33333333333333331</v>
      </c>
      <c r="F64" s="95">
        <f>Schedule!F26</f>
        <v>0.75</v>
      </c>
      <c r="G64" s="93" t="str">
        <f>Schedule!G26</f>
        <v>Ponta Delgada</v>
      </c>
      <c r="H64" s="93" t="str">
        <f>Schedule!H26</f>
        <v>PTPDL</v>
      </c>
      <c r="I64" s="52" t="s">
        <v>251</v>
      </c>
      <c r="J64" s="51" t="s">
        <v>137</v>
      </c>
      <c r="K64" s="148">
        <v>21</v>
      </c>
      <c r="L64" s="80"/>
      <c r="M64" s="48">
        <f>Table1[[#This Row],[Depart]]+Table1[[#This Row],[Dur''n]]</f>
        <v>8.3333333333333329E-2</v>
      </c>
      <c r="N64" s="48">
        <v>8.3333333333333329E-2</v>
      </c>
      <c r="O64" s="81">
        <v>95</v>
      </c>
      <c r="P64" s="85"/>
      <c r="Q64" s="49"/>
      <c r="R64" s="49"/>
      <c r="S64" s="50">
        <v>135</v>
      </c>
      <c r="T64" s="49"/>
      <c r="U64" s="53"/>
      <c r="V64" s="82"/>
      <c r="W64" s="51"/>
    </row>
    <row r="65" spans="1:23" ht="24.95" hidden="1" customHeight="1" x14ac:dyDescent="0.2">
      <c r="A65" s="147">
        <f>Schedule!A$29</f>
        <v>25</v>
      </c>
      <c r="B65" s="93">
        <f>Schedule!B29</f>
        <v>45769</v>
      </c>
      <c r="C65" s="94">
        <f>Schedule!C29</f>
        <v>45769</v>
      </c>
      <c r="D65" s="93" t="str">
        <f>Schedule!D29</f>
        <v>B</v>
      </c>
      <c r="E65" s="95">
        <f>Schedule!E29</f>
        <v>0.33333333333333331</v>
      </c>
      <c r="F65" s="95">
        <f>Schedule!F29</f>
        <v>0.625</v>
      </c>
      <c r="G65" s="93" t="str">
        <f>Schedule!G29</f>
        <v>La Coruna</v>
      </c>
      <c r="H65" s="93" t="str">
        <f>Schedule!H29</f>
        <v>ESLCG</v>
      </c>
      <c r="I65" s="52" t="s">
        <v>265</v>
      </c>
      <c r="J65" s="51" t="s">
        <v>57</v>
      </c>
      <c r="K65" s="148">
        <v>59</v>
      </c>
      <c r="L65" s="80"/>
      <c r="M65" s="48">
        <f>Table1[[#This Row],[Depart]]+Table1[[#This Row],[Dur''n]]</f>
        <v>0.27083333333333331</v>
      </c>
      <c r="N65" s="48">
        <v>0.27083333333333331</v>
      </c>
      <c r="O65" s="81">
        <v>163</v>
      </c>
      <c r="P65" s="85"/>
      <c r="Q65" s="49"/>
      <c r="R65" s="49"/>
      <c r="S65" s="50">
        <v>250</v>
      </c>
      <c r="T65" s="49" t="s">
        <v>151</v>
      </c>
      <c r="U65" s="53"/>
      <c r="V65" s="82" t="s">
        <v>58</v>
      </c>
      <c r="W65" s="51"/>
    </row>
    <row r="66" spans="1:23" ht="24.95" hidden="1" customHeight="1" x14ac:dyDescent="0.2">
      <c r="A66" s="147">
        <f>Schedule!A$29</f>
        <v>25</v>
      </c>
      <c r="B66" s="93">
        <f>Schedule!B29</f>
        <v>45769</v>
      </c>
      <c r="C66" s="94">
        <f>Schedule!C29</f>
        <v>45769</v>
      </c>
      <c r="D66" s="93" t="str">
        <f>Schedule!D29</f>
        <v>B</v>
      </c>
      <c r="E66" s="95">
        <f>Schedule!E29</f>
        <v>0.33333333333333331</v>
      </c>
      <c r="F66" s="95">
        <f>Schedule!F29</f>
        <v>0.625</v>
      </c>
      <c r="G66" s="93" t="str">
        <f>Schedule!G29</f>
        <v>La Coruna</v>
      </c>
      <c r="H66" s="93" t="str">
        <f>Schedule!H29</f>
        <v>ESLCG</v>
      </c>
      <c r="I66" s="52" t="s">
        <v>266</v>
      </c>
      <c r="J66" s="51" t="s">
        <v>142</v>
      </c>
      <c r="K66" s="148">
        <v>39</v>
      </c>
      <c r="L66" s="80"/>
      <c r="M66" s="48">
        <f>Table1[[#This Row],[Depart]]+Table1[[#This Row],[Dur''n]]</f>
        <v>0.16666666666666666</v>
      </c>
      <c r="N66" s="48">
        <v>0.16666666666666666</v>
      </c>
      <c r="O66" s="81">
        <v>42</v>
      </c>
      <c r="P66" s="85"/>
      <c r="Q66" s="49"/>
      <c r="R66" s="49"/>
      <c r="S66" s="50">
        <v>90</v>
      </c>
      <c r="T66" s="49"/>
      <c r="U66" s="53"/>
      <c r="V66" s="82" t="s">
        <v>34</v>
      </c>
      <c r="W66" s="51"/>
    </row>
    <row r="67" spans="1:23" ht="24.95" hidden="1" customHeight="1" x14ac:dyDescent="0.2">
      <c r="A67" s="147">
        <f>Schedule!A$29</f>
        <v>25</v>
      </c>
      <c r="B67" s="93">
        <f>Schedule!B29</f>
        <v>45769</v>
      </c>
      <c r="C67" s="94">
        <f>Schedule!C29</f>
        <v>45769</v>
      </c>
      <c r="D67" s="93" t="str">
        <f>Schedule!D29</f>
        <v>B</v>
      </c>
      <c r="E67" s="95">
        <f>Schedule!E29</f>
        <v>0.33333333333333331</v>
      </c>
      <c r="F67" s="95">
        <f>Schedule!F29</f>
        <v>0.625</v>
      </c>
      <c r="G67" s="93" t="str">
        <f>Schedule!G29</f>
        <v>La Coruna</v>
      </c>
      <c r="H67" s="93" t="str">
        <f>Schedule!H29</f>
        <v>ESLCG</v>
      </c>
      <c r="I67" s="52" t="s">
        <v>267</v>
      </c>
      <c r="J67" s="51" t="s">
        <v>143</v>
      </c>
      <c r="K67" s="148">
        <v>39</v>
      </c>
      <c r="L67" s="80"/>
      <c r="M67" s="48">
        <f>Table1[[#This Row],[Depart]]+Table1[[#This Row],[Dur''n]]</f>
        <v>0.125</v>
      </c>
      <c r="N67" s="48">
        <v>0.125</v>
      </c>
      <c r="O67" s="81">
        <v>51</v>
      </c>
      <c r="P67" s="85"/>
      <c r="Q67" s="49"/>
      <c r="R67" s="49"/>
      <c r="S67" s="50">
        <v>150</v>
      </c>
      <c r="T67" s="49"/>
      <c r="U67" s="53"/>
      <c r="V67" s="82" t="s">
        <v>58</v>
      </c>
      <c r="W67" s="51"/>
    </row>
    <row r="68" spans="1:23" ht="24.95" hidden="1" customHeight="1" x14ac:dyDescent="0.2">
      <c r="A68" s="147">
        <f>Schedule!A$29</f>
        <v>25</v>
      </c>
      <c r="B68" s="93">
        <f>Schedule!B29</f>
        <v>45769</v>
      </c>
      <c r="C68" s="94">
        <f>Schedule!C29</f>
        <v>45769</v>
      </c>
      <c r="D68" s="93" t="str">
        <f>Schedule!D29</f>
        <v>B</v>
      </c>
      <c r="E68" s="95">
        <f>Schedule!E29</f>
        <v>0.33333333333333331</v>
      </c>
      <c r="F68" s="95">
        <f>Schedule!F29</f>
        <v>0.625</v>
      </c>
      <c r="G68" s="93" t="str">
        <f>Schedule!G29</f>
        <v>La Coruna</v>
      </c>
      <c r="H68" s="93" t="str">
        <f>Schedule!H29</f>
        <v>ESLCG</v>
      </c>
      <c r="I68" s="52" t="s">
        <v>268</v>
      </c>
      <c r="J68" s="51" t="s">
        <v>141</v>
      </c>
      <c r="K68" s="148">
        <v>31</v>
      </c>
      <c r="L68" s="80"/>
      <c r="M68" s="48">
        <f>Table1[[#This Row],[Depart]]+Table1[[#This Row],[Dur''n]]</f>
        <v>8.3333333333333329E-2</v>
      </c>
      <c r="N68" s="48">
        <v>8.3333333333333329E-2</v>
      </c>
      <c r="O68" s="81">
        <v>74</v>
      </c>
      <c r="P68" s="85"/>
      <c r="Q68" s="49"/>
      <c r="R68" s="49"/>
      <c r="S68" s="50">
        <v>150</v>
      </c>
      <c r="T68" s="49"/>
      <c r="U68" s="53"/>
      <c r="V68" s="82"/>
      <c r="W68" s="51"/>
    </row>
    <row r="69" spans="1:23" ht="24.95" hidden="1" customHeight="1" x14ac:dyDescent="0.2">
      <c r="A69" s="147">
        <f>Schedule!A$31</f>
        <v>27</v>
      </c>
      <c r="B69" s="93">
        <f>Schedule!B31</f>
        <v>45771</v>
      </c>
      <c r="C69" s="94">
        <f>Schedule!C31</f>
        <v>45771</v>
      </c>
      <c r="D69" s="93" t="str">
        <f>Schedule!D31</f>
        <v>B</v>
      </c>
      <c r="E69" s="95">
        <f>Schedule!E31</f>
        <v>0.375</v>
      </c>
      <c r="F69" s="95">
        <f>Schedule!F31</f>
        <v>0.79166666666666663</v>
      </c>
      <c r="G69" s="93" t="str">
        <f>Schedule!G31</f>
        <v>Honfleur</v>
      </c>
      <c r="H69" s="93" t="str">
        <f>Schedule!H31</f>
        <v>FRHON</v>
      </c>
      <c r="I69" s="52" t="s">
        <v>271</v>
      </c>
      <c r="J69" s="51" t="s">
        <v>144</v>
      </c>
      <c r="K69" s="148">
        <v>119</v>
      </c>
      <c r="L69" s="80"/>
      <c r="M69" s="48">
        <f>Table1[[#This Row],[Depart]]+Table1[[#This Row],[Dur''n]]</f>
        <v>0.39583333333333331</v>
      </c>
      <c r="N69" s="48">
        <v>0.39583333333333331</v>
      </c>
      <c r="O69" s="81">
        <v>34</v>
      </c>
      <c r="P69" s="85"/>
      <c r="Q69" s="49"/>
      <c r="R69" s="49"/>
      <c r="S69" s="50">
        <v>135</v>
      </c>
      <c r="T69" s="49" t="s">
        <v>151</v>
      </c>
      <c r="U69" s="53"/>
      <c r="V69" s="82"/>
      <c r="W69" s="51"/>
    </row>
    <row r="70" spans="1:23" ht="24.95" hidden="1" customHeight="1" x14ac:dyDescent="0.2">
      <c r="A70" s="147">
        <f>Schedule!A$31</f>
        <v>27</v>
      </c>
      <c r="B70" s="93">
        <f>Schedule!B31</f>
        <v>45771</v>
      </c>
      <c r="C70" s="94">
        <f>Schedule!C31</f>
        <v>45771</v>
      </c>
      <c r="D70" s="93" t="str">
        <f>Schedule!D31</f>
        <v>B</v>
      </c>
      <c r="E70" s="95">
        <f>Schedule!E31</f>
        <v>0.375</v>
      </c>
      <c r="F70" s="95">
        <f>Schedule!F31</f>
        <v>0.79166666666666663</v>
      </c>
      <c r="G70" s="93" t="str">
        <f>Schedule!G31</f>
        <v>Honfleur</v>
      </c>
      <c r="H70" s="93" t="str">
        <f>Schedule!H31</f>
        <v>FRHON</v>
      </c>
      <c r="I70" s="52" t="s">
        <v>269</v>
      </c>
      <c r="J70" s="51" t="s">
        <v>148</v>
      </c>
      <c r="K70" s="148">
        <v>65</v>
      </c>
      <c r="L70" s="80"/>
      <c r="M70" s="48">
        <f>Table1[[#This Row],[Depart]]+Table1[[#This Row],[Dur''n]]</f>
        <v>0.20833333333333334</v>
      </c>
      <c r="N70" s="48">
        <v>0.20833333333333334</v>
      </c>
      <c r="O70" s="81">
        <v>122</v>
      </c>
      <c r="P70" s="85"/>
      <c r="Q70" s="49"/>
      <c r="R70" s="49"/>
      <c r="S70" s="50">
        <v>135</v>
      </c>
      <c r="T70" s="49"/>
      <c r="U70" s="53" t="s">
        <v>157</v>
      </c>
      <c r="V70" s="82" t="s">
        <v>58</v>
      </c>
      <c r="W70" s="51"/>
    </row>
    <row r="71" spans="1:23" ht="24.95" hidden="1" customHeight="1" x14ac:dyDescent="0.2">
      <c r="A71" s="147">
        <f>Schedule!A$31</f>
        <v>27</v>
      </c>
      <c r="B71" s="93">
        <f>Schedule!B31</f>
        <v>45771</v>
      </c>
      <c r="C71" s="94">
        <f>Schedule!C31</f>
        <v>45771</v>
      </c>
      <c r="D71" s="93" t="str">
        <f>Schedule!D31</f>
        <v>B</v>
      </c>
      <c r="E71" s="95">
        <f>Schedule!E31</f>
        <v>0.375</v>
      </c>
      <c r="F71" s="95">
        <f>Schedule!F31</f>
        <v>0.79166666666666663</v>
      </c>
      <c r="G71" s="93" t="str">
        <f>Schedule!G31</f>
        <v>Honfleur</v>
      </c>
      <c r="H71" s="93" t="str">
        <f>Schedule!H31</f>
        <v>FRHON</v>
      </c>
      <c r="I71" s="52" t="s">
        <v>270</v>
      </c>
      <c r="J71" s="51" t="s">
        <v>146</v>
      </c>
      <c r="K71" s="148">
        <v>53</v>
      </c>
      <c r="L71" s="80"/>
      <c r="M71" s="48">
        <f>Table1[[#This Row],[Depart]]+Table1[[#This Row],[Dur''n]]</f>
        <v>0.1875</v>
      </c>
      <c r="N71" s="48">
        <v>0.1875</v>
      </c>
      <c r="O71" s="81">
        <v>73</v>
      </c>
      <c r="P71" s="85"/>
      <c r="Q71" s="49"/>
      <c r="R71" s="49"/>
      <c r="S71" s="50">
        <v>135</v>
      </c>
      <c r="T71" s="49"/>
      <c r="U71" s="53"/>
      <c r="V71" s="82" t="s">
        <v>58</v>
      </c>
      <c r="W71" s="51"/>
    </row>
    <row r="72" spans="1:23" ht="24.95" hidden="1" customHeight="1" x14ac:dyDescent="0.2">
      <c r="A72" s="147">
        <f>Schedule!A$31</f>
        <v>27</v>
      </c>
      <c r="B72" s="93">
        <f>Schedule!B31</f>
        <v>45771</v>
      </c>
      <c r="C72" s="94">
        <f>Schedule!C31</f>
        <v>45771</v>
      </c>
      <c r="D72" s="93" t="str">
        <f>Schedule!D31</f>
        <v>B</v>
      </c>
      <c r="E72" s="95">
        <f>Schedule!E31</f>
        <v>0.375</v>
      </c>
      <c r="F72" s="95">
        <f>Schedule!F31</f>
        <v>0.79166666666666663</v>
      </c>
      <c r="G72" s="93" t="str">
        <f>Schedule!G31</f>
        <v>Honfleur</v>
      </c>
      <c r="H72" s="93" t="str">
        <f>Schedule!H31</f>
        <v>FRHON</v>
      </c>
      <c r="I72" s="52" t="s">
        <v>272</v>
      </c>
      <c r="J72" s="51" t="s">
        <v>147</v>
      </c>
      <c r="K72" s="148">
        <v>65</v>
      </c>
      <c r="L72" s="80"/>
      <c r="M72" s="48">
        <f>Table1[[#This Row],[Depart]]+Table1[[#This Row],[Dur''n]]</f>
        <v>0.16666666666666666</v>
      </c>
      <c r="N72" s="48">
        <v>0.16666666666666666</v>
      </c>
      <c r="O72" s="81">
        <v>33</v>
      </c>
      <c r="P72" s="85"/>
      <c r="Q72" s="49"/>
      <c r="R72" s="49"/>
      <c r="S72" s="50">
        <v>180</v>
      </c>
      <c r="T72" s="49"/>
      <c r="U72" s="53"/>
      <c r="V72" s="82"/>
      <c r="W72" s="51"/>
    </row>
    <row r="73" spans="1:23" ht="24.95" hidden="1" customHeight="1" x14ac:dyDescent="0.2">
      <c r="A73" s="147">
        <f>Schedule!A$31</f>
        <v>27</v>
      </c>
      <c r="B73" s="93">
        <f>Schedule!B31</f>
        <v>45771</v>
      </c>
      <c r="C73" s="94">
        <f>Schedule!C31</f>
        <v>45771</v>
      </c>
      <c r="D73" s="93" t="str">
        <f>Schedule!D31</f>
        <v>B</v>
      </c>
      <c r="E73" s="95">
        <f>Schedule!E31</f>
        <v>0.375</v>
      </c>
      <c r="F73" s="95">
        <f>Schedule!F31</f>
        <v>0.79166666666666663</v>
      </c>
      <c r="G73" s="93" t="str">
        <f>Schedule!G31</f>
        <v>Honfleur</v>
      </c>
      <c r="H73" s="93" t="str">
        <f>Schedule!H31</f>
        <v>FRHON</v>
      </c>
      <c r="I73" s="52" t="s">
        <v>273</v>
      </c>
      <c r="J73" s="51" t="s">
        <v>145</v>
      </c>
      <c r="K73" s="148">
        <v>49</v>
      </c>
      <c r="L73" s="80"/>
      <c r="M73" s="48">
        <f>Table1[[#This Row],[Depart]]+Table1[[#This Row],[Dur''n]]</f>
        <v>0.14583333333333334</v>
      </c>
      <c r="N73" s="48">
        <v>0.14583333333333334</v>
      </c>
      <c r="O73" s="81">
        <v>59</v>
      </c>
      <c r="P73" s="85"/>
      <c r="Q73" s="49"/>
      <c r="R73" s="49"/>
      <c r="S73" s="50">
        <v>225</v>
      </c>
      <c r="T73" s="49"/>
      <c r="U73" s="53"/>
      <c r="V73" s="82"/>
      <c r="W73" s="51"/>
    </row>
    <row r="74" spans="1:23" x14ac:dyDescent="0.2">
      <c r="A74" s="96"/>
      <c r="B74" s="97"/>
      <c r="C74" s="96"/>
      <c r="D74" s="96"/>
      <c r="E74" s="96"/>
      <c r="F74" s="96"/>
      <c r="G74" s="96"/>
      <c r="H74" s="96"/>
      <c r="I74" s="58"/>
      <c r="J74" s="58">
        <f>SUBTOTAL(103,Table1[Titel])</f>
        <v>4</v>
      </c>
      <c r="K74" s="58"/>
      <c r="L74" s="59"/>
      <c r="M74" s="60"/>
      <c r="N74" s="83"/>
      <c r="O74" s="86">
        <f>SUBTOTAL(109,Table1[PAX])</f>
        <v>288</v>
      </c>
      <c r="P74" s="58"/>
      <c r="Q74" s="58"/>
      <c r="R74" s="58"/>
      <c r="S74" s="58"/>
      <c r="T74" s="58"/>
      <c r="U74" s="61"/>
      <c r="V74" s="58"/>
      <c r="W74" s="58"/>
    </row>
  </sheetData>
  <sheetProtection formatCells="0" formatColumns="0" formatRows="0" insertColumns="0" insertRows="0" selectLockedCells="1" sort="0" autoFilter="0"/>
  <protectedRanges>
    <protectedRange sqref="N12:N20 N40:N41 N49 N51:N53 N70:N73 N25:N35 N55:N64 N43 N66:N68 N22 N45:N47 N37:N38 N2:N5 N7:N10" name="Range1"/>
  </protectedRanges>
  <conditionalFormatting sqref="S2:S8 S10:S73">
    <cfRule type="cellIs" dxfId="52" priority="140" operator="lessThan">
      <formula>$O2</formula>
    </cfRule>
  </conditionalFormatting>
  <conditionalFormatting sqref="M2:M8 M10:M73">
    <cfRule type="cellIs" dxfId="51" priority="137" operator="greaterThan">
      <formula>$F2</formula>
    </cfRule>
  </conditionalFormatting>
  <conditionalFormatting sqref="S9">
    <cfRule type="cellIs" dxfId="50" priority="2" operator="lessThan">
      <formula>$O9</formula>
    </cfRule>
  </conditionalFormatting>
  <conditionalFormatting sqref="M9">
    <cfRule type="cellIs" dxfId="49" priority="1" operator="greaterThan">
      <formula>$F9</formula>
    </cfRule>
  </conditionalFormatting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40"/>
  <sheetViews>
    <sheetView zoomScaleNormal="100" workbookViewId="0">
      <selection activeCell="E26" sqref="E26"/>
    </sheetView>
  </sheetViews>
  <sheetFormatPr defaultColWidth="10.85546875" defaultRowHeight="12.75" x14ac:dyDescent="0.2"/>
  <cols>
    <col min="1" max="1" width="56" style="18" bestFit="1" customWidth="1"/>
    <col min="2" max="16384" width="10.85546875" style="18"/>
  </cols>
  <sheetData>
    <row r="1" spans="1:2" ht="15.75" x14ac:dyDescent="0.25">
      <c r="A1" s="41" t="s">
        <v>36</v>
      </c>
      <c r="B1" s="17"/>
    </row>
    <row r="2" spans="1:2" ht="15.75" x14ac:dyDescent="0.25">
      <c r="A2" s="17" t="s">
        <v>40</v>
      </c>
      <c r="B2" s="17" t="s">
        <v>38</v>
      </c>
    </row>
    <row r="3" spans="1:2" ht="15.75" x14ac:dyDescent="0.25">
      <c r="A3" s="17" t="s">
        <v>53</v>
      </c>
      <c r="B3" s="17" t="s">
        <v>41</v>
      </c>
    </row>
    <row r="4" spans="1:2" ht="15.75" x14ac:dyDescent="0.25">
      <c r="A4" s="17" t="s">
        <v>54</v>
      </c>
      <c r="B4" s="17" t="s">
        <v>42</v>
      </c>
    </row>
    <row r="5" spans="1:2" ht="15.75" x14ac:dyDescent="0.25">
      <c r="A5" s="17"/>
      <c r="B5" s="17"/>
    </row>
    <row r="6" spans="1:2" ht="15.75" x14ac:dyDescent="0.25">
      <c r="A6" s="41" t="s">
        <v>45</v>
      </c>
      <c r="B6" s="17"/>
    </row>
    <row r="7" spans="1:2" ht="15.75" x14ac:dyDescent="0.25">
      <c r="A7" s="17" t="s">
        <v>48</v>
      </c>
      <c r="B7" s="17" t="s">
        <v>47</v>
      </c>
    </row>
    <row r="8" spans="1:2" ht="15.75" x14ac:dyDescent="0.25">
      <c r="A8" s="17"/>
      <c r="B8" s="17"/>
    </row>
    <row r="9" spans="1:2" ht="15.75" x14ac:dyDescent="0.25">
      <c r="A9" s="41" t="s">
        <v>37</v>
      </c>
      <c r="B9" s="17"/>
    </row>
    <row r="10" spans="1:2" s="17" customFormat="1" ht="15.75" x14ac:dyDescent="0.25">
      <c r="A10" s="42" t="s">
        <v>43</v>
      </c>
    </row>
    <row r="11" spans="1:2" ht="15.75" x14ac:dyDescent="0.25">
      <c r="A11" s="17" t="s">
        <v>46</v>
      </c>
      <c r="B11" s="17" t="s">
        <v>50</v>
      </c>
    </row>
    <row r="12" spans="1:2" ht="15.75" x14ac:dyDescent="0.25">
      <c r="A12" s="17" t="s">
        <v>49</v>
      </c>
      <c r="B12" s="43">
        <v>7.5</v>
      </c>
    </row>
    <row r="13" spans="1:2" ht="15.75" x14ac:dyDescent="0.25">
      <c r="A13" s="17" t="s">
        <v>44</v>
      </c>
      <c r="B13" s="17" t="s">
        <v>39</v>
      </c>
    </row>
    <row r="14" spans="1:2" ht="15.75" x14ac:dyDescent="0.25">
      <c r="A14" s="17" t="s">
        <v>51</v>
      </c>
      <c r="B14" s="17" t="s">
        <v>52</v>
      </c>
    </row>
    <row r="15" spans="1:2" ht="15.75" x14ac:dyDescent="0.25">
      <c r="B15" s="17"/>
    </row>
    <row r="16" spans="1:2" ht="15.75" x14ac:dyDescent="0.25">
      <c r="A16" s="17"/>
    </row>
    <row r="21" spans="1:2" x14ac:dyDescent="0.2">
      <c r="A21" s="84" t="s">
        <v>160</v>
      </c>
      <c r="B21" s="84"/>
    </row>
    <row r="22" spans="1:2" x14ac:dyDescent="0.2">
      <c r="A22" s="18" t="s">
        <v>161</v>
      </c>
      <c r="B22" s="18" t="s">
        <v>180</v>
      </c>
    </row>
    <row r="23" spans="1:2" x14ac:dyDescent="0.2">
      <c r="A23" s="18" t="s">
        <v>162</v>
      </c>
      <c r="B23" s="18" t="s">
        <v>181</v>
      </c>
    </row>
    <row r="24" spans="1:2" x14ac:dyDescent="0.2">
      <c r="A24" s="18" t="s">
        <v>163</v>
      </c>
    </row>
    <row r="25" spans="1:2" x14ac:dyDescent="0.2">
      <c r="A25" s="18" t="s">
        <v>164</v>
      </c>
    </row>
    <row r="26" spans="1:2" x14ac:dyDescent="0.2">
      <c r="A26" s="18" t="s">
        <v>165</v>
      </c>
    </row>
    <row r="27" spans="1:2" x14ac:dyDescent="0.2">
      <c r="A27" s="18" t="s">
        <v>166</v>
      </c>
    </row>
    <row r="28" spans="1:2" x14ac:dyDescent="0.2">
      <c r="A28" s="18" t="s">
        <v>167</v>
      </c>
    </row>
    <row r="29" spans="1:2" x14ac:dyDescent="0.2">
      <c r="A29" s="18" t="s">
        <v>168</v>
      </c>
    </row>
    <row r="30" spans="1:2" x14ac:dyDescent="0.2">
      <c r="A30" s="18" t="s">
        <v>169</v>
      </c>
    </row>
    <row r="31" spans="1:2" x14ac:dyDescent="0.2">
      <c r="A31" s="18" t="s">
        <v>170</v>
      </c>
    </row>
    <row r="32" spans="1:2" x14ac:dyDescent="0.2">
      <c r="A32" s="18" t="s">
        <v>171</v>
      </c>
    </row>
    <row r="33" spans="1:1" x14ac:dyDescent="0.2">
      <c r="A33" s="18" t="s">
        <v>172</v>
      </c>
    </row>
    <row r="34" spans="1:1" x14ac:dyDescent="0.2">
      <c r="A34" s="18" t="s">
        <v>173</v>
      </c>
    </row>
    <row r="35" spans="1:1" x14ac:dyDescent="0.2">
      <c r="A35" s="18" t="s">
        <v>174</v>
      </c>
    </row>
    <row r="36" spans="1:1" x14ac:dyDescent="0.2">
      <c r="A36" s="18" t="s">
        <v>175</v>
      </c>
    </row>
    <row r="37" spans="1:1" x14ac:dyDescent="0.2">
      <c r="A37" s="18" t="s">
        <v>176</v>
      </c>
    </row>
    <row r="38" spans="1:1" x14ac:dyDescent="0.2">
      <c r="A38" s="18" t="s">
        <v>177</v>
      </c>
    </row>
    <row r="39" spans="1:1" x14ac:dyDescent="0.2">
      <c r="A39" s="18" t="s">
        <v>178</v>
      </c>
    </row>
    <row r="40" spans="1:1" x14ac:dyDescent="0.2">
      <c r="A40" s="18" t="s">
        <v>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2025-03-29T16:22:23Z</cp:lastPrinted>
  <dcterms:created xsi:type="dcterms:W3CDTF">2024-02-28T09:36:18Z</dcterms:created>
  <dcterms:modified xsi:type="dcterms:W3CDTF">2025-04-05T00:34:31Z</dcterms:modified>
</cp:coreProperties>
</file>