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RB\01 Routenplan\"/>
    </mc:Choice>
  </mc:AlternateContent>
  <xr:revisionPtr revIDLastSave="0" documentId="13_ncr:1_{D8001558-D6A1-4673-B04D-B73B5EEBD734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Schedule" sheetId="2" r:id="rId1"/>
    <sheet name="Port Info" sheetId="4" r:id="rId2"/>
    <sheet name="Termine" sheetId="3" r:id="rId3"/>
    <sheet name="Shore Excursions" sheetId="1" r:id="rId4"/>
    <sheet name="Postcards" sheetId="5" r:id="rId5"/>
  </sheets>
  <definedNames>
    <definedName name="_xlnm._FilterDatabase" localSheetId="1" hidden="1">'Port Info'!$A$1:$P$14</definedName>
    <definedName name="_xlnm._FilterDatabase" localSheetId="3" hidden="1">'Shore Excursions'!$A$1:$W$90</definedName>
    <definedName name="_xlnm.Print_Titles" localSheetId="1">'Port Info'!$1:$1</definedName>
    <definedName name="_xlnm.Print_Titles" localSheetId="3">'Shore Excursions'!$1:$1</definedName>
  </definedNames>
  <calcPr calcId="191029"/>
</workbook>
</file>

<file path=xl/calcChain.xml><?xml version="1.0" encoding="utf-8"?>
<calcChain xmlns="http://schemas.openxmlformats.org/spreadsheetml/2006/main">
  <c r="M50" i="1" l="1"/>
  <c r="H50" i="1"/>
  <c r="G50" i="1"/>
  <c r="F50" i="1"/>
  <c r="E50" i="1"/>
  <c r="D50" i="1"/>
  <c r="C50" i="1"/>
  <c r="B50" i="1"/>
  <c r="A50" i="1"/>
  <c r="M49" i="1"/>
  <c r="H49" i="1"/>
  <c r="G49" i="1"/>
  <c r="F49" i="1"/>
  <c r="E49" i="1"/>
  <c r="D49" i="1"/>
  <c r="C49" i="1"/>
  <c r="B49" i="1"/>
  <c r="A49" i="1"/>
  <c r="M48" i="1"/>
  <c r="H48" i="1"/>
  <c r="G48" i="1"/>
  <c r="F48" i="1"/>
  <c r="E48" i="1"/>
  <c r="D48" i="1"/>
  <c r="C48" i="1"/>
  <c r="B48" i="1"/>
  <c r="A48" i="1"/>
  <c r="M47" i="1"/>
  <c r="H47" i="1"/>
  <c r="G47" i="1"/>
  <c r="F47" i="1"/>
  <c r="E47" i="1"/>
  <c r="D47" i="1"/>
  <c r="C47" i="1"/>
  <c r="B47" i="1"/>
  <c r="A47" i="1"/>
  <c r="M54" i="1"/>
  <c r="H54" i="1"/>
  <c r="G54" i="1"/>
  <c r="F54" i="1"/>
  <c r="E54" i="1"/>
  <c r="D54" i="1"/>
  <c r="C54" i="1"/>
  <c r="B54" i="1"/>
  <c r="A54" i="1"/>
  <c r="M44" i="1"/>
  <c r="H44" i="1"/>
  <c r="G44" i="1"/>
  <c r="F44" i="1"/>
  <c r="E44" i="1"/>
  <c r="D44" i="1"/>
  <c r="C44" i="1"/>
  <c r="B44" i="1"/>
  <c r="A44" i="1"/>
  <c r="M43" i="1"/>
  <c r="H43" i="1"/>
  <c r="G43" i="1"/>
  <c r="F43" i="1"/>
  <c r="E43" i="1"/>
  <c r="D43" i="1"/>
  <c r="C43" i="1"/>
  <c r="B43" i="1"/>
  <c r="A43" i="1"/>
  <c r="M40" i="1"/>
  <c r="H40" i="1"/>
  <c r="G40" i="1"/>
  <c r="F40" i="1"/>
  <c r="E40" i="1"/>
  <c r="D40" i="1"/>
  <c r="C40" i="1"/>
  <c r="B40" i="1"/>
  <c r="A40" i="1"/>
  <c r="M37" i="1"/>
  <c r="H37" i="1"/>
  <c r="G37" i="1"/>
  <c r="F37" i="1"/>
  <c r="E37" i="1"/>
  <c r="D37" i="1"/>
  <c r="C37" i="1"/>
  <c r="B37" i="1"/>
  <c r="A37" i="1"/>
  <c r="M31" i="1"/>
  <c r="H31" i="1"/>
  <c r="G31" i="1"/>
  <c r="F31" i="1"/>
  <c r="E31" i="1"/>
  <c r="D31" i="1"/>
  <c r="C31" i="1"/>
  <c r="B31" i="1"/>
  <c r="A31" i="1"/>
  <c r="H22" i="1"/>
  <c r="G22" i="1"/>
  <c r="F22" i="1"/>
  <c r="E22" i="1"/>
  <c r="D22" i="1"/>
  <c r="C22" i="1"/>
  <c r="B22" i="1"/>
  <c r="A22" i="1"/>
  <c r="M7" i="1"/>
  <c r="H7" i="1"/>
  <c r="G7" i="1"/>
  <c r="F7" i="1"/>
  <c r="E7" i="1"/>
  <c r="D7" i="1"/>
  <c r="C7" i="1"/>
  <c r="B7" i="1"/>
  <c r="A7" i="1"/>
  <c r="M2" i="1" l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3" i="1"/>
  <c r="M24" i="1"/>
  <c r="M25" i="1"/>
  <c r="M26" i="1"/>
  <c r="M27" i="1"/>
  <c r="M28" i="1"/>
  <c r="M29" i="1"/>
  <c r="M30" i="1"/>
  <c r="M32" i="1"/>
  <c r="M33" i="1"/>
  <c r="M34" i="1"/>
  <c r="M35" i="1"/>
  <c r="M36" i="1"/>
  <c r="M39" i="1"/>
  <c r="M41" i="1"/>
  <c r="M38" i="1"/>
  <c r="M42" i="1"/>
  <c r="M45" i="1"/>
  <c r="M52" i="1"/>
  <c r="M46" i="1"/>
  <c r="M55" i="1"/>
  <c r="M51" i="1"/>
  <c r="M53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H88" i="1"/>
  <c r="G88" i="1"/>
  <c r="F88" i="1"/>
  <c r="E88" i="1"/>
  <c r="D88" i="1"/>
  <c r="C88" i="1"/>
  <c r="B88" i="1"/>
  <c r="A88" i="1"/>
  <c r="H84" i="1"/>
  <c r="G84" i="1"/>
  <c r="F84" i="1"/>
  <c r="E84" i="1"/>
  <c r="D84" i="1"/>
  <c r="C84" i="1"/>
  <c r="B84" i="1"/>
  <c r="A84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6" i="1"/>
  <c r="G76" i="1"/>
  <c r="F76" i="1"/>
  <c r="E76" i="1"/>
  <c r="D76" i="1"/>
  <c r="C76" i="1"/>
  <c r="B76" i="1"/>
  <c r="A76" i="1"/>
  <c r="H78" i="1"/>
  <c r="G78" i="1"/>
  <c r="F78" i="1"/>
  <c r="E78" i="1"/>
  <c r="D78" i="1"/>
  <c r="C78" i="1"/>
  <c r="B78" i="1"/>
  <c r="A78" i="1"/>
  <c r="H71" i="1"/>
  <c r="G71" i="1"/>
  <c r="F71" i="1"/>
  <c r="E71" i="1"/>
  <c r="D71" i="1"/>
  <c r="C71" i="1"/>
  <c r="B71" i="1"/>
  <c r="A71" i="1"/>
  <c r="H73" i="1"/>
  <c r="G73" i="1"/>
  <c r="F73" i="1"/>
  <c r="E73" i="1"/>
  <c r="D73" i="1"/>
  <c r="C73" i="1"/>
  <c r="B73" i="1"/>
  <c r="A73" i="1"/>
  <c r="H69" i="1"/>
  <c r="G69" i="1"/>
  <c r="F69" i="1"/>
  <c r="E69" i="1"/>
  <c r="D69" i="1"/>
  <c r="C69" i="1"/>
  <c r="B69" i="1"/>
  <c r="A69" i="1"/>
  <c r="H60" i="1"/>
  <c r="G60" i="1"/>
  <c r="F60" i="1"/>
  <c r="E60" i="1"/>
  <c r="D60" i="1"/>
  <c r="C60" i="1"/>
  <c r="B60" i="1"/>
  <c r="A60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45" i="1"/>
  <c r="G45" i="1"/>
  <c r="F45" i="1"/>
  <c r="E45" i="1"/>
  <c r="D45" i="1"/>
  <c r="C45" i="1"/>
  <c r="B45" i="1"/>
  <c r="A45" i="1"/>
  <c r="H33" i="1"/>
  <c r="G33" i="1"/>
  <c r="F33" i="1"/>
  <c r="E33" i="1"/>
  <c r="D33" i="1"/>
  <c r="C33" i="1"/>
  <c r="B33" i="1"/>
  <c r="A33" i="1"/>
  <c r="H35" i="1"/>
  <c r="G35" i="1"/>
  <c r="F35" i="1"/>
  <c r="E35" i="1"/>
  <c r="D35" i="1"/>
  <c r="C35" i="1"/>
  <c r="B35" i="1"/>
  <c r="A35" i="1"/>
  <c r="H18" i="1"/>
  <c r="G18" i="1"/>
  <c r="F18" i="1"/>
  <c r="E18" i="1"/>
  <c r="D18" i="1"/>
  <c r="C18" i="1"/>
  <c r="B18" i="1"/>
  <c r="A18" i="1"/>
  <c r="H23" i="1"/>
  <c r="G23" i="1"/>
  <c r="F23" i="1"/>
  <c r="E23" i="1"/>
  <c r="D23" i="1"/>
  <c r="C23" i="1"/>
  <c r="B23" i="1"/>
  <c r="A23" i="1"/>
  <c r="H17" i="1"/>
  <c r="G17" i="1"/>
  <c r="F17" i="1"/>
  <c r="E17" i="1"/>
  <c r="D17" i="1"/>
  <c r="C17" i="1"/>
  <c r="B17" i="1"/>
  <c r="A17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20" i="1"/>
  <c r="G20" i="1"/>
  <c r="F20" i="1"/>
  <c r="E20" i="1"/>
  <c r="D20" i="1"/>
  <c r="C20" i="1"/>
  <c r="B20" i="1"/>
  <c r="A20" i="1"/>
  <c r="H11" i="1"/>
  <c r="G11" i="1"/>
  <c r="F11" i="1"/>
  <c r="E11" i="1"/>
  <c r="D11" i="1"/>
  <c r="C11" i="1"/>
  <c r="B11" i="1"/>
  <c r="A11" i="1"/>
  <c r="H9" i="1"/>
  <c r="G9" i="1"/>
  <c r="F9" i="1"/>
  <c r="E9" i="1"/>
  <c r="D9" i="1"/>
  <c r="C9" i="1"/>
  <c r="B9" i="1"/>
  <c r="A9" i="1"/>
  <c r="A86" i="1"/>
  <c r="B86" i="1"/>
  <c r="C86" i="1"/>
  <c r="D86" i="1"/>
  <c r="E86" i="1"/>
  <c r="F86" i="1"/>
  <c r="G86" i="1"/>
  <c r="H86" i="1"/>
  <c r="A83" i="1"/>
  <c r="B83" i="1"/>
  <c r="C83" i="1"/>
  <c r="D83" i="1"/>
  <c r="E83" i="1"/>
  <c r="F83" i="1"/>
  <c r="G83" i="1"/>
  <c r="H83" i="1"/>
  <c r="A87" i="1"/>
  <c r="B87" i="1"/>
  <c r="C87" i="1"/>
  <c r="D87" i="1"/>
  <c r="E87" i="1"/>
  <c r="F87" i="1"/>
  <c r="G87" i="1"/>
  <c r="H87" i="1"/>
  <c r="A89" i="1"/>
  <c r="B89" i="1"/>
  <c r="C89" i="1"/>
  <c r="D89" i="1"/>
  <c r="E89" i="1"/>
  <c r="F89" i="1"/>
  <c r="G89" i="1"/>
  <c r="H89" i="1"/>
  <c r="A90" i="1"/>
  <c r="B90" i="1"/>
  <c r="C90" i="1"/>
  <c r="D90" i="1"/>
  <c r="E90" i="1"/>
  <c r="F90" i="1"/>
  <c r="G90" i="1"/>
  <c r="H90" i="1"/>
  <c r="B85" i="1"/>
  <c r="C85" i="1"/>
  <c r="D85" i="1"/>
  <c r="E85" i="1"/>
  <c r="F85" i="1"/>
  <c r="G85" i="1"/>
  <c r="H85" i="1"/>
  <c r="A85" i="1"/>
  <c r="A75" i="1"/>
  <c r="B75" i="1"/>
  <c r="C75" i="1"/>
  <c r="D75" i="1"/>
  <c r="E75" i="1"/>
  <c r="F75" i="1"/>
  <c r="G75" i="1"/>
  <c r="H75" i="1"/>
  <c r="A77" i="1"/>
  <c r="B77" i="1"/>
  <c r="C77" i="1"/>
  <c r="D77" i="1"/>
  <c r="E77" i="1"/>
  <c r="F77" i="1"/>
  <c r="G77" i="1"/>
  <c r="H77" i="1"/>
  <c r="A82" i="1"/>
  <c r="B82" i="1"/>
  <c r="C82" i="1"/>
  <c r="D82" i="1"/>
  <c r="E82" i="1"/>
  <c r="F82" i="1"/>
  <c r="G82" i="1"/>
  <c r="H82" i="1"/>
  <c r="B74" i="1"/>
  <c r="C74" i="1"/>
  <c r="D74" i="1"/>
  <c r="E74" i="1"/>
  <c r="F74" i="1"/>
  <c r="G74" i="1"/>
  <c r="H74" i="1"/>
  <c r="A74" i="1"/>
  <c r="A70" i="1"/>
  <c r="B70" i="1"/>
  <c r="C70" i="1"/>
  <c r="D70" i="1"/>
  <c r="E70" i="1"/>
  <c r="F70" i="1"/>
  <c r="G70" i="1"/>
  <c r="H70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B72" i="1"/>
  <c r="C72" i="1"/>
  <c r="D72" i="1"/>
  <c r="E72" i="1"/>
  <c r="F72" i="1"/>
  <c r="G72" i="1"/>
  <c r="H72" i="1"/>
  <c r="A72" i="1"/>
  <c r="A56" i="1"/>
  <c r="B56" i="1"/>
  <c r="C56" i="1"/>
  <c r="D56" i="1"/>
  <c r="E56" i="1"/>
  <c r="F56" i="1"/>
  <c r="G56" i="1"/>
  <c r="H56" i="1"/>
  <c r="A61" i="1"/>
  <c r="B61" i="1"/>
  <c r="C61" i="1"/>
  <c r="D61" i="1"/>
  <c r="E61" i="1"/>
  <c r="F61" i="1"/>
  <c r="G61" i="1"/>
  <c r="H61" i="1"/>
  <c r="A64" i="1"/>
  <c r="B64" i="1"/>
  <c r="C64" i="1"/>
  <c r="D64" i="1"/>
  <c r="E64" i="1"/>
  <c r="F64" i="1"/>
  <c r="G64" i="1"/>
  <c r="H64" i="1"/>
  <c r="B59" i="1"/>
  <c r="C59" i="1"/>
  <c r="D59" i="1"/>
  <c r="E59" i="1"/>
  <c r="F59" i="1"/>
  <c r="G59" i="1"/>
  <c r="H59" i="1"/>
  <c r="A59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38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A39" i="1"/>
  <c r="A55" i="1"/>
  <c r="B55" i="1"/>
  <c r="C55" i="1"/>
  <c r="D55" i="1"/>
  <c r="E55" i="1"/>
  <c r="F55" i="1"/>
  <c r="G55" i="1"/>
  <c r="H55" i="1"/>
  <c r="A51" i="1"/>
  <c r="B51" i="1"/>
  <c r="C51" i="1"/>
  <c r="D51" i="1"/>
  <c r="E51" i="1"/>
  <c r="F51" i="1"/>
  <c r="G51" i="1"/>
  <c r="H51" i="1"/>
  <c r="A53" i="1"/>
  <c r="B53" i="1"/>
  <c r="C53" i="1"/>
  <c r="D53" i="1"/>
  <c r="E53" i="1"/>
  <c r="F53" i="1"/>
  <c r="G53" i="1"/>
  <c r="H53" i="1"/>
  <c r="A46" i="1"/>
  <c r="B46" i="1"/>
  <c r="C46" i="1"/>
  <c r="D46" i="1"/>
  <c r="E46" i="1"/>
  <c r="F46" i="1"/>
  <c r="G46" i="1"/>
  <c r="H46" i="1"/>
  <c r="B52" i="1"/>
  <c r="C52" i="1"/>
  <c r="D52" i="1"/>
  <c r="E52" i="1"/>
  <c r="F52" i="1"/>
  <c r="G52" i="1"/>
  <c r="H52" i="1"/>
  <c r="A52" i="1"/>
  <c r="A29" i="1"/>
  <c r="B29" i="1"/>
  <c r="C29" i="1"/>
  <c r="D29" i="1"/>
  <c r="E29" i="1"/>
  <c r="F29" i="1"/>
  <c r="G29" i="1"/>
  <c r="H29" i="1"/>
  <c r="A32" i="1"/>
  <c r="B32" i="1"/>
  <c r="C32" i="1"/>
  <c r="D32" i="1"/>
  <c r="E32" i="1"/>
  <c r="F32" i="1"/>
  <c r="G32" i="1"/>
  <c r="H32" i="1"/>
  <c r="A30" i="1"/>
  <c r="B30" i="1"/>
  <c r="C30" i="1"/>
  <c r="D30" i="1"/>
  <c r="E30" i="1"/>
  <c r="F30" i="1"/>
  <c r="G30" i="1"/>
  <c r="H30" i="1"/>
  <c r="A36" i="1"/>
  <c r="B36" i="1"/>
  <c r="C36" i="1"/>
  <c r="D36" i="1"/>
  <c r="E36" i="1"/>
  <c r="F36" i="1"/>
  <c r="G36" i="1"/>
  <c r="H36" i="1"/>
  <c r="B34" i="1"/>
  <c r="C34" i="1"/>
  <c r="D34" i="1"/>
  <c r="E34" i="1"/>
  <c r="F34" i="1"/>
  <c r="G34" i="1"/>
  <c r="H34" i="1"/>
  <c r="A34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B25" i="1"/>
  <c r="C25" i="1"/>
  <c r="D25" i="1"/>
  <c r="E25" i="1"/>
  <c r="F25" i="1"/>
  <c r="G25" i="1"/>
  <c r="H25" i="1"/>
  <c r="A25" i="1"/>
  <c r="A24" i="1"/>
  <c r="B24" i="1"/>
  <c r="C24" i="1"/>
  <c r="D24" i="1"/>
  <c r="E24" i="1"/>
  <c r="F24" i="1"/>
  <c r="G24" i="1"/>
  <c r="H24" i="1"/>
  <c r="B21" i="1"/>
  <c r="C21" i="1"/>
  <c r="D21" i="1"/>
  <c r="E21" i="1"/>
  <c r="F21" i="1"/>
  <c r="G21" i="1"/>
  <c r="H21" i="1"/>
  <c r="A21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2" i="1"/>
  <c r="B12" i="1"/>
  <c r="C12" i="1"/>
  <c r="D12" i="1"/>
  <c r="E12" i="1"/>
  <c r="F12" i="1"/>
  <c r="G12" i="1"/>
  <c r="H12" i="1"/>
  <c r="B19" i="1"/>
  <c r="C19" i="1"/>
  <c r="D19" i="1"/>
  <c r="E19" i="1"/>
  <c r="F19" i="1"/>
  <c r="G19" i="1"/>
  <c r="H19" i="1"/>
  <c r="A19" i="1"/>
  <c r="A10" i="1"/>
  <c r="B10" i="1"/>
  <c r="C10" i="1"/>
  <c r="D10" i="1"/>
  <c r="E10" i="1"/>
  <c r="F10" i="1"/>
  <c r="G10" i="1"/>
  <c r="H10" i="1"/>
  <c r="A6" i="1"/>
  <c r="B6" i="1"/>
  <c r="C6" i="1"/>
  <c r="D6" i="1"/>
  <c r="E6" i="1"/>
  <c r="F6" i="1"/>
  <c r="G6" i="1"/>
  <c r="H6" i="1"/>
  <c r="A8" i="1"/>
  <c r="B8" i="1"/>
  <c r="C8" i="1"/>
  <c r="D8" i="1"/>
  <c r="E8" i="1"/>
  <c r="F8" i="1"/>
  <c r="G8" i="1"/>
  <c r="H8" i="1"/>
  <c r="A3" i="1"/>
  <c r="B3" i="1"/>
  <c r="C3" i="1"/>
  <c r="D3" i="1"/>
  <c r="E3" i="1"/>
  <c r="F3" i="1"/>
  <c r="G3" i="1"/>
  <c r="H3" i="1"/>
  <c r="A5" i="1"/>
  <c r="B5" i="1"/>
  <c r="C5" i="1"/>
  <c r="D5" i="1"/>
  <c r="E5" i="1"/>
  <c r="F5" i="1"/>
  <c r="G5" i="1"/>
  <c r="H5" i="1"/>
  <c r="A4" i="1"/>
  <c r="B4" i="1"/>
  <c r="C4" i="1"/>
  <c r="D4" i="1"/>
  <c r="E4" i="1"/>
  <c r="F4" i="1"/>
  <c r="G4" i="1"/>
  <c r="H4" i="1"/>
  <c r="B2" i="1"/>
  <c r="C2" i="1"/>
  <c r="D2" i="1"/>
  <c r="E2" i="1"/>
  <c r="F2" i="1"/>
  <c r="G2" i="1"/>
  <c r="H2" i="1"/>
  <c r="A2" i="1"/>
  <c r="G8" i="4" l="1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10" i="4"/>
  <c r="G10" i="4"/>
  <c r="F10" i="4"/>
  <c r="E10" i="4"/>
  <c r="D10" i="4"/>
  <c r="B10" i="4"/>
  <c r="A10" i="4"/>
  <c r="H4" i="4"/>
  <c r="G4" i="4"/>
  <c r="F4" i="4"/>
  <c r="E4" i="4"/>
  <c r="D4" i="4"/>
  <c r="B4" i="4"/>
  <c r="A4" i="4"/>
  <c r="H13" i="4"/>
  <c r="G13" i="4"/>
  <c r="F13" i="4"/>
  <c r="E13" i="4"/>
  <c r="D13" i="4"/>
  <c r="B13" i="4"/>
  <c r="A13" i="4"/>
  <c r="A14" i="4"/>
  <c r="C5" i="2"/>
  <c r="C6" i="2"/>
  <c r="C7" i="2"/>
  <c r="C8" i="2"/>
  <c r="C4" i="4" s="1"/>
  <c r="C9" i="2"/>
  <c r="C10" i="2"/>
  <c r="C11" i="2"/>
  <c r="C12" i="2"/>
  <c r="C13" i="2"/>
  <c r="C14" i="2"/>
  <c r="C10" i="4" s="1"/>
  <c r="C15" i="2"/>
  <c r="C16" i="2"/>
  <c r="C17" i="2"/>
  <c r="C13" i="4" s="1"/>
  <c r="C18" i="2"/>
  <c r="A4" i="3" l="1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D16" i="3"/>
  <c r="E16" i="3"/>
  <c r="F16" i="3"/>
  <c r="G16" i="3"/>
  <c r="H16" i="3"/>
  <c r="A3" i="3"/>
  <c r="B3" i="3"/>
  <c r="C3" i="3"/>
  <c r="D3" i="3"/>
  <c r="E3" i="3"/>
  <c r="F3" i="3"/>
  <c r="G3" i="3"/>
  <c r="H3" i="3"/>
  <c r="B2" i="3"/>
  <c r="C2" i="3"/>
  <c r="D2" i="3"/>
  <c r="E2" i="3"/>
  <c r="F2" i="3"/>
  <c r="G2" i="3"/>
  <c r="H2" i="3"/>
  <c r="A2" i="3"/>
  <c r="B14" i="4" l="1"/>
  <c r="D14" i="4"/>
  <c r="E14" i="4"/>
  <c r="F14" i="4"/>
  <c r="G14" i="4"/>
  <c r="H14" i="4"/>
  <c r="A3" i="4"/>
  <c r="B3" i="4"/>
  <c r="C3" i="4"/>
  <c r="D3" i="4"/>
  <c r="E3" i="4"/>
  <c r="F3" i="4"/>
  <c r="G3" i="4"/>
  <c r="H3" i="4"/>
  <c r="A5" i="4"/>
  <c r="B5" i="4"/>
  <c r="C5" i="4"/>
  <c r="D5" i="4"/>
  <c r="E5" i="4"/>
  <c r="F5" i="4"/>
  <c r="G5" i="4"/>
  <c r="H5" i="4"/>
  <c r="A8" i="4"/>
  <c r="B8" i="4"/>
  <c r="C8" i="4"/>
  <c r="D8" i="4"/>
  <c r="E8" i="4"/>
  <c r="F8" i="4"/>
  <c r="H8" i="4"/>
  <c r="A9" i="4"/>
  <c r="B9" i="4"/>
  <c r="C9" i="4"/>
  <c r="D9" i="4"/>
  <c r="E9" i="4"/>
  <c r="F9" i="4"/>
  <c r="G9" i="4"/>
  <c r="H9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B2" i="4"/>
  <c r="C2" i="4"/>
  <c r="D2" i="4"/>
  <c r="E2" i="4"/>
  <c r="F2" i="4"/>
  <c r="G2" i="4"/>
  <c r="H2" i="4"/>
  <c r="A2" i="4"/>
  <c r="C19" i="2" l="1"/>
  <c r="C16" i="3" l="1"/>
  <c r="C14" i="4"/>
  <c r="O91" i="1"/>
  <c r="J91" i="1"/>
  <c r="H1" i="4" l="1"/>
  <c r="G1" i="4"/>
  <c r="F1" i="4"/>
  <c r="E1" i="4"/>
  <c r="C1" i="4"/>
  <c r="B1" i="4"/>
</calcChain>
</file>

<file path=xl/sharedStrings.xml><?xml version="1.0" encoding="utf-8"?>
<sst xmlns="http://schemas.openxmlformats.org/spreadsheetml/2006/main" count="540" uniqueCount="299">
  <si>
    <t>Titel</t>
  </si>
  <si>
    <t>-</t>
  </si>
  <si>
    <t>Date</t>
  </si>
  <si>
    <t>Day</t>
  </si>
  <si>
    <t>A/B</t>
  </si>
  <si>
    <t>STA</t>
  </si>
  <si>
    <t>STD</t>
  </si>
  <si>
    <t>Port Code</t>
  </si>
  <si>
    <t>Exc. Code</t>
  </si>
  <si>
    <t>PAX</t>
  </si>
  <si>
    <t>Depart</t>
  </si>
  <si>
    <t>B</t>
  </si>
  <si>
    <t>Return</t>
  </si>
  <si>
    <t>Dur'n</t>
  </si>
  <si>
    <t>WL</t>
  </si>
  <si>
    <t>Guides</t>
  </si>
  <si>
    <t>Groups</t>
  </si>
  <si>
    <t>Meals</t>
  </si>
  <si>
    <t>Internal Remarks</t>
  </si>
  <si>
    <t>Gebi</t>
  </si>
  <si>
    <t>Guest Info</t>
  </si>
  <si>
    <t>Price</t>
  </si>
  <si>
    <t>A/B/C</t>
  </si>
  <si>
    <t>Port</t>
  </si>
  <si>
    <t>C</t>
  </si>
  <si>
    <t>BRB</t>
  </si>
  <si>
    <t>TP
(BS, Shuttle, LB, Promo)</t>
  </si>
  <si>
    <t>Remarks</t>
  </si>
  <si>
    <t>Agent</t>
  </si>
  <si>
    <t>Berth</t>
  </si>
  <si>
    <t>other ships</t>
  </si>
  <si>
    <t>Shuttle</t>
  </si>
  <si>
    <t>Taxi</t>
  </si>
  <si>
    <t>Porto</t>
  </si>
  <si>
    <t>D</t>
  </si>
  <si>
    <t>Max</t>
  </si>
  <si>
    <t>POSTCARDS</t>
  </si>
  <si>
    <t>PROMOS</t>
  </si>
  <si>
    <t>€ 1,50</t>
  </si>
  <si>
    <t>€ 0,50</t>
  </si>
  <si>
    <t>Postcards     </t>
  </si>
  <si>
    <t>€ 3,90</t>
  </si>
  <si>
    <t>€ 18,00</t>
  </si>
  <si>
    <t>(only when announced in the daily program)</t>
  </si>
  <si>
    <t>Postcard Promo 3 / selected post cards for EUR 0.50</t>
  </si>
  <si>
    <t>PORTO</t>
  </si>
  <si>
    <t>Postcard Promo 1 / 10 post cards for 10 Euro</t>
  </si>
  <si>
    <t>Postcard Promo 2 / 4 post cards, free magnet</t>
  </si>
  <si>
    <t>€ 10,00</t>
  </si>
  <si>
    <r>
      <t>Photo Card </t>
    </r>
    <r>
      <rPr>
        <b/>
        <sz val="12"/>
        <color theme="1"/>
        <rFont val="Calibri"/>
        <family val="2"/>
        <scheme val="minor"/>
      </rPr>
      <t>(only with guest check)</t>
    </r>
  </si>
  <si>
    <r>
      <t>5 Photo Cards </t>
    </r>
    <r>
      <rPr>
        <b/>
        <sz val="12"/>
        <color theme="1"/>
        <rFont val="Calibri"/>
        <family val="2"/>
        <scheme val="minor"/>
      </rPr>
      <t>(only with guest check)</t>
    </r>
  </si>
  <si>
    <t>At sea</t>
  </si>
  <si>
    <t>DEBRV</t>
  </si>
  <si>
    <t>A</t>
  </si>
  <si>
    <t>BREMERHAVEN</t>
  </si>
  <si>
    <t>Distance to Exit/Centre</t>
  </si>
  <si>
    <t xml:space="preserve">public </t>
  </si>
  <si>
    <t>anchorage</t>
  </si>
  <si>
    <t>Columbuskaje</t>
  </si>
  <si>
    <t>At Sea</t>
  </si>
  <si>
    <t>Kirkwall, Orkney Isles</t>
  </si>
  <si>
    <t>GBKWL</t>
  </si>
  <si>
    <r>
      <t xml:space="preserve">EUROPEAN CRUISE SERVICE
</t>
    </r>
    <r>
      <rPr>
        <b/>
        <sz val="11"/>
        <color theme="1"/>
        <rFont val="Calibri"/>
        <family val="2"/>
        <scheme val="minor"/>
      </rPr>
      <t>Rick Drake</t>
    </r>
    <r>
      <rPr>
        <sz val="11"/>
        <color theme="1"/>
        <rFont val="Calibri"/>
        <family val="2"/>
        <scheme val="minor"/>
      </rPr>
      <t xml:space="preserve">
rdrake@europeancruise.no
+44 7720 868365</t>
    </r>
  </si>
  <si>
    <t>Taxi Lloyd
+49 471 40222</t>
  </si>
  <si>
    <t>Portsmouth</t>
  </si>
  <si>
    <t>Plymouth</t>
  </si>
  <si>
    <t>St. Mary's, Isles of Scilly</t>
  </si>
  <si>
    <t>Liverpool</t>
  </si>
  <si>
    <t>Fort William</t>
  </si>
  <si>
    <t>Ullapool</t>
  </si>
  <si>
    <t>Rosyth</t>
  </si>
  <si>
    <t>GBPME</t>
  </si>
  <si>
    <t>GBPLY</t>
  </si>
  <si>
    <t>IEDLG</t>
  </si>
  <si>
    <t>GBLIV</t>
  </si>
  <si>
    <t>GBGRK</t>
  </si>
  <si>
    <t>GBFWM</t>
  </si>
  <si>
    <t>GBULL</t>
  </si>
  <si>
    <t>GBROY</t>
  </si>
  <si>
    <t>Großbritannien vom Feinsten</t>
  </si>
  <si>
    <t>AMR133 | 14 Tage | 13.05.2025 - 27.05.2025</t>
  </si>
  <si>
    <r>
      <t xml:space="preserve">SMC PORT AGENT
</t>
    </r>
    <r>
      <rPr>
        <b/>
        <sz val="11"/>
        <color theme="1"/>
        <rFont val="Calibri"/>
        <family val="2"/>
        <scheme val="minor"/>
      </rPr>
      <t xml:space="preserve">Tom Jackman 
</t>
    </r>
    <r>
      <rPr>
        <sz val="11"/>
        <color theme="1"/>
        <rFont val="Calibri"/>
        <family val="2"/>
        <scheme val="minor"/>
      </rPr>
      <t>admin@scillonianmarine.co.uk
+44 7877 295 330</t>
    </r>
  </si>
  <si>
    <t>Anchorage</t>
  </si>
  <si>
    <t>Continental Ferry Port Berth 2</t>
  </si>
  <si>
    <t>local tender, paid pp</t>
  </si>
  <si>
    <t xml:space="preserve">Liverpool Cruise Terminal </t>
  </si>
  <si>
    <t>WATERFORD CRUISE</t>
  </si>
  <si>
    <t>Greenock (Glasgow)</t>
  </si>
  <si>
    <t>Hatston Quay</t>
  </si>
  <si>
    <t>Belfast</t>
  </si>
  <si>
    <t>GBBEL</t>
  </si>
  <si>
    <r>
      <t xml:space="preserve">EUROPEAN CRUISE SERVICE
</t>
    </r>
    <r>
      <rPr>
        <b/>
        <sz val="11"/>
        <color theme="1"/>
        <rFont val="Calibri"/>
        <family val="2"/>
        <scheme val="minor"/>
      </rPr>
      <t>Rick Drake</t>
    </r>
    <r>
      <rPr>
        <sz val="11"/>
        <color theme="1"/>
        <rFont val="Calibri"/>
        <family val="2"/>
        <scheme val="minor"/>
      </rPr>
      <t xml:space="preserve">
rdrake@europeancruise.no
+44 7720 868365</t>
    </r>
  </si>
  <si>
    <r>
      <t xml:space="preserve">WATERFORD CRUISE
</t>
    </r>
    <r>
      <rPr>
        <b/>
        <sz val="11"/>
        <color theme="1"/>
        <rFont val="Calibri"/>
        <family val="2"/>
        <scheme val="minor"/>
      </rPr>
      <t>Sean Power</t>
    </r>
    <r>
      <rPr>
        <sz val="11"/>
        <color theme="1"/>
        <rFont val="Calibri"/>
        <family val="2"/>
        <scheme val="minor"/>
      </rPr>
      <t xml:space="preserve">
sean.power@harveytravel.ie 
+353 87 227-4948
</t>
    </r>
    <r>
      <rPr>
        <b/>
        <sz val="11"/>
        <color theme="1"/>
        <rFont val="Calibri"/>
        <family val="2"/>
        <scheme val="minor"/>
      </rPr>
      <t>Mary McGrath</t>
    </r>
    <r>
      <rPr>
        <sz val="11"/>
        <color theme="1"/>
        <rFont val="Calibri"/>
        <family val="2"/>
        <scheme val="minor"/>
      </rPr>
      <t xml:space="preserve">
waterfordcruise@outlook.com
+353 87 986-5382</t>
    </r>
  </si>
  <si>
    <t>Dun Laoghaire (Dublin)</t>
  </si>
  <si>
    <t>Oceania Vista</t>
  </si>
  <si>
    <t>Aqua Cars
+44 23 9265 4321</t>
  </si>
  <si>
    <t>EUR 2,65</t>
  </si>
  <si>
    <t>+44 1397 703335</t>
  </si>
  <si>
    <t>on request by terminal staff</t>
  </si>
  <si>
    <t>London Panoramafahrt</t>
  </si>
  <si>
    <t>Stonehenge und Salisbury</t>
  </si>
  <si>
    <t>London individuell</t>
  </si>
  <si>
    <t>Windsor Castle</t>
  </si>
  <si>
    <t>London Panorama-Tour mit Tower of London</t>
  </si>
  <si>
    <t>Rundgang Plymouth</t>
  </si>
  <si>
    <t>Totnes und Buckfast Abbey</t>
  </si>
  <si>
    <t>Dartmoor Panoramafahrt</t>
  </si>
  <si>
    <t>Grafschaft Devon per Bus und Dampfzug</t>
  </si>
  <si>
    <t>Bootstransfer nach St. Mary's</t>
  </si>
  <si>
    <t>See-Safari</t>
  </si>
  <si>
    <t>Dublin Rundgang und Pub-Besuch</t>
  </si>
  <si>
    <t>Dublin und St. Patrick's Cathedral</t>
  </si>
  <si>
    <t>Stadtrundfahrt Dublin mit Freizeit</t>
  </si>
  <si>
    <t xml:space="preserve">Powerscourt Gardens </t>
  </si>
  <si>
    <t>Historisches Chester</t>
  </si>
  <si>
    <t>Liverpool zu Fuß mit Museum "The Beatles Story"</t>
  </si>
  <si>
    <t>Liverpool zu Fuß</t>
  </si>
  <si>
    <t>Giant's Causeway</t>
  </si>
  <si>
    <t>Stadtrundgang Belfast</t>
  </si>
  <si>
    <t>Mount Stewart Herrenhaus und Garten</t>
  </si>
  <si>
    <t>Landschaftsfahrt und Pub-Besuch</t>
  </si>
  <si>
    <t>Panoramafahrt Belfast</t>
  </si>
  <si>
    <t>Landschaftsfahrt zu den Schottischen Lochs</t>
  </si>
  <si>
    <t>Glasgow individuell</t>
  </si>
  <si>
    <t>Panoramafahrt Glasgow</t>
  </si>
  <si>
    <t>Stirling Castle</t>
  </si>
  <si>
    <t>Panoramafahrt Schottische Highlands</t>
  </si>
  <si>
    <t>Corrieshalloch-Schlucht und Gruinard Bay</t>
  </si>
  <si>
    <t>Loch Ness und Inverness mit Freizeit</t>
  </si>
  <si>
    <t>Urquhart Castle und Inverness</t>
  </si>
  <si>
    <t>Skara Brae und Skaill House</t>
  </si>
  <si>
    <t>Der Ring von Brodgar</t>
  </si>
  <si>
    <t>Orkney Panoramafahrt</t>
  </si>
  <si>
    <t>Stadtrundgang Kirkwall</t>
  </si>
  <si>
    <t>Edinburgh Castle und Royal Mile</t>
  </si>
  <si>
    <t>Trossachs</t>
  </si>
  <si>
    <t>Edinburgh individuell</t>
  </si>
  <si>
    <t>Edinburgh und Holyrood Palace</t>
  </si>
  <si>
    <t>Edinburgh und Freizeit</t>
  </si>
  <si>
    <t>Rosebank Whiskybrennerei</t>
  </si>
  <si>
    <t>N</t>
  </si>
  <si>
    <t>letzte Erhöhung auf 165, kein weiteres Pub verfügbar, weil Sonntag BEGU 20.03</t>
  </si>
  <si>
    <t>Urquhart Castle max 90 möglich BEGU 25.02.</t>
  </si>
  <si>
    <t>kann nicht erhöht werden. Bishops Palace kann AM keine weiteren Gruppen annehmen. BEGU 26.02.</t>
  </si>
  <si>
    <t>kann nicht weiter erhöht werden. BEGU 04.03.</t>
  </si>
  <si>
    <t>LB</t>
  </si>
  <si>
    <t>Vorausbuchung</t>
  </si>
  <si>
    <t>511</t>
  </si>
  <si>
    <t>522</t>
  </si>
  <si>
    <t>531</t>
  </si>
  <si>
    <t>541</t>
  </si>
  <si>
    <t>542</t>
  </si>
  <si>
    <t>551</t>
  </si>
  <si>
    <t>552</t>
  </si>
  <si>
    <t>561</t>
  </si>
  <si>
    <t>581</t>
  </si>
  <si>
    <t>591</t>
  </si>
  <si>
    <t>512</t>
  </si>
  <si>
    <t>513</t>
  </si>
  <si>
    <t>514</t>
  </si>
  <si>
    <t>515</t>
  </si>
  <si>
    <t>524</t>
  </si>
  <si>
    <t>527</t>
  </si>
  <si>
    <t>528</t>
  </si>
  <si>
    <t>532</t>
  </si>
  <si>
    <t>533</t>
  </si>
  <si>
    <t>534</t>
  </si>
  <si>
    <t>545</t>
  </si>
  <si>
    <t>553</t>
  </si>
  <si>
    <t>554</t>
  </si>
  <si>
    <t>562</t>
  </si>
  <si>
    <t>563</t>
  </si>
  <si>
    <t>564</t>
  </si>
  <si>
    <t>584</t>
  </si>
  <si>
    <t>565</t>
  </si>
  <si>
    <t>576</t>
  </si>
  <si>
    <t>577</t>
  </si>
  <si>
    <t>578</t>
  </si>
  <si>
    <t>579</t>
  </si>
  <si>
    <t>582</t>
  </si>
  <si>
    <t>583</t>
  </si>
  <si>
    <t>592</t>
  </si>
  <si>
    <t>593</t>
  </si>
  <si>
    <t>594</t>
  </si>
  <si>
    <t>595</t>
  </si>
  <si>
    <t>596</t>
  </si>
  <si>
    <t>b2b</t>
  </si>
  <si>
    <t>5hrs lt. PRS1</t>
  </si>
  <si>
    <t>Lunch?</t>
  </si>
  <si>
    <t>on hold</t>
  </si>
  <si>
    <t>RQ</t>
  </si>
  <si>
    <t>5:30 lt Ausschreibung</t>
  </si>
  <si>
    <t>inc. St. Mary's</t>
  </si>
  <si>
    <t>2-3</t>
  </si>
  <si>
    <t>6-7</t>
  </si>
  <si>
    <t>1-2</t>
  </si>
  <si>
    <t>20/41</t>
  </si>
  <si>
    <t>516A</t>
  </si>
  <si>
    <t>517A</t>
  </si>
  <si>
    <t>516B</t>
  </si>
  <si>
    <t>517B</t>
  </si>
  <si>
    <t>Bucklers Hard (A)</t>
  </si>
  <si>
    <t>Bucklers Hard (B)</t>
  </si>
  <si>
    <t>Chichester (A)</t>
  </si>
  <si>
    <t>Chichester (B)</t>
  </si>
  <si>
    <t>Shuttle, LB</t>
  </si>
  <si>
    <t>523A</t>
  </si>
  <si>
    <t>523B</t>
  </si>
  <si>
    <t>524A</t>
  </si>
  <si>
    <t>524B</t>
  </si>
  <si>
    <t>521A</t>
  </si>
  <si>
    <t>521B</t>
  </si>
  <si>
    <t>521C</t>
  </si>
  <si>
    <t>nach Deck</t>
  </si>
  <si>
    <t>early Bird</t>
  </si>
  <si>
    <t xml:space="preserve">See-Safari </t>
  </si>
  <si>
    <t>543A</t>
  </si>
  <si>
    <t>543B</t>
  </si>
  <si>
    <t>544A</t>
  </si>
  <si>
    <t>544B</t>
  </si>
  <si>
    <t>Panoramafahrt mit Kathedrale (A)</t>
  </si>
  <si>
    <t>Panoramafahrt mit Kathedrale (B)</t>
  </si>
  <si>
    <t>Panoramafahrt Liverpool (A)</t>
  </si>
  <si>
    <t>Panoramafahrt Liverpool (B)</t>
  </si>
  <si>
    <t>571A</t>
  </si>
  <si>
    <t>571B</t>
  </si>
  <si>
    <t>571C</t>
  </si>
  <si>
    <t>572A</t>
  </si>
  <si>
    <t>572B</t>
  </si>
  <si>
    <t>573A</t>
  </si>
  <si>
    <t>573B</t>
  </si>
  <si>
    <t>573C</t>
  </si>
  <si>
    <t>574A</t>
  </si>
  <si>
    <t>574B</t>
  </si>
  <si>
    <t>574C</t>
  </si>
  <si>
    <t>Loch Ness und Urquhart Castle (A)</t>
  </si>
  <si>
    <t>Loch Ness und Urquhart Castle (B)</t>
  </si>
  <si>
    <t>Loch Ness und Urquhart Castle (C)</t>
  </si>
  <si>
    <t>Landschaftsfahrt Loch Ness (A)</t>
  </si>
  <si>
    <t>Landschaftsfahrt Loch Ness (B)</t>
  </si>
  <si>
    <t>Glencoe und die Schottischen Highlands (A)</t>
  </si>
  <si>
    <t>Glencoe und die Schottischen Highlands (B)</t>
  </si>
  <si>
    <t>Glencoe und die Schottischen Highlands (C)</t>
  </si>
  <si>
    <t>Transfer zur Seilbahn Nevis Range Mountain Gondola (A)</t>
  </si>
  <si>
    <t>Transfer zur Seilbahn Nevis Range Mountain Gondola (B)</t>
  </si>
  <si>
    <t>Transfer zur Seilbahn Nevis Range Mountain Gondola (C)</t>
  </si>
  <si>
    <t>LB PME, PLY</t>
  </si>
  <si>
    <t>LB ULL</t>
  </si>
  <si>
    <t>LB ROY</t>
  </si>
  <si>
    <t>Abreiseinfos</t>
  </si>
  <si>
    <t>Vobu</t>
  </si>
  <si>
    <t>Sea Safari Return at Pier</t>
  </si>
  <si>
    <t>12:00 BB1 PME-LIV</t>
  </si>
  <si>
    <t>17:00 BB2 GRK-ROY</t>
  </si>
  <si>
    <t>Guest Info GRK/BEL</t>
  </si>
  <si>
    <t>Tefra</t>
  </si>
  <si>
    <t>Postcard Special 10 für 10€</t>
  </si>
  <si>
    <t>Postcard Special 4+Magnet</t>
  </si>
  <si>
    <t>Postcard Special
4 für 3 (€4,50)</t>
  </si>
  <si>
    <t>Info St. Mary's</t>
  </si>
  <si>
    <r>
      <rPr>
        <sz val="11"/>
        <color theme="1"/>
        <rFont val="Calibri"/>
        <family val="2"/>
        <scheme val="minor"/>
      </rPr>
      <t xml:space="preserve">BREMERHAVEN CRUISE PORT
</t>
    </r>
    <r>
      <rPr>
        <b/>
        <sz val="11"/>
        <color theme="1"/>
        <rFont val="Calibri"/>
        <family val="2"/>
        <scheme val="minor"/>
      </rPr>
      <t>Jasmin Janke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                              </t>
    </r>
  </si>
  <si>
    <t>Exit 500m
City 2,5km</t>
  </si>
  <si>
    <t>Exit 250m
City 1km</t>
  </si>
  <si>
    <t>Tender Pier is in Town Centre</t>
  </si>
  <si>
    <t>Exit: 500m
City: 1,5km</t>
  </si>
  <si>
    <t>Exit 300m
City: 500m</t>
  </si>
  <si>
    <t>Exit 300m
City: 8km</t>
  </si>
  <si>
    <t>Exit: 500m
City 9km</t>
  </si>
  <si>
    <t>Barbican Landing Stage</t>
  </si>
  <si>
    <t>Plymouth Taxis
+44 1752 666 777</t>
  </si>
  <si>
    <t>St. Michaels Pier</t>
  </si>
  <si>
    <t>Exit: 150m
City: 500m
Dublin: 15km</t>
  </si>
  <si>
    <t>Cruise Berth</t>
  </si>
  <si>
    <t>Belfast Cruise Terminal 
D1 Berth</t>
  </si>
  <si>
    <t>+44 2890 809 080</t>
  </si>
  <si>
    <t>Delta Taxis
+44 1519 227 373</t>
  </si>
  <si>
    <t>Ewen’s Private Hire 
+44 1854 612 966</t>
  </si>
  <si>
    <t>Rosyth Cruise Terminal 
North Wall Berth</t>
  </si>
  <si>
    <t>Shuttle FOC</t>
  </si>
  <si>
    <t>LE BELLOT, GREG MORTIMER</t>
  </si>
  <si>
    <t>Free Shuttle by Port</t>
  </si>
  <si>
    <t>Orkney Cabs
+44 1856 875-000</t>
  </si>
  <si>
    <t>City 3km</t>
  </si>
  <si>
    <t>2 Shuttle to Donagal Sq.
10 € / each 20 mins 08:30-18:30</t>
  </si>
  <si>
    <t>Train connection to Dublin</t>
  </si>
  <si>
    <t>Train connection to Glasgow</t>
  </si>
  <si>
    <t>Train Connection to Edingurgh from Inverkeithing and Rosyth</t>
  </si>
  <si>
    <t>Port Shuttle FOC</t>
  </si>
  <si>
    <r>
      <rPr>
        <sz val="11"/>
        <color theme="1"/>
        <rFont val="Calibri"/>
        <family val="2"/>
        <scheme val="minor"/>
      </rPr>
      <t xml:space="preserve">BREMERHAVEN CRUISE PORT
</t>
    </r>
    <r>
      <rPr>
        <b/>
        <sz val="11"/>
        <color theme="1"/>
        <rFont val="Calibri"/>
        <family val="2"/>
        <scheme val="minor"/>
      </rPr>
      <t xml:space="preserve">Jasmin Janke                           </t>
    </r>
  </si>
  <si>
    <t>LB / Shuttle</t>
  </si>
  <si>
    <t>Shuttle Belfast</t>
  </si>
  <si>
    <t>LB BEL / Shuttle Belfast</t>
  </si>
  <si>
    <t>Rechnungsfragen</t>
  </si>
  <si>
    <t xml:space="preserve">GBP 3,20
EUR 3,80
</t>
  </si>
  <si>
    <t>GBP 3,20
EUR 3,80</t>
  </si>
  <si>
    <t>GBHWZ</t>
  </si>
  <si>
    <t>Porto for Postcards from UK</t>
  </si>
  <si>
    <t>Porto for Postcards from Ireland</t>
  </si>
  <si>
    <t>Deadline 21.05. 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</si>
</sst>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.mm\.yy"/>
    <numFmt numFmtId="165" formatCode="#,##0_ ;[Red]\-#,##0\ "/>
    <numFmt numFmtId="166" formatCode="ddd"/>
    <numFmt numFmtId="167" formatCode="h:mm"/>
    <numFmt numFmtId="168" formatCode="[$-3409]dd\-mmm\-yy;@"/>
    <numFmt numFmtId="169" formatCode="#,##0.\-"/>
    <numFmt numFmtId="170" formatCode="[$-14809]hh:mm;@"/>
    <numFmt numFmtId="171" formatCode="[$€-2]\ #,##0.00;[Red]\-[$€-2]\ #,##0.00"/>
    <numFmt numFmtId="172" formatCode="0.\-"/>
  </numFmts>
  <fonts count="5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377A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8"/>
      <color theme="0"/>
      <name val="Arial"/>
      <family val="2"/>
    </font>
    <font>
      <i/>
      <sz val="10"/>
      <color theme="1"/>
      <name val="Calibri"/>
      <family val="2"/>
      <scheme val="minor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" fontId="22" fillId="0" borderId="0"/>
  </cellStyleXfs>
  <cellXfs count="185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49" fontId="23" fillId="2" borderId="0" xfId="1" applyNumberFormat="1" applyFont="1" applyFill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26" fillId="0" borderId="0" xfId="0" applyFont="1"/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167" fontId="28" fillId="0" borderId="0" xfId="0" applyNumberFormat="1" applyFont="1" applyAlignment="1">
      <alignment horizontal="center" vertical="center"/>
    </xf>
    <xf numFmtId="17" fontId="0" fillId="0" borderId="0" xfId="0" quotePrefix="1" applyNumberFormat="1" applyAlignment="1">
      <alignment horizontal="left"/>
    </xf>
    <xf numFmtId="0" fontId="27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169" fontId="2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20" fontId="25" fillId="0" borderId="0" xfId="1" applyNumberFormat="1" applyFont="1" applyFill="1" applyAlignment="1">
      <alignment horizontal="center" vertical="center" wrapText="1"/>
    </xf>
    <xf numFmtId="168" fontId="25" fillId="0" borderId="0" xfId="1" applyNumberFormat="1" applyFont="1" applyFill="1" applyAlignment="1">
      <alignment horizontal="left" vertical="center" wrapText="1"/>
    </xf>
    <xf numFmtId="49" fontId="23" fillId="0" borderId="0" xfId="1" applyNumberFormat="1" applyFont="1" applyFill="1" applyAlignment="1">
      <alignment horizontal="left" vertical="top" wrapText="1" indent="1"/>
    </xf>
    <xf numFmtId="2" fontId="0" fillId="0" borderId="0" xfId="0" applyNumberFormat="1"/>
    <xf numFmtId="49" fontId="19" fillId="0" borderId="1" xfId="1" applyNumberFormat="1" applyFont="1" applyBorder="1" applyAlignment="1" applyProtection="1">
      <alignment horizontal="left" vertical="center" wrapText="1" indent="1"/>
      <protection locked="0"/>
    </xf>
    <xf numFmtId="20" fontId="28" fillId="0" borderId="0" xfId="0" applyNumberFormat="1" applyFont="1" applyAlignment="1">
      <alignment horizontal="center" vertical="center"/>
    </xf>
    <xf numFmtId="49" fontId="31" fillId="4" borderId="0" xfId="1" applyNumberFormat="1" applyFont="1" applyFill="1" applyAlignment="1">
      <alignment vertical="center" wrapText="1"/>
    </xf>
    <xf numFmtId="169" fontId="31" fillId="4" borderId="0" xfId="0" applyNumberFormat="1" applyFont="1" applyFill="1" applyAlignment="1">
      <alignment horizontal="center" vertical="center" wrapText="1"/>
    </xf>
    <xf numFmtId="20" fontId="31" fillId="4" borderId="0" xfId="0" applyNumberFormat="1" applyFont="1" applyFill="1" applyAlignment="1">
      <alignment horizontal="center" vertical="center" wrapText="1"/>
    </xf>
    <xf numFmtId="167" fontId="31" fillId="4" borderId="0" xfId="0" applyNumberFormat="1" applyFont="1" applyFill="1" applyAlignment="1">
      <alignment horizontal="center" vertical="center" wrapText="1"/>
    </xf>
    <xf numFmtId="165" fontId="31" fillId="0" borderId="0" xfId="0" applyNumberFormat="1" applyFont="1" applyFill="1" applyAlignment="1">
      <alignment horizontal="center" vertical="center" wrapText="1"/>
    </xf>
    <xf numFmtId="165" fontId="31" fillId="4" borderId="0" xfId="0" applyNumberFormat="1" applyFont="1" applyFill="1" applyAlignment="1">
      <alignment horizontal="center" vertical="center" wrapText="1"/>
    </xf>
    <xf numFmtId="164" fontId="31" fillId="4" borderId="0" xfId="0" applyNumberFormat="1" applyFont="1" applyFill="1" applyAlignment="1">
      <alignment horizontal="center" vertical="center" wrapText="1"/>
    </xf>
    <xf numFmtId="49" fontId="31" fillId="4" borderId="0" xfId="0" applyNumberFormat="1" applyFont="1" applyFill="1" applyAlignment="1">
      <alignment horizontal="left" vertical="center" wrapText="1" indent="1"/>
    </xf>
    <xf numFmtId="49" fontId="31" fillId="4" borderId="0" xfId="0" applyNumberFormat="1" applyFont="1" applyFill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49" fontId="18" fillId="0" borderId="1" xfId="1" applyNumberFormat="1" applyFont="1" applyFill="1" applyBorder="1" applyAlignment="1" applyProtection="1">
      <alignment horizontal="left" vertical="center" wrapText="1" indent="1"/>
      <protection locked="0"/>
    </xf>
    <xf numFmtId="168" fontId="35" fillId="2" borderId="0" xfId="1" applyNumberFormat="1" applyFont="1" applyFill="1" applyAlignment="1">
      <alignment horizontal="left" vertical="center" wrapText="1"/>
    </xf>
    <xf numFmtId="166" fontId="35" fillId="2" borderId="0" xfId="1" applyNumberFormat="1" applyFont="1" applyFill="1" applyAlignment="1">
      <alignment horizontal="left" vertical="center" wrapText="1"/>
    </xf>
    <xf numFmtId="49" fontId="35" fillId="2" borderId="0" xfId="1" applyNumberFormat="1" applyFont="1" applyFill="1" applyAlignment="1">
      <alignment horizontal="center" vertical="center" wrapText="1"/>
    </xf>
    <xf numFmtId="49" fontId="35" fillId="2" borderId="0" xfId="1" applyNumberFormat="1" applyFont="1" applyFill="1" applyAlignment="1">
      <alignment horizontal="left" vertical="center" wrapText="1"/>
    </xf>
    <xf numFmtId="167" fontId="30" fillId="0" borderId="0" xfId="1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>
      <alignment horizontal="center" vertical="center"/>
    </xf>
    <xf numFmtId="165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0" applyFont="1" applyAlignment="1">
      <alignment vertical="center"/>
    </xf>
    <xf numFmtId="49" fontId="30" fillId="0" borderId="0" xfId="1" applyNumberFormat="1" applyFont="1" applyFill="1" applyAlignment="1" applyProtection="1">
      <alignment vertical="center" wrapText="1"/>
      <protection locked="0"/>
    </xf>
    <xf numFmtId="165" fontId="30" fillId="0" borderId="0" xfId="1" applyNumberFormat="1" applyFont="1" applyFill="1" applyAlignment="1" applyProtection="1">
      <alignment horizontal="left" vertical="center" wrapText="1" indent="1"/>
      <protection locked="0"/>
    </xf>
    <xf numFmtId="49" fontId="17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7" fillId="0" borderId="2" xfId="1" applyNumberFormat="1" applyFont="1" applyFill="1" applyBorder="1" applyAlignment="1" applyProtection="1">
      <alignment horizontal="left" vertical="center" wrapText="1" indent="1"/>
      <protection locked="0"/>
    </xf>
    <xf numFmtId="0" fontId="37" fillId="0" borderId="0" xfId="0" applyFont="1" applyAlignment="1">
      <alignment horizontal="left" vertical="center"/>
    </xf>
    <xf numFmtId="20" fontId="37" fillId="0" borderId="0" xfId="0" applyNumberFormat="1" applyFont="1" applyAlignment="1">
      <alignment horizontal="left" vertical="center"/>
    </xf>
    <xf numFmtId="0" fontId="37" fillId="0" borderId="0" xfId="0" applyFont="1" applyAlignment="1" applyProtection="1">
      <alignment horizontal="left" vertical="center" wrapText="1"/>
      <protection locked="0"/>
    </xf>
    <xf numFmtId="0" fontId="37" fillId="0" borderId="0" xfId="0" applyFont="1" applyAlignment="1">
      <alignment horizontal="left" vertical="center" indent="1"/>
    </xf>
    <xf numFmtId="49" fontId="25" fillId="0" borderId="1" xfId="1" applyNumberFormat="1" applyFont="1" applyBorder="1" applyAlignment="1" applyProtection="1">
      <alignment horizontal="left" vertical="center" wrapText="1" indent="1"/>
      <protection locked="0"/>
    </xf>
    <xf numFmtId="0" fontId="25" fillId="0" borderId="0" xfId="0" applyFont="1" applyFill="1" applyAlignment="1">
      <alignment horizontal="left" vertical="center"/>
    </xf>
    <xf numFmtId="166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166" fontId="16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20" fontId="16" fillId="0" borderId="0" xfId="1" applyNumberFormat="1" applyFont="1" applyFill="1" applyAlignment="1">
      <alignment horizontal="center" vertical="center" wrapText="1"/>
    </xf>
    <xf numFmtId="0" fontId="15" fillId="0" borderId="0" xfId="0" applyFont="1" applyFill="1" applyAlignment="1">
      <alignment horizontal="left" vertical="center"/>
    </xf>
    <xf numFmtId="49" fontId="24" fillId="0" borderId="1" xfId="1" applyNumberFormat="1" applyFont="1" applyBorder="1" applyAlignment="1" applyProtection="1">
      <alignment horizontal="left" vertical="center" wrapText="1" indent="1"/>
      <protection locked="0"/>
    </xf>
    <xf numFmtId="49" fontId="25" fillId="0" borderId="1" xfId="1" applyNumberFormat="1" applyFont="1" applyFill="1" applyBorder="1" applyAlignment="1" applyProtection="1">
      <alignment horizontal="left" vertical="center" wrapText="1" indent="1"/>
      <protection locked="0"/>
    </xf>
    <xf numFmtId="0" fontId="39" fillId="0" borderId="1" xfId="0" applyFont="1" applyFill="1" applyBorder="1" applyAlignment="1">
      <alignment horizontal="left" indent="1"/>
    </xf>
    <xf numFmtId="0" fontId="36" fillId="0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3" fontId="36" fillId="0" borderId="0" xfId="0" applyNumberFormat="1" applyFont="1" applyFill="1" applyAlignment="1">
      <alignment horizontal="center" vertical="center"/>
    </xf>
    <xf numFmtId="168" fontId="40" fillId="4" borderId="0" xfId="1" applyNumberFormat="1" applyFont="1" applyFill="1" applyAlignment="1">
      <alignment vertical="center" wrapText="1"/>
    </xf>
    <xf numFmtId="166" fontId="40" fillId="4" borderId="0" xfId="1" applyNumberFormat="1" applyFont="1" applyFill="1" applyAlignment="1">
      <alignment horizontal="left" vertical="center" wrapText="1"/>
    </xf>
    <xf numFmtId="49" fontId="40" fillId="4" borderId="0" xfId="1" applyNumberFormat="1" applyFont="1" applyFill="1" applyAlignment="1">
      <alignment horizontal="left" vertical="center" wrapText="1"/>
    </xf>
    <xf numFmtId="170" fontId="40" fillId="4" borderId="0" xfId="1" applyNumberFormat="1" applyFont="1" applyFill="1" applyAlignment="1">
      <alignment horizontal="left" vertical="center" wrapText="1"/>
    </xf>
    <xf numFmtId="49" fontId="40" fillId="4" borderId="0" xfId="1" applyNumberFormat="1" applyFont="1" applyFill="1" applyAlignment="1">
      <alignment vertical="center" wrapText="1"/>
    </xf>
    <xf numFmtId="168" fontId="41" fillId="0" borderId="0" xfId="1" applyNumberFormat="1" applyFont="1" applyAlignment="1">
      <alignment horizontal="left" vertical="center" wrapText="1"/>
    </xf>
    <xf numFmtId="166" fontId="41" fillId="0" borderId="0" xfId="1" applyNumberFormat="1" applyFont="1" applyAlignment="1">
      <alignment horizontal="left" vertical="center" wrapText="1"/>
    </xf>
    <xf numFmtId="20" fontId="41" fillId="0" borderId="0" xfId="1" applyNumberFormat="1" applyFont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168" fontId="42" fillId="0" borderId="0" xfId="0" applyNumberFormat="1" applyFont="1" applyAlignment="1">
      <alignment horizontal="left" vertical="center"/>
    </xf>
    <xf numFmtId="0" fontId="43" fillId="0" borderId="0" xfId="0" applyFont="1"/>
    <xf numFmtId="168" fontId="43" fillId="0" borderId="0" xfId="0" applyNumberFormat="1" applyFont="1" applyAlignment="1">
      <alignment vertical="center"/>
    </xf>
    <xf numFmtId="166" fontId="43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70" fontId="43" fillId="0" borderId="0" xfId="0" applyNumberFormat="1" applyFont="1" applyAlignment="1">
      <alignment horizontal="left" vertical="center"/>
    </xf>
    <xf numFmtId="0" fontId="43" fillId="0" borderId="0" xfId="0" applyFont="1" applyAlignment="1">
      <alignment vertical="center"/>
    </xf>
    <xf numFmtId="49" fontId="14" fillId="0" borderId="1" xfId="1" applyNumberFormat="1" applyFont="1" applyBorder="1" applyAlignment="1" applyProtection="1">
      <alignment horizontal="left" vertical="center" wrapText="1" indent="1"/>
      <protection locked="0"/>
    </xf>
    <xf numFmtId="168" fontId="44" fillId="0" borderId="0" xfId="1" applyNumberFormat="1" applyFont="1" applyFill="1" applyAlignment="1">
      <alignment horizontal="left" vertical="top" wrapText="1" indent="1"/>
    </xf>
    <xf numFmtId="166" fontId="44" fillId="0" borderId="0" xfId="1" applyNumberFormat="1" applyFont="1" applyFill="1" applyAlignment="1">
      <alignment horizontal="left" vertical="top" wrapText="1" indent="1"/>
    </xf>
    <xf numFmtId="49" fontId="44" fillId="0" borderId="0" xfId="1" applyNumberFormat="1" applyFont="1" applyFill="1" applyAlignment="1">
      <alignment horizontal="left" vertical="top" wrapText="1" indent="1"/>
    </xf>
    <xf numFmtId="1" fontId="45" fillId="0" borderId="1" xfId="0" applyNumberFormat="1" applyFont="1" applyBorder="1" applyAlignment="1">
      <alignment horizontal="center" vertical="center" wrapText="1"/>
    </xf>
    <xf numFmtId="168" fontId="45" fillId="0" borderId="1" xfId="1" applyNumberFormat="1" applyFont="1" applyBorder="1" applyAlignment="1">
      <alignment horizontal="left" vertical="center" wrapText="1" indent="1"/>
    </xf>
    <xf numFmtId="166" fontId="45" fillId="0" borderId="1" xfId="0" applyNumberFormat="1" applyFont="1" applyBorder="1" applyAlignment="1">
      <alignment horizontal="center" vertical="center" wrapText="1"/>
    </xf>
    <xf numFmtId="168" fontId="45" fillId="0" borderId="1" xfId="1" applyNumberFormat="1" applyFont="1" applyFill="1" applyBorder="1" applyAlignment="1">
      <alignment horizontal="center" vertical="center" wrapText="1"/>
    </xf>
    <xf numFmtId="20" fontId="45" fillId="0" borderId="1" xfId="1" applyNumberFormat="1" applyFont="1" applyBorder="1" applyAlignment="1">
      <alignment horizontal="left" vertical="center" wrapText="1" indent="1"/>
    </xf>
    <xf numFmtId="1" fontId="46" fillId="0" borderId="1" xfId="0" applyNumberFormat="1" applyFont="1" applyBorder="1" applyAlignment="1">
      <alignment horizontal="center" vertical="center" wrapText="1"/>
    </xf>
    <xf numFmtId="168" fontId="46" fillId="0" borderId="1" xfId="1" applyNumberFormat="1" applyFont="1" applyBorder="1" applyAlignment="1">
      <alignment horizontal="left" vertical="center" wrapText="1" indent="1"/>
    </xf>
    <xf numFmtId="166" fontId="46" fillId="0" borderId="1" xfId="0" applyNumberFormat="1" applyFont="1" applyBorder="1" applyAlignment="1">
      <alignment horizontal="center" vertical="center" wrapText="1"/>
    </xf>
    <xf numFmtId="168" fontId="46" fillId="0" borderId="1" xfId="1" applyNumberFormat="1" applyFont="1" applyFill="1" applyBorder="1" applyAlignment="1">
      <alignment horizontal="center" vertical="center" wrapText="1"/>
    </xf>
    <xf numFmtId="20" fontId="46" fillId="0" borderId="1" xfId="1" applyNumberFormat="1" applyFont="1" applyBorder="1" applyAlignment="1">
      <alignment horizontal="left" vertical="center" wrapText="1" indent="1"/>
    </xf>
    <xf numFmtId="0" fontId="43" fillId="0" borderId="0" xfId="0" applyFont="1" applyAlignment="1">
      <alignment horizontal="left" indent="1"/>
    </xf>
    <xf numFmtId="0" fontId="43" fillId="0" borderId="0" xfId="0" applyFont="1" applyFill="1" applyAlignment="1">
      <alignment horizontal="left" indent="1"/>
    </xf>
    <xf numFmtId="0" fontId="47" fillId="0" borderId="0" xfId="0" applyFont="1" applyAlignment="1">
      <alignment horizontal="left" indent="1"/>
    </xf>
    <xf numFmtId="166" fontId="44" fillId="2" borderId="0" xfId="1" applyNumberFormat="1" applyFont="1" applyFill="1" applyAlignment="1">
      <alignment horizontal="center" vertical="top" wrapText="1"/>
    </xf>
    <xf numFmtId="168" fontId="44" fillId="2" borderId="0" xfId="1" applyNumberFormat="1" applyFont="1" applyFill="1" applyAlignment="1">
      <alignment horizontal="left" vertical="top" wrapText="1" indent="1"/>
    </xf>
    <xf numFmtId="49" fontId="44" fillId="2" borderId="0" xfId="1" applyNumberFormat="1" applyFont="1" applyFill="1" applyAlignment="1">
      <alignment horizontal="center" vertical="top" wrapText="1"/>
    </xf>
    <xf numFmtId="49" fontId="44" fillId="2" borderId="0" xfId="1" applyNumberFormat="1" applyFont="1" applyFill="1" applyAlignment="1">
      <alignment horizontal="left" vertical="top" wrapText="1" indent="1"/>
    </xf>
    <xf numFmtId="168" fontId="45" fillId="0" borderId="1" xfId="1" applyNumberFormat="1" applyFont="1" applyBorder="1" applyAlignment="1">
      <alignment horizontal="center" vertical="center" wrapText="1"/>
    </xf>
    <xf numFmtId="168" fontId="46" fillId="0" borderId="1" xfId="1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38" fillId="0" borderId="0" xfId="0" applyFont="1"/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49" fontId="13" fillId="0" borderId="1" xfId="1" applyNumberFormat="1" applyFont="1" applyBorder="1" applyAlignment="1" applyProtection="1">
      <alignment horizontal="left" vertical="center" wrapText="1" indent="1"/>
      <protection locked="0"/>
    </xf>
    <xf numFmtId="0" fontId="41" fillId="0" borderId="0" xfId="1" applyNumberFormat="1" applyFont="1" applyAlignment="1">
      <alignment horizontal="left" vertical="center" wrapText="1"/>
    </xf>
    <xf numFmtId="172" fontId="30" fillId="0" borderId="0" xfId="0" applyNumberFormat="1" applyFont="1" applyAlignment="1">
      <alignment horizontal="center" vertical="center"/>
    </xf>
    <xf numFmtId="165" fontId="30" fillId="0" borderId="0" xfId="1" applyNumberFormat="1" applyFont="1" applyFill="1" applyAlignment="1" applyProtection="1">
      <alignment horizontal="center" vertical="center"/>
      <protection locked="0"/>
    </xf>
    <xf numFmtId="49" fontId="12" fillId="0" borderId="1" xfId="1" applyNumberFormat="1" applyFont="1" applyFill="1" applyBorder="1" applyAlignment="1" applyProtection="1">
      <alignment horizontal="left" vertical="center" wrapText="1" indent="1"/>
      <protection locked="0"/>
    </xf>
    <xf numFmtId="165" fontId="48" fillId="0" borderId="0" xfId="1" applyNumberFormat="1" applyFont="1" applyFill="1" applyAlignment="1" applyProtection="1">
      <alignment horizontal="left" vertical="center" wrapText="1" indent="1"/>
      <protection locked="0"/>
    </xf>
    <xf numFmtId="49" fontId="49" fillId="0" borderId="0" xfId="1" applyNumberFormat="1" applyFont="1" applyFill="1" applyAlignment="1" applyProtection="1">
      <alignment vertical="center" wrapText="1"/>
      <protection locked="0"/>
    </xf>
    <xf numFmtId="0" fontId="49" fillId="0" borderId="0" xfId="0" applyFont="1" applyAlignment="1">
      <alignment vertical="center"/>
    </xf>
    <xf numFmtId="172" fontId="49" fillId="0" borderId="0" xfId="0" applyNumberFormat="1" applyFont="1" applyAlignment="1">
      <alignment horizontal="center" vertical="center"/>
    </xf>
    <xf numFmtId="167" fontId="49" fillId="0" borderId="0" xfId="1" applyNumberFormat="1" applyFont="1" applyAlignment="1" applyProtection="1">
      <alignment horizontal="center" vertical="center" wrapText="1"/>
      <protection locked="0"/>
    </xf>
    <xf numFmtId="0" fontId="50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0" fontId="49" fillId="0" borderId="0" xfId="0" applyFont="1" applyAlignment="1">
      <alignment horizontal="center" vertical="center"/>
    </xf>
    <xf numFmtId="165" fontId="49" fillId="0" borderId="0" xfId="1" applyNumberFormat="1" applyFont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horizontal="left" vertical="center" wrapText="1" indent="1"/>
    </xf>
    <xf numFmtId="168" fontId="11" fillId="0" borderId="0" xfId="1" applyNumberFormat="1" applyFont="1" applyFill="1" applyAlignment="1">
      <alignment horizontal="left" vertical="center" wrapText="1"/>
    </xf>
    <xf numFmtId="20" fontId="11" fillId="0" borderId="0" xfId="1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/>
    </xf>
    <xf numFmtId="49" fontId="11" fillId="0" borderId="0" xfId="1" applyNumberFormat="1" applyFont="1" applyFill="1" applyAlignment="1">
      <alignment horizontal="left" vertical="center" wrapText="1"/>
    </xf>
    <xf numFmtId="49" fontId="11" fillId="0" borderId="1" xfId="1" applyNumberFormat="1" applyFont="1" applyBorder="1" applyAlignment="1" applyProtection="1">
      <alignment horizontal="left" vertical="center" wrapText="1" indent="1"/>
      <protection locked="0"/>
    </xf>
    <xf numFmtId="49" fontId="11" fillId="3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1" fillId="0" borderId="1" xfId="1" applyNumberFormat="1" applyFont="1" applyBorder="1" applyAlignment="1" applyProtection="1">
      <alignment horizontal="center" vertical="center" wrapText="1"/>
      <protection locked="0"/>
    </xf>
    <xf numFmtId="0" fontId="16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20" fontId="24" fillId="5" borderId="0" xfId="1" applyNumberFormat="1" applyFont="1" applyFill="1" applyAlignment="1">
      <alignment horizontal="center" vertical="center" wrapText="1"/>
    </xf>
    <xf numFmtId="0" fontId="24" fillId="5" borderId="0" xfId="0" applyFont="1" applyFill="1" applyAlignment="1">
      <alignment horizontal="left" vertical="center"/>
    </xf>
    <xf numFmtId="168" fontId="24" fillId="5" borderId="0" xfId="1" applyNumberFormat="1" applyFont="1" applyFill="1" applyAlignment="1">
      <alignment horizontal="left" vertical="center" wrapText="1"/>
    </xf>
    <xf numFmtId="166" fontId="24" fillId="5" borderId="0" xfId="0" applyNumberFormat="1" applyFont="1" applyFill="1" applyAlignment="1">
      <alignment horizontal="left" vertical="center"/>
    </xf>
    <xf numFmtId="49" fontId="9" fillId="0" borderId="5" xfId="1" applyNumberFormat="1" applyFont="1" applyBorder="1" applyAlignment="1" applyProtection="1">
      <alignment horizontal="left" vertical="center" wrapText="1" indent="1"/>
      <protection locked="0"/>
    </xf>
    <xf numFmtId="49" fontId="9" fillId="0" borderId="1" xfId="1" applyNumberFormat="1" applyFont="1" applyBorder="1" applyAlignment="1" applyProtection="1">
      <alignment horizontal="left" vertical="center" wrapText="1" indent="1"/>
      <protection locked="0"/>
    </xf>
    <xf numFmtId="49" fontId="8" fillId="3" borderId="1" xfId="1" applyNumberFormat="1" applyFont="1" applyFill="1" applyBorder="1" applyAlignment="1" applyProtection="1">
      <alignment horizontal="left" vertical="center" wrapText="1" indent="1"/>
      <protection locked="0"/>
    </xf>
    <xf numFmtId="0" fontId="8" fillId="0" borderId="0" xfId="0" applyFont="1" applyFill="1" applyAlignment="1">
      <alignment horizontal="left" vertical="center"/>
    </xf>
    <xf numFmtId="49" fontId="8" fillId="0" borderId="1" xfId="1" applyNumberFormat="1" applyFont="1" applyBorder="1" applyAlignment="1" applyProtection="1">
      <alignment horizontal="left" vertical="center" wrapText="1" indent="1"/>
      <protection locked="0"/>
    </xf>
    <xf numFmtId="49" fontId="7" fillId="0" borderId="1" xfId="1" applyNumberFormat="1" applyFont="1" applyBorder="1" applyAlignment="1" applyProtection="1">
      <alignment horizontal="left" vertical="center" wrapText="1" indent="1"/>
      <protection locked="0"/>
    </xf>
    <xf numFmtId="167" fontId="51" fillId="0" borderId="0" xfId="1" applyNumberFormat="1" applyFont="1" applyAlignment="1" applyProtection="1">
      <alignment horizontal="center" vertical="center" wrapText="1"/>
      <protection locked="0"/>
    </xf>
    <xf numFmtId="20" fontId="30" fillId="0" borderId="0" xfId="0" applyNumberFormat="1" applyFont="1" applyAlignment="1">
      <alignment horizontal="center" vertical="center"/>
    </xf>
    <xf numFmtId="20" fontId="48" fillId="0" borderId="0" xfId="0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165" fontId="30" fillId="0" borderId="0" xfId="1" quotePrefix="1" applyNumberFormat="1" applyFont="1" applyAlignment="1" applyProtection="1">
      <alignment horizontal="center" vertical="center"/>
      <protection locked="0"/>
    </xf>
    <xf numFmtId="1" fontId="30" fillId="0" borderId="0" xfId="0" quotePrefix="1" applyNumberFormat="1" applyFont="1" applyAlignment="1">
      <alignment horizontal="center" vertical="center"/>
    </xf>
    <xf numFmtId="49" fontId="6" fillId="0" borderId="1" xfId="1" applyNumberFormat="1" applyFont="1" applyBorder="1" applyAlignment="1" applyProtection="1">
      <alignment horizontal="left" vertical="center" wrapText="1" indent="1"/>
      <protection locked="0"/>
    </xf>
    <xf numFmtId="49" fontId="6" fillId="0" borderId="2" xfId="1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 indent="1"/>
      <protection locked="0"/>
    </xf>
    <xf numFmtId="0" fontId="0" fillId="0" borderId="2" xfId="0" applyFont="1" applyFill="1" applyBorder="1" applyAlignment="1">
      <alignment horizontal="left" indent="1"/>
    </xf>
    <xf numFmtId="49" fontId="6" fillId="3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5" fillId="0" borderId="1" xfId="1" applyNumberFormat="1" applyFont="1" applyBorder="1" applyAlignment="1" applyProtection="1">
      <alignment horizontal="left" vertical="center" wrapText="1" indent="1"/>
      <protection locked="0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4" fillId="0" borderId="1" xfId="1" applyNumberFormat="1" applyFont="1" applyBorder="1" applyAlignment="1" applyProtection="1">
      <alignment horizontal="left" vertical="center" wrapText="1" indent="1"/>
      <protection locked="0"/>
    </xf>
    <xf numFmtId="49" fontId="25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2" xfId="1" applyNumberFormat="1" applyFont="1" applyFill="1" applyBorder="1" applyAlignment="1" applyProtection="1">
      <alignment horizontal="left" vertical="center" wrapText="1" indent="1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3" fillId="0" borderId="1" xfId="1" applyNumberFormat="1" applyFont="1" applyBorder="1" applyAlignment="1" applyProtection="1">
      <alignment horizontal="left" vertical="center" wrapText="1" indent="1"/>
      <protection locked="0"/>
    </xf>
    <xf numFmtId="49" fontId="3" fillId="3" borderId="1" xfId="1" applyNumberFormat="1" applyFont="1" applyFill="1" applyBorder="1" applyAlignment="1" applyProtection="1">
      <alignment horizontal="left" vertical="center" wrapText="1" indent="1"/>
      <protection locked="0"/>
    </xf>
    <xf numFmtId="0" fontId="2" fillId="0" borderId="0" xfId="0" applyFont="1" applyFill="1" applyAlignment="1">
      <alignment horizontal="left" vertical="center"/>
    </xf>
    <xf numFmtId="0" fontId="2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49" fontId="11" fillId="0" borderId="3" xfId="1" applyNumberFormat="1" applyFont="1" applyBorder="1" applyAlignment="1" applyProtection="1">
      <alignment horizontal="left" vertical="center" wrapText="1" indent="1"/>
      <protection locked="0"/>
    </xf>
    <xf numFmtId="49" fontId="11" fillId="0" borderId="4" xfId="1" applyNumberFormat="1" applyFont="1" applyBorder="1" applyAlignment="1" applyProtection="1">
      <alignment horizontal="left" vertical="center" wrapText="1" indent="1"/>
      <protection locked="0"/>
    </xf>
    <xf numFmtId="49" fontId="9" fillId="0" borderId="3" xfId="1" applyNumberFormat="1" applyFont="1" applyBorder="1" applyAlignment="1" applyProtection="1">
      <alignment horizontal="left" vertical="center" wrapText="1" indent="1"/>
      <protection locked="0"/>
    </xf>
    <xf numFmtId="49" fontId="11" fillId="0" borderId="5" xfId="1" applyNumberFormat="1" applyFont="1" applyBorder="1" applyAlignment="1" applyProtection="1">
      <alignment horizontal="left" vertical="center" wrapText="1" indent="1"/>
      <protection locked="0"/>
    </xf>
    <xf numFmtId="49" fontId="3" fillId="0" borderId="3" xfId="1" applyNumberFormat="1" applyFont="1" applyBorder="1" applyAlignment="1" applyProtection="1">
      <alignment horizontal="center" vertical="center" wrapText="1"/>
      <protection locked="0"/>
    </xf>
    <xf numFmtId="49" fontId="7" fillId="0" borderId="4" xfId="1" applyNumberFormat="1" applyFont="1" applyBorder="1" applyAlignment="1" applyProtection="1">
      <alignment horizontal="center" vertical="center" wrapText="1"/>
      <protection locked="0"/>
    </xf>
    <xf numFmtId="49" fontId="7" fillId="0" borderId="5" xfId="1" applyNumberFormat="1" applyFont="1" applyBorder="1" applyAlignment="1" applyProtection="1">
      <alignment horizontal="center" vertical="center" wrapText="1"/>
      <protection locked="0"/>
    </xf>
    <xf numFmtId="0" fontId="52" fillId="0" borderId="0" xfId="0" applyFont="1" applyFill="1"/>
    <xf numFmtId="0" fontId="20" fillId="0" borderId="0" xfId="0" applyFont="1" applyFill="1"/>
    <xf numFmtId="0" fontId="30" fillId="0" borderId="0" xfId="0" applyFont="1" applyFill="1"/>
    <xf numFmtId="0" fontId="33" fillId="0" borderId="0" xfId="0" applyFont="1" applyFill="1"/>
    <xf numFmtId="171" fontId="20" fillId="0" borderId="0" xfId="0" applyNumberFormat="1" applyFont="1" applyFill="1" applyAlignment="1">
      <alignment horizontal="left"/>
    </xf>
    <xf numFmtId="0" fontId="34" fillId="0" borderId="0" xfId="0" applyFont="1" applyFill="1"/>
  </cellXfs>
  <cellStyles count="2">
    <cellStyle name="Normal" xfId="0" builtinId="0"/>
    <cellStyle name="Standard 34" xfId="1" xr:uid="{00000000-0005-0000-0000-000001000000}"/>
  </cellStyles>
  <dxfs count="1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\.mm\.yy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_ ;[Red]\-#,##0\ "/>
      <alignment horizontal="left" vertical="center" textRotation="0" wrapText="1" relative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h:mm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5" formatCode="hh:mm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[$-3409]dd\-mmm\-yy;@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[$-3409]dd\-mmm\-yy;@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h:mm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h:mm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[$-3409]dd\-mmm\-yy;@"/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ddd"/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8" formatCode="[$-3409]dd\-mmm\-yy;@"/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[$-3409]dd\-mmm\-yy;@"/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0" formatCode="@"/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color rgb="FFFF0000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3409]dd\-mmm\-yy;@"/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3409]dd\-mmm\-yy;@"/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3409]dd\-mmm\-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ddd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3409]dd\-mmm\-yy;@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3409]dd\-mmm\-yy;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999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90821</xdr:colOff>
      <xdr:row>19</xdr:row>
      <xdr:rowOff>0</xdr:rowOff>
    </xdr:to>
    <xdr:pic>
      <xdr:nvPicPr>
        <xdr:cNvPr id="5" name="Picture 4" descr="https://www.phoenixreisen.com/media/grafiken/kreuzfahrt/reise/kartegross/11C193A6-BE13-653A-3BFF84B1F4DBA987.jpg">
          <a:extLst>
            <a:ext uri="{FF2B5EF4-FFF2-40B4-BE49-F238E27FC236}">
              <a16:creationId xmlns:a16="http://schemas.microsoft.com/office/drawing/2014/main" id="{60C9DFDD-D3AB-47BE-824A-355F5A1C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6" y="619125"/>
          <a:ext cx="3734134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FEA91-4AED-4DB1-9096-B4C6DB0F245E}" name="Table2" displayName="Table2" ref="A4:H19" totalsRowShown="0" headerRowDxfId="150" dataDxfId="149" headerRowCellStyle="Standard 34">
  <tableColumns count="8">
    <tableColumn id="1" xr3:uid="{53ABBCE6-AEEF-406D-842C-99A7BAB0760D}" name="D" dataDxfId="148"/>
    <tableColumn id="2" xr3:uid="{47E48539-9836-4021-BE63-D8D79F491A2C}" name="Date" dataDxfId="147" dataCellStyle="Standard 34"/>
    <tableColumn id="3" xr3:uid="{6FAD49A7-6671-4512-9718-268062D62FAD}" name="Day" dataDxfId="146">
      <calculatedColumnFormula>Table2[[#This Row],[Date]]</calculatedColumnFormula>
    </tableColumn>
    <tableColumn id="4" xr3:uid="{BEA830F9-BEB5-4C46-B5E1-AA3457DF4B8C}" name="A/B/C" dataDxfId="145"/>
    <tableColumn id="5" xr3:uid="{39E5F955-3F43-4EA0-8E3C-8F3246E5A099}" name="STA" dataDxfId="144" dataCellStyle="Standard 34"/>
    <tableColumn id="6" xr3:uid="{D4CA80FD-91EB-46A5-8CEE-18768CB0322B}" name="STD" dataDxfId="143" dataCellStyle="Standard 34"/>
    <tableColumn id="7" xr3:uid="{3201030D-135A-48F5-9A88-6662C5E9B39F}" name="Port" dataDxfId="142"/>
    <tableColumn id="8" xr3:uid="{4700BF51-F1B7-46D0-A4B9-844A24A31443}" name="Port Code" dataDxfId="14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4837BE-A634-4D67-9C22-6B286D856CED}" name="Table4" displayName="Table4" ref="A1:K16" totalsRowShown="0" headerRowDxfId="140" dataDxfId="139" headerRowCellStyle="Standard 34">
  <autoFilter ref="A1:K16" xr:uid="{212820C5-CA31-4472-AABD-99977026D818}"/>
  <tableColumns count="11">
    <tableColumn id="1" xr3:uid="{32C4B44E-34DD-4A39-ACDB-7CCD6A34FE33}" name="D" dataDxfId="138">
      <calculatedColumnFormula>Schedule!#REF!</calculatedColumnFormula>
    </tableColumn>
    <tableColumn id="2" xr3:uid="{2CC00783-DFDA-4D0E-89B4-16CD936034BB}" name="Date" dataDxfId="137" dataCellStyle="Standard 34"/>
    <tableColumn id="3" xr3:uid="{4F083A8A-7F0B-4FB2-AE64-B46BE81BDC9E}" name="Day" dataDxfId="136"/>
    <tableColumn id="4" xr3:uid="{A86486BD-179A-4C4F-B7A6-BA32036DF129}" name="A/B/C" dataDxfId="135" dataCellStyle="Standard 34"/>
    <tableColumn id="5" xr3:uid="{7C5A1A06-AF4F-4470-B94A-3EF9C15A5A85}" name="STA" dataDxfId="134" dataCellStyle="Standard 34"/>
    <tableColumn id="6" xr3:uid="{B108A4CD-BBD5-4A46-B2B3-050BE794A499}" name="STD" dataDxfId="133" dataCellStyle="Standard 34"/>
    <tableColumn id="7" xr3:uid="{AAC02AA5-1718-44B9-B2A2-B9484FA5D420}" name="Port" dataDxfId="132" dataCellStyle="Standard 34"/>
    <tableColumn id="8" xr3:uid="{228DFD27-EB09-49EE-A4BD-D413D06C2232}" name="Port Code" dataDxfId="131" dataCellStyle="Standard 34"/>
    <tableColumn id="9" xr3:uid="{D60692B4-6F37-4334-82C5-013D015C22A5}" name="BRB" dataDxfId="130"/>
    <tableColumn id="10" xr3:uid="{908ECAD2-4694-41E8-8DB9-599B4FACAE53}" name="TP_x000a_(BS, Shuttle, LB, Promo)" dataDxfId="129"/>
    <tableColumn id="11" xr3:uid="{886616AD-8853-4329-9977-998CB0198020}" name="Remarks" dataDxfId="128" dataCellStyle="Standard 3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D3244-E74F-4628-B92F-F1A57AEC6A7A}" name="Table1" displayName="Table1" ref="A1:W91" totalsRowCount="1" headerRowDxfId="127" dataDxfId="126" totalsRowDxfId="125">
  <autoFilter ref="A1:W90" xr:uid="{419F3114-6E48-40A7-B669-DC7131FD5B2C}"/>
  <sortState ref="A56:W66">
    <sortCondition ref="I1:I90"/>
  </sortState>
  <tableColumns count="23">
    <tableColumn id="23" xr3:uid="{F30B8199-FE18-4CED-ACDE-E970957D2219}" name="D" dataDxfId="124" totalsRowDxfId="123" dataCellStyle="Standard 34">
      <calculatedColumnFormula>Schedule!A7</calculatedColumnFormula>
    </tableColumn>
    <tableColumn id="1" xr3:uid="{D57B427B-7FBD-4AB9-B5E7-4772060BB2B1}" name="Date" dataDxfId="122" totalsRowDxfId="121" dataCellStyle="Standard 34"/>
    <tableColumn id="2" xr3:uid="{E7AB7FCC-8E75-43F4-AD66-A3ACBA3AF00D}" name="Day" dataDxfId="120" totalsRowDxfId="119" dataCellStyle="Standard 34"/>
    <tableColumn id="3" xr3:uid="{5D4D3E63-3128-4F41-AA21-D0ABE4B79AA8}" name="A/B" dataDxfId="118" totalsRowDxfId="117"/>
    <tableColumn id="4" xr3:uid="{2E09532F-2465-46A0-A610-07D9B6FEA44A}" name="STA" dataDxfId="116" totalsRowDxfId="115"/>
    <tableColumn id="5" xr3:uid="{0CB6ECA1-3D18-44DB-A9CB-ED92479365A4}" name="STD" dataDxfId="114" totalsRowDxfId="113"/>
    <tableColumn id="6" xr3:uid="{DA22D272-58E0-4CD5-81BF-D3AFB927BA38}" name="Port" dataDxfId="112" totalsRowDxfId="111"/>
    <tableColumn id="7" xr3:uid="{A927A52A-970A-46A7-AC64-6C7EC09E9D7C}" name="Port Code" dataDxfId="110" totalsRowDxfId="109"/>
    <tableColumn id="8" xr3:uid="{BA1E8146-F616-4436-A69F-A16A61EF3ACC}" name="Exc. Code" dataDxfId="108" totalsRowDxfId="107" dataCellStyle="Standard 34"/>
    <tableColumn id="9" xr3:uid="{9FCE8055-2220-408E-8715-96874AD92A75}" name="Titel" totalsRowFunction="count" dataDxfId="106" totalsRowDxfId="105"/>
    <tableColumn id="10" xr3:uid="{D227D729-B257-4B5C-A85E-0D388E65454E}" name="Price" dataDxfId="104" totalsRowDxfId="103"/>
    <tableColumn id="11" xr3:uid="{C8040921-3C94-4CC1-A5B4-0A649935CDFD}" name="Depart" dataDxfId="102" totalsRowDxfId="101"/>
    <tableColumn id="12" xr3:uid="{CAA38D07-DCDF-4475-81D8-3FC36A0B3A82}" name="Return" dataDxfId="100" totalsRowDxfId="99" dataCellStyle="Standard 34">
      <calculatedColumnFormula>Table1[[#This Row],[Depart]]+Table1[[#This Row],[Dur''n]]</calculatedColumnFormula>
    </tableColumn>
    <tableColumn id="13" xr3:uid="{98B7888F-4015-402D-A03B-A889D82488D4}" name="Dur'n" dataDxfId="98" totalsRowDxfId="97"/>
    <tableColumn id="14" xr3:uid="{9DC1E59B-FFE2-4897-B6E7-1DC648B01026}" name="PAX" totalsRowFunction="sum" dataDxfId="96" totalsRowDxfId="95"/>
    <tableColumn id="15" xr3:uid="{D89BF66D-E2A2-4835-983D-E583B92DAB6A}" name="WL" dataDxfId="94" totalsRowDxfId="93"/>
    <tableColumn id="16" xr3:uid="{46C89B44-697B-440A-B4D3-10D98928C018}" name="Guides" dataDxfId="92" totalsRowDxfId="91"/>
    <tableColumn id="17" xr3:uid="{0EDE41F4-34F0-4987-ABAF-167EBBB72231}" name="Groups" dataDxfId="90" totalsRowDxfId="89"/>
    <tableColumn id="18" xr3:uid="{4C5C75D4-7E92-4269-952C-CF614DB0B122}" name="Max" dataDxfId="88" totalsRowDxfId="87"/>
    <tableColumn id="19" xr3:uid="{2C14352F-9F1E-4CB9-917C-12D975DBA7DA}" name="Meals" dataDxfId="86" totalsRowDxfId="85"/>
    <tableColumn id="20" xr3:uid="{40F280C1-FDD0-42AD-9CAB-3EDB833C8B24}" name="Internal Remarks" dataDxfId="84" totalsRowDxfId="83" dataCellStyle="Standard 34"/>
    <tableColumn id="21" xr3:uid="{FD1D3768-0E5D-4341-A814-6B602A43A566}" name="Gebi" dataDxfId="82" totalsRowDxfId="81" dataCellStyle="Standard 34"/>
    <tableColumn id="22" xr3:uid="{E406B867-24C3-4621-BAA1-BDE5920249CB}" name="Guest Info" dataDxfId="80" totalsRowDxfId="79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E54E-0742-487A-8002-14B61868D75E}">
  <dimension ref="A1:R96"/>
  <sheetViews>
    <sheetView topLeftCell="A4" zoomScale="160" zoomScaleNormal="160" workbookViewId="0">
      <selection activeCell="H10" sqref="H10"/>
    </sheetView>
  </sheetViews>
  <sheetFormatPr defaultColWidth="9.140625" defaultRowHeight="15" x14ac:dyDescent="0.25"/>
  <cols>
    <col min="1" max="1" width="3.42578125" style="2" customWidth="1"/>
    <col min="2" max="2" width="10.85546875" style="2" customWidth="1"/>
    <col min="3" max="3" width="4.42578125" style="2" customWidth="1"/>
    <col min="4" max="4" width="4.7109375" style="12" customWidth="1"/>
    <col min="5" max="5" width="6.28515625" style="12" customWidth="1"/>
    <col min="6" max="6" width="6.42578125" style="12" customWidth="1"/>
    <col min="7" max="7" width="20.140625" style="2" customWidth="1"/>
    <col min="8" max="8" width="8.140625" style="2" customWidth="1"/>
    <col min="9" max="9" width="1.42578125" style="1" customWidth="1"/>
    <col min="10" max="10" width="9.140625" style="110"/>
    <col min="11" max="15" width="9.140625" style="1"/>
    <col min="16" max="16" width="14.85546875" style="1" customWidth="1"/>
    <col min="17" max="17" width="12.42578125" style="1" customWidth="1"/>
    <col min="18" max="18" width="0.7109375" style="1" customWidth="1"/>
    <col min="19" max="16384" width="9.140625" style="1"/>
  </cols>
  <sheetData>
    <row r="1" spans="1:18" ht="20.25" customHeight="1" x14ac:dyDescent="0.2">
      <c r="A1" s="170" t="s">
        <v>79</v>
      </c>
      <c r="B1" s="170"/>
      <c r="C1" s="170"/>
      <c r="D1" s="170"/>
      <c r="E1" s="170"/>
      <c r="F1" s="170"/>
      <c r="G1" s="170"/>
      <c r="H1" s="170"/>
      <c r="J1" s="109"/>
    </row>
    <row r="2" spans="1:18" ht="15.75" customHeight="1" x14ac:dyDescent="0.2">
      <c r="A2" s="171" t="s">
        <v>80</v>
      </c>
      <c r="B2" s="171"/>
      <c r="C2" s="171"/>
      <c r="D2" s="171"/>
      <c r="E2" s="171"/>
      <c r="F2" s="171"/>
      <c r="G2" s="171"/>
      <c r="H2" s="171"/>
    </row>
    <row r="3" spans="1:18" ht="12.75" customHeight="1" x14ac:dyDescent="0.2">
      <c r="A3" s="6"/>
      <c r="B3" s="6"/>
      <c r="C3" s="6"/>
      <c r="D3" s="11"/>
      <c r="E3" s="11"/>
      <c r="F3" s="11"/>
      <c r="G3" s="6"/>
      <c r="H3" s="6"/>
    </row>
    <row r="4" spans="1:18" ht="18" customHeight="1" x14ac:dyDescent="0.2">
      <c r="A4" s="37" t="s">
        <v>34</v>
      </c>
      <c r="B4" s="37" t="s">
        <v>2</v>
      </c>
      <c r="C4" s="38" t="s">
        <v>3</v>
      </c>
      <c r="D4" s="39" t="s">
        <v>22</v>
      </c>
      <c r="E4" s="39" t="s">
        <v>5</v>
      </c>
      <c r="F4" s="39" t="s">
        <v>6</v>
      </c>
      <c r="G4" s="40" t="s">
        <v>23</v>
      </c>
      <c r="H4" s="40" t="s">
        <v>7</v>
      </c>
      <c r="J4"/>
      <c r="L4"/>
    </row>
    <row r="5" spans="1:18" ht="18" customHeight="1" x14ac:dyDescent="0.2">
      <c r="A5" s="54">
        <v>1</v>
      </c>
      <c r="B5" s="20">
        <v>45790</v>
      </c>
      <c r="C5" s="55">
        <f>Table2[[#This Row],[Date]]</f>
        <v>45790</v>
      </c>
      <c r="D5" s="56" t="s">
        <v>11</v>
      </c>
      <c r="E5" s="19">
        <v>0.33333333333333331</v>
      </c>
      <c r="F5" s="19">
        <v>0.75</v>
      </c>
      <c r="G5" s="54" t="s">
        <v>54</v>
      </c>
      <c r="H5" s="54" t="s">
        <v>52</v>
      </c>
    </row>
    <row r="6" spans="1:18" ht="18" customHeight="1" x14ac:dyDescent="0.2">
      <c r="A6" s="57">
        <v>2</v>
      </c>
      <c r="B6" s="127">
        <v>45791</v>
      </c>
      <c r="C6" s="58">
        <f>Table2[[#This Row],[Date]]</f>
        <v>45791</v>
      </c>
      <c r="D6" s="59" t="s">
        <v>24</v>
      </c>
      <c r="E6" s="128" t="s">
        <v>1</v>
      </c>
      <c r="F6" s="128" t="s">
        <v>1</v>
      </c>
      <c r="G6" s="57" t="s">
        <v>51</v>
      </c>
      <c r="H6" s="129" t="s">
        <v>1</v>
      </c>
    </row>
    <row r="7" spans="1:18" ht="18" customHeight="1" x14ac:dyDescent="0.2">
      <c r="A7" s="57">
        <v>3</v>
      </c>
      <c r="B7" s="127">
        <v>45792</v>
      </c>
      <c r="C7" s="58">
        <f>Table2[[#This Row],[Date]]</f>
        <v>45792</v>
      </c>
      <c r="D7" s="59" t="s">
        <v>11</v>
      </c>
      <c r="E7" s="60">
        <v>0.33333333333333331</v>
      </c>
      <c r="F7" s="60">
        <v>0.83333333333333337</v>
      </c>
      <c r="G7" s="61" t="s">
        <v>64</v>
      </c>
      <c r="H7" s="129" t="s">
        <v>71</v>
      </c>
      <c r="P7" s="10"/>
    </row>
    <row r="8" spans="1:18" ht="18" customHeight="1" x14ac:dyDescent="0.2">
      <c r="A8" s="57">
        <v>4</v>
      </c>
      <c r="B8" s="127">
        <v>45793</v>
      </c>
      <c r="C8" s="58">
        <f>Table2[[#This Row],[Date]]</f>
        <v>45793</v>
      </c>
      <c r="D8" s="162" t="s">
        <v>53</v>
      </c>
      <c r="E8" s="60">
        <v>0.375</v>
      </c>
      <c r="F8" s="60">
        <v>0.79166666666666663</v>
      </c>
      <c r="G8" s="57" t="s">
        <v>65</v>
      </c>
      <c r="H8" s="130" t="s">
        <v>72</v>
      </c>
      <c r="Q8" s="13"/>
      <c r="R8" s="13"/>
    </row>
    <row r="9" spans="1:18" ht="18" customHeight="1" x14ac:dyDescent="0.2">
      <c r="A9" s="57">
        <v>5</v>
      </c>
      <c r="B9" s="127">
        <v>45794</v>
      </c>
      <c r="C9" s="58">
        <f>Table2[[#This Row],[Date]]</f>
        <v>45794</v>
      </c>
      <c r="D9" s="59" t="s">
        <v>53</v>
      </c>
      <c r="E9" s="60">
        <v>0.29166666666666669</v>
      </c>
      <c r="F9" s="60">
        <v>0.58333333333333337</v>
      </c>
      <c r="G9" s="61" t="s">
        <v>66</v>
      </c>
      <c r="H9" s="169" t="s">
        <v>295</v>
      </c>
    </row>
    <row r="10" spans="1:18" ht="18" customHeight="1" x14ac:dyDescent="0.2">
      <c r="A10" s="57">
        <v>6</v>
      </c>
      <c r="B10" s="127">
        <v>45795</v>
      </c>
      <c r="C10" s="58">
        <f>Table2[[#This Row],[Date]]</f>
        <v>45795</v>
      </c>
      <c r="D10" s="161" t="s">
        <v>11</v>
      </c>
      <c r="E10" s="128">
        <v>0.33333333333333331</v>
      </c>
      <c r="F10" s="128">
        <v>0.83333333333333337</v>
      </c>
      <c r="G10" s="145" t="s">
        <v>93</v>
      </c>
      <c r="H10" s="129" t="s">
        <v>73</v>
      </c>
    </row>
    <row r="11" spans="1:18" ht="18" customHeight="1" x14ac:dyDescent="0.2">
      <c r="A11" s="57">
        <v>7</v>
      </c>
      <c r="B11" s="127">
        <v>45796</v>
      </c>
      <c r="C11" s="58">
        <f>Table2[[#This Row],[Date]]</f>
        <v>45796</v>
      </c>
      <c r="D11" s="59" t="s">
        <v>11</v>
      </c>
      <c r="E11" s="128">
        <v>0.33333333333333331</v>
      </c>
      <c r="F11" s="128">
        <v>0.75</v>
      </c>
      <c r="G11" s="61" t="s">
        <v>67</v>
      </c>
      <c r="H11" s="129" t="s">
        <v>74</v>
      </c>
    </row>
    <row r="12" spans="1:18" ht="18" customHeight="1" x14ac:dyDescent="0.2">
      <c r="A12" s="134">
        <v>8</v>
      </c>
      <c r="B12" s="140">
        <v>45797</v>
      </c>
      <c r="C12" s="141">
        <f>Table2[[#This Row],[Date]]</f>
        <v>45797</v>
      </c>
      <c r="D12" s="137" t="s">
        <v>11</v>
      </c>
      <c r="E12" s="138">
        <v>0.41666666666666669</v>
      </c>
      <c r="F12" s="138">
        <v>0.83333333333333337</v>
      </c>
      <c r="G12" s="136" t="s">
        <v>87</v>
      </c>
      <c r="H12" s="136" t="s">
        <v>75</v>
      </c>
    </row>
    <row r="13" spans="1:18" s="15" customFormat="1" ht="18" customHeight="1" x14ac:dyDescent="0.2">
      <c r="A13" s="134">
        <v>9</v>
      </c>
      <c r="B13" s="140">
        <v>45798</v>
      </c>
      <c r="C13" s="141">
        <f>Table2[[#This Row],[Date]]</f>
        <v>45798</v>
      </c>
      <c r="D13" s="135" t="s">
        <v>11</v>
      </c>
      <c r="E13" s="138">
        <v>0.33333333333333331</v>
      </c>
      <c r="F13" s="138">
        <v>0.79166666666666663</v>
      </c>
      <c r="G13" s="139" t="s">
        <v>89</v>
      </c>
      <c r="H13" s="139" t="s">
        <v>90</v>
      </c>
      <c r="I13" s="18"/>
      <c r="J13" s="111"/>
    </row>
    <row r="14" spans="1:18" ht="18" customHeight="1" x14ac:dyDescent="0.2">
      <c r="A14" s="57">
        <v>10</v>
      </c>
      <c r="B14" s="127">
        <v>45799</v>
      </c>
      <c r="C14" s="58">
        <f>Table2[[#This Row],[Date]]</f>
        <v>45799</v>
      </c>
      <c r="D14" s="59" t="s">
        <v>53</v>
      </c>
      <c r="E14" s="60">
        <v>0.375</v>
      </c>
      <c r="F14" s="60">
        <v>0.70833333333333337</v>
      </c>
      <c r="G14" s="57" t="s">
        <v>68</v>
      </c>
      <c r="H14" s="130" t="s">
        <v>76</v>
      </c>
    </row>
    <row r="15" spans="1:18" ht="18" customHeight="1" x14ac:dyDescent="0.2">
      <c r="A15" s="57">
        <v>11</v>
      </c>
      <c r="B15" s="127">
        <v>45800</v>
      </c>
      <c r="C15" s="58">
        <f>Table2[[#This Row],[Date]]</f>
        <v>45800</v>
      </c>
      <c r="D15" s="59" t="s">
        <v>53</v>
      </c>
      <c r="E15" s="60">
        <v>0.33333333333333331</v>
      </c>
      <c r="F15" s="60">
        <v>0.79166666666666663</v>
      </c>
      <c r="G15" s="61" t="s">
        <v>69</v>
      </c>
      <c r="H15" s="129" t="s">
        <v>77</v>
      </c>
    </row>
    <row r="16" spans="1:18" ht="18" customHeight="1" x14ac:dyDescent="0.2">
      <c r="A16" s="57">
        <v>12</v>
      </c>
      <c r="B16" s="127">
        <v>45801</v>
      </c>
      <c r="C16" s="58">
        <f>Table2[[#This Row],[Date]]</f>
        <v>45801</v>
      </c>
      <c r="D16" s="59" t="s">
        <v>11</v>
      </c>
      <c r="E16" s="60">
        <v>0.33333333333333331</v>
      </c>
      <c r="F16" s="128">
        <v>0.54166666666666663</v>
      </c>
      <c r="G16" s="61" t="s">
        <v>60</v>
      </c>
      <c r="H16" s="129" t="s">
        <v>61</v>
      </c>
    </row>
    <row r="17" spans="1:8" ht="18" customHeight="1" x14ac:dyDescent="0.2">
      <c r="A17" s="57">
        <v>13</v>
      </c>
      <c r="B17" s="127">
        <v>45802</v>
      </c>
      <c r="C17" s="58">
        <f>Table2[[#This Row],[Date]]</f>
        <v>45802</v>
      </c>
      <c r="D17" s="59" t="s">
        <v>11</v>
      </c>
      <c r="E17" s="128">
        <v>0.33333333333333331</v>
      </c>
      <c r="F17" s="60">
        <v>0.83333333333333337</v>
      </c>
      <c r="G17" s="57" t="s">
        <v>70</v>
      </c>
      <c r="H17" s="130" t="s">
        <v>78</v>
      </c>
    </row>
    <row r="18" spans="1:8" ht="18" customHeight="1" x14ac:dyDescent="0.2">
      <c r="A18" s="57">
        <v>14</v>
      </c>
      <c r="B18" s="127">
        <v>45803</v>
      </c>
      <c r="C18" s="58">
        <f>Table2[[#This Row],[Date]]</f>
        <v>45803</v>
      </c>
      <c r="D18" s="59" t="s">
        <v>24</v>
      </c>
      <c r="E18" s="128" t="s">
        <v>1</v>
      </c>
      <c r="F18" s="128" t="s">
        <v>1</v>
      </c>
      <c r="G18" s="61" t="s">
        <v>59</v>
      </c>
      <c r="H18" s="129" t="s">
        <v>1</v>
      </c>
    </row>
    <row r="19" spans="1:8" ht="18" customHeight="1" x14ac:dyDescent="0.2">
      <c r="A19" s="57" t="s">
        <v>1</v>
      </c>
      <c r="B19" s="20">
        <v>45804</v>
      </c>
      <c r="C19" s="55">
        <f>Table2[[#This Row],[Date]]</f>
        <v>45804</v>
      </c>
      <c r="D19" s="56" t="s">
        <v>11</v>
      </c>
      <c r="E19" s="19">
        <v>0.33333333333333331</v>
      </c>
      <c r="F19" s="19">
        <v>0.75</v>
      </c>
      <c r="G19" s="54" t="s">
        <v>54</v>
      </c>
      <c r="H19" s="54" t="s">
        <v>52</v>
      </c>
    </row>
    <row r="20" spans="1:8" ht="20.100000000000001" customHeight="1" x14ac:dyDescent="0.25"/>
    <row r="21" spans="1:8" ht="20.100000000000001" customHeight="1" x14ac:dyDescent="0.25"/>
    <row r="22" spans="1:8" ht="20.100000000000001" customHeight="1" x14ac:dyDescent="0.25"/>
    <row r="23" spans="1:8" ht="20.100000000000001" customHeight="1" x14ac:dyDescent="0.25"/>
    <row r="24" spans="1:8" ht="20.100000000000001" customHeight="1" x14ac:dyDescent="0.25"/>
    <row r="25" spans="1:8" ht="20.100000000000001" customHeight="1" x14ac:dyDescent="0.25"/>
    <row r="26" spans="1:8" ht="20.100000000000001" customHeight="1" x14ac:dyDescent="0.25"/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</sheetData>
  <mergeCells count="2">
    <mergeCell ref="A1:H1"/>
    <mergeCell ref="A2:H2"/>
  </mergeCells>
  <pageMargins left="0.32" right="0.17" top="0.3" bottom="0.21" header="0.19" footer="0.16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9E8-724C-45A7-BDA5-A3C1F793B284}">
  <sheetPr>
    <pageSetUpPr fitToPage="1"/>
  </sheetPr>
  <dimension ref="A1:Q14"/>
  <sheetViews>
    <sheetView zoomScale="85" zoomScaleNormal="85" workbookViewId="0">
      <pane ySplit="1" topLeftCell="A8" activePane="bottomLeft" state="frozen"/>
      <selection pane="bottomLeft" activeCell="O9" sqref="O9"/>
    </sheetView>
  </sheetViews>
  <sheetFormatPr defaultColWidth="8.85546875" defaultRowHeight="12.75" x14ac:dyDescent="0.2"/>
  <cols>
    <col min="1" max="1" width="4.42578125" style="108" customWidth="1"/>
    <col min="2" max="2" width="12.140625" style="79" customWidth="1"/>
    <col min="3" max="3" width="6.85546875" style="108" customWidth="1"/>
    <col min="4" max="4" width="5.85546875" style="108" customWidth="1"/>
    <col min="5" max="6" width="8.42578125" style="79" customWidth="1"/>
    <col min="7" max="7" width="17.28515625" style="79" customWidth="1"/>
    <col min="8" max="8" width="11.28515625" style="79" customWidth="1"/>
    <col min="9" max="9" width="35.28515625" customWidth="1"/>
    <col min="10" max="11" width="19.85546875" customWidth="1"/>
    <col min="12" max="12" width="21.42578125" style="4" customWidth="1"/>
    <col min="13" max="13" width="18.85546875" customWidth="1"/>
    <col min="14" max="14" width="17.85546875" customWidth="1"/>
    <col min="15" max="15" width="12.42578125" customWidth="1"/>
    <col min="16" max="16" width="25.5703125" customWidth="1"/>
    <col min="17" max="17" width="8.85546875" style="22"/>
  </cols>
  <sheetData>
    <row r="1" spans="1:16" ht="30" x14ac:dyDescent="0.2">
      <c r="A1" s="102" t="s">
        <v>34</v>
      </c>
      <c r="B1" s="103" t="str">
        <f>Schedule!B4</f>
        <v>Date</v>
      </c>
      <c r="C1" s="102" t="str">
        <f>Schedule!C4</f>
        <v>Day</v>
      </c>
      <c r="D1" s="104" t="s">
        <v>4</v>
      </c>
      <c r="E1" s="105" t="str">
        <f>Schedule!E4</f>
        <v>STA</v>
      </c>
      <c r="F1" s="105" t="str">
        <f>Schedule!F4</f>
        <v>STD</v>
      </c>
      <c r="G1" s="105" t="str">
        <f>Schedule!G4</f>
        <v>Port</v>
      </c>
      <c r="H1" s="105" t="str">
        <f>Schedule!H4</f>
        <v>Port Code</v>
      </c>
      <c r="I1" s="3" t="s">
        <v>28</v>
      </c>
      <c r="J1" s="3" t="s">
        <v>29</v>
      </c>
      <c r="K1" s="3" t="s">
        <v>30</v>
      </c>
      <c r="L1" s="3" t="s">
        <v>55</v>
      </c>
      <c r="M1" s="3" t="s">
        <v>31</v>
      </c>
      <c r="N1" s="3" t="s">
        <v>32</v>
      </c>
      <c r="O1" s="3" t="s">
        <v>33</v>
      </c>
      <c r="P1" s="3" t="s">
        <v>27</v>
      </c>
    </row>
    <row r="2" spans="1:16" ht="72" customHeight="1" x14ac:dyDescent="0.2">
      <c r="A2" s="89">
        <f>Schedule!A5</f>
        <v>1</v>
      </c>
      <c r="B2" s="90">
        <f>Schedule!B5</f>
        <v>45790</v>
      </c>
      <c r="C2" s="91">
        <f>Schedule!C5</f>
        <v>45790</v>
      </c>
      <c r="D2" s="106" t="str">
        <f>Schedule!D5</f>
        <v>B</v>
      </c>
      <c r="E2" s="93">
        <f>Schedule!E5</f>
        <v>0.33333333333333331</v>
      </c>
      <c r="F2" s="93">
        <f>Schedule!F5</f>
        <v>0.75</v>
      </c>
      <c r="G2" s="90" t="str">
        <f>Schedule!G5</f>
        <v>BREMERHAVEN</v>
      </c>
      <c r="H2" s="90" t="str">
        <f>Schedule!H5</f>
        <v>DEBRV</v>
      </c>
      <c r="I2" s="53" t="s">
        <v>288</v>
      </c>
      <c r="J2" s="112" t="s">
        <v>58</v>
      </c>
      <c r="K2" s="132" t="s">
        <v>1</v>
      </c>
      <c r="L2" s="126" t="s">
        <v>1</v>
      </c>
      <c r="M2" s="131" t="s">
        <v>56</v>
      </c>
      <c r="N2" s="131" t="s">
        <v>63</v>
      </c>
      <c r="O2" s="133" t="s">
        <v>1</v>
      </c>
      <c r="P2" s="85"/>
    </row>
    <row r="3" spans="1:16" ht="72" customHeight="1" x14ac:dyDescent="0.2">
      <c r="A3" s="94">
        <f>Schedule!A7</f>
        <v>3</v>
      </c>
      <c r="B3" s="95">
        <f>Schedule!B7</f>
        <v>45792</v>
      </c>
      <c r="C3" s="96">
        <f>Schedule!C7</f>
        <v>45792</v>
      </c>
      <c r="D3" s="107" t="str">
        <f>Schedule!D7</f>
        <v>B</v>
      </c>
      <c r="E3" s="98">
        <f>Schedule!E7</f>
        <v>0.33333333333333331</v>
      </c>
      <c r="F3" s="98">
        <f>Schedule!F7</f>
        <v>0.83333333333333337</v>
      </c>
      <c r="G3" s="95" t="str">
        <f>Schedule!G7</f>
        <v>Portsmouth</v>
      </c>
      <c r="H3" s="95" t="str">
        <f>Schedule!H7</f>
        <v>GBPME</v>
      </c>
      <c r="I3" s="172" t="s">
        <v>62</v>
      </c>
      <c r="J3" s="154" t="s">
        <v>83</v>
      </c>
      <c r="K3" s="144" t="s">
        <v>1</v>
      </c>
      <c r="L3" s="126" t="s">
        <v>261</v>
      </c>
      <c r="M3" s="163" t="s">
        <v>278</v>
      </c>
      <c r="N3" s="147" t="s">
        <v>95</v>
      </c>
      <c r="O3" s="176" t="s">
        <v>293</v>
      </c>
      <c r="P3" s="62"/>
    </row>
    <row r="4" spans="1:16" ht="39.75" customHeight="1" x14ac:dyDescent="0.2">
      <c r="A4" s="94">
        <f>Schedule!A8</f>
        <v>4</v>
      </c>
      <c r="B4" s="95">
        <f>Schedule!B8</f>
        <v>45793</v>
      </c>
      <c r="C4" s="96">
        <f>Schedule!C8</f>
        <v>45793</v>
      </c>
      <c r="D4" s="107" t="str">
        <f>Schedule!D8</f>
        <v>A</v>
      </c>
      <c r="E4" s="98">
        <f>Schedule!E8</f>
        <v>0.375</v>
      </c>
      <c r="F4" s="98">
        <f>Schedule!F8</f>
        <v>0.79166666666666663</v>
      </c>
      <c r="G4" s="95" t="str">
        <f>Schedule!G8</f>
        <v>Plymouth</v>
      </c>
      <c r="H4" s="95" t="str">
        <f>Schedule!H8</f>
        <v>GBPLY</v>
      </c>
      <c r="I4" s="173"/>
      <c r="J4" s="160" t="s">
        <v>268</v>
      </c>
      <c r="K4" s="144" t="s">
        <v>1</v>
      </c>
      <c r="L4" s="126" t="s">
        <v>262</v>
      </c>
      <c r="M4" s="160" t="s">
        <v>1</v>
      </c>
      <c r="N4" s="160" t="s">
        <v>269</v>
      </c>
      <c r="O4" s="177"/>
      <c r="P4" s="62"/>
    </row>
    <row r="5" spans="1:16" ht="60" x14ac:dyDescent="0.2">
      <c r="A5" s="94">
        <f>Schedule!A9</f>
        <v>5</v>
      </c>
      <c r="B5" s="95">
        <f>Schedule!B9</f>
        <v>45794</v>
      </c>
      <c r="C5" s="96">
        <f>Schedule!C9</f>
        <v>45794</v>
      </c>
      <c r="D5" s="107" t="str">
        <f>Schedule!D9</f>
        <v>A</v>
      </c>
      <c r="E5" s="98">
        <f>Schedule!E9</f>
        <v>0.29166666666666669</v>
      </c>
      <c r="F5" s="98">
        <f>Schedule!F9</f>
        <v>0.58333333333333337</v>
      </c>
      <c r="G5" s="95" t="str">
        <f>Schedule!G9</f>
        <v>St. Mary's, Isles of Scilly</v>
      </c>
      <c r="H5" s="95" t="str">
        <f>Schedule!H9</f>
        <v>GBHWZ</v>
      </c>
      <c r="I5" s="131" t="s">
        <v>81</v>
      </c>
      <c r="J5" s="131" t="s">
        <v>57</v>
      </c>
      <c r="K5" s="144" t="s">
        <v>1</v>
      </c>
      <c r="L5" s="126" t="s">
        <v>263</v>
      </c>
      <c r="M5" s="146" t="s">
        <v>1</v>
      </c>
      <c r="N5" s="147" t="s">
        <v>1</v>
      </c>
      <c r="O5" s="178"/>
      <c r="P5" s="131" t="s">
        <v>84</v>
      </c>
    </row>
    <row r="6" spans="1:16" ht="105" x14ac:dyDescent="0.2">
      <c r="A6" s="94">
        <f>Schedule!A10</f>
        <v>6</v>
      </c>
      <c r="B6" s="95">
        <f>Schedule!B10</f>
        <v>45795</v>
      </c>
      <c r="C6" s="96">
        <f>Schedule!C10</f>
        <v>45795</v>
      </c>
      <c r="D6" s="107" t="str">
        <f>Schedule!D10</f>
        <v>B</v>
      </c>
      <c r="E6" s="98">
        <f>Schedule!E10</f>
        <v>0.33333333333333331</v>
      </c>
      <c r="F6" s="98">
        <f>Schedule!F10</f>
        <v>0.83333333333333337</v>
      </c>
      <c r="G6" s="95" t="str">
        <f>Schedule!G10</f>
        <v>Dun Laoghaire (Dublin)</v>
      </c>
      <c r="H6" s="95" t="str">
        <f>Schedule!H10</f>
        <v>IEDLG</v>
      </c>
      <c r="I6" s="143" t="s">
        <v>92</v>
      </c>
      <c r="J6" s="160" t="s">
        <v>270</v>
      </c>
      <c r="K6" s="144" t="s">
        <v>1</v>
      </c>
      <c r="L6" s="126" t="s">
        <v>271</v>
      </c>
      <c r="M6" s="163" t="s">
        <v>1</v>
      </c>
      <c r="N6" s="163" t="s">
        <v>1</v>
      </c>
      <c r="O6" s="164" t="s">
        <v>96</v>
      </c>
      <c r="P6" s="163" t="s">
        <v>284</v>
      </c>
    </row>
    <row r="7" spans="1:16" ht="39.75" customHeight="1" x14ac:dyDescent="0.2">
      <c r="A7" s="94">
        <f>Schedule!A11</f>
        <v>7</v>
      </c>
      <c r="B7" s="95">
        <f>Schedule!B11</f>
        <v>45796</v>
      </c>
      <c r="C7" s="96">
        <f>Schedule!C11</f>
        <v>45796</v>
      </c>
      <c r="D7" s="107" t="str">
        <f>Schedule!D11</f>
        <v>B</v>
      </c>
      <c r="E7" s="98">
        <f>Schedule!E11</f>
        <v>0.33333333333333331</v>
      </c>
      <c r="F7" s="98">
        <f>Schedule!F11</f>
        <v>0.75</v>
      </c>
      <c r="G7" s="95" t="str">
        <f>Schedule!G11</f>
        <v>Liverpool</v>
      </c>
      <c r="H7" s="95" t="str">
        <f>Schedule!H11</f>
        <v>GBLIV</v>
      </c>
      <c r="I7" s="174" t="s">
        <v>62</v>
      </c>
      <c r="J7" s="131" t="s">
        <v>85</v>
      </c>
      <c r="K7" s="144" t="s">
        <v>1</v>
      </c>
      <c r="L7" s="126" t="s">
        <v>264</v>
      </c>
      <c r="M7" s="146" t="s">
        <v>1</v>
      </c>
      <c r="N7" s="160" t="s">
        <v>275</v>
      </c>
      <c r="O7" s="176" t="s">
        <v>294</v>
      </c>
      <c r="P7" s="23"/>
    </row>
    <row r="8" spans="1:16" ht="72" customHeight="1" x14ac:dyDescent="0.2">
      <c r="A8" s="94">
        <f>Schedule!A12</f>
        <v>8</v>
      </c>
      <c r="B8" s="95">
        <f>Schedule!B12</f>
        <v>45797</v>
      </c>
      <c r="C8" s="96">
        <f>Schedule!C12</f>
        <v>45797</v>
      </c>
      <c r="D8" s="107" t="str">
        <f>Schedule!D12</f>
        <v>B</v>
      </c>
      <c r="E8" s="98">
        <f>Schedule!E12</f>
        <v>0.41666666666666669</v>
      </c>
      <c r="F8" s="98">
        <f>Schedule!F12</f>
        <v>0.83333333333333337</v>
      </c>
      <c r="G8" s="95" t="str">
        <f>Schedule!G12</f>
        <v>Greenock (Glasgow)</v>
      </c>
      <c r="H8" s="95" t="str">
        <f>Schedule!H12</f>
        <v>GBGRK</v>
      </c>
      <c r="I8" s="175"/>
      <c r="J8" s="160" t="s">
        <v>272</v>
      </c>
      <c r="K8" s="144" t="s">
        <v>1</v>
      </c>
      <c r="L8" s="126" t="s">
        <v>265</v>
      </c>
      <c r="M8" s="163" t="s">
        <v>1</v>
      </c>
      <c r="N8" s="163" t="s">
        <v>1</v>
      </c>
      <c r="O8" s="178"/>
      <c r="P8" s="167" t="s">
        <v>285</v>
      </c>
    </row>
    <row r="9" spans="1:16" ht="72" customHeight="1" x14ac:dyDescent="0.2">
      <c r="A9" s="94">
        <f>Schedule!A13</f>
        <v>9</v>
      </c>
      <c r="B9" s="95">
        <f>Schedule!B13</f>
        <v>45798</v>
      </c>
      <c r="C9" s="96">
        <f>Schedule!C13</f>
        <v>45798</v>
      </c>
      <c r="D9" s="107" t="str">
        <f>Schedule!D13</f>
        <v>B</v>
      </c>
      <c r="E9" s="98">
        <f>Schedule!E13</f>
        <v>0.33333333333333331</v>
      </c>
      <c r="F9" s="98">
        <f>Schedule!F13</f>
        <v>0.79166666666666663</v>
      </c>
      <c r="G9" s="95" t="str">
        <f>Schedule!G13</f>
        <v>Belfast</v>
      </c>
      <c r="H9" s="95" t="str">
        <f>Schedule!H13</f>
        <v>GBBEL</v>
      </c>
      <c r="I9" s="142" t="s">
        <v>86</v>
      </c>
      <c r="J9" s="167" t="s">
        <v>273</v>
      </c>
      <c r="K9" s="144" t="s">
        <v>1</v>
      </c>
      <c r="L9" s="126" t="s">
        <v>266</v>
      </c>
      <c r="M9" s="167" t="s">
        <v>283</v>
      </c>
      <c r="N9" s="160" t="s">
        <v>274</v>
      </c>
      <c r="O9" s="164" t="s">
        <v>96</v>
      </c>
      <c r="P9" s="62"/>
    </row>
    <row r="10" spans="1:16" ht="72" customHeight="1" x14ac:dyDescent="0.2">
      <c r="A10" s="94">
        <f>Schedule!A14</f>
        <v>10</v>
      </c>
      <c r="B10" s="95">
        <f>Schedule!B14</f>
        <v>45799</v>
      </c>
      <c r="C10" s="96">
        <f>Schedule!C14</f>
        <v>45799</v>
      </c>
      <c r="D10" s="107" t="str">
        <f>Schedule!D14</f>
        <v>A</v>
      </c>
      <c r="E10" s="98">
        <f>Schedule!E14</f>
        <v>0.375</v>
      </c>
      <c r="F10" s="98">
        <f>Schedule!F14</f>
        <v>0.70833333333333337</v>
      </c>
      <c r="G10" s="95" t="str">
        <f>Schedule!G14</f>
        <v>Fort William</v>
      </c>
      <c r="H10" s="95" t="str">
        <f>Schedule!H14</f>
        <v>GBFWM</v>
      </c>
      <c r="I10" s="174" t="s">
        <v>91</v>
      </c>
      <c r="J10" s="131" t="s">
        <v>82</v>
      </c>
      <c r="K10" s="144" t="s">
        <v>1</v>
      </c>
      <c r="L10" s="126" t="s">
        <v>263</v>
      </c>
      <c r="M10" s="146" t="s">
        <v>1</v>
      </c>
      <c r="N10" s="147" t="s">
        <v>97</v>
      </c>
      <c r="O10" s="176" t="s">
        <v>294</v>
      </c>
      <c r="P10" s="62"/>
    </row>
    <row r="11" spans="1:16" ht="72" customHeight="1" x14ac:dyDescent="0.2">
      <c r="A11" s="94">
        <f>Schedule!A15</f>
        <v>11</v>
      </c>
      <c r="B11" s="95">
        <f>Schedule!B15</f>
        <v>45800</v>
      </c>
      <c r="C11" s="96">
        <f>Schedule!C15</f>
        <v>45800</v>
      </c>
      <c r="D11" s="107" t="str">
        <f>Schedule!D15</f>
        <v>A</v>
      </c>
      <c r="E11" s="98">
        <f>Schedule!E15</f>
        <v>0.33333333333333331</v>
      </c>
      <c r="F11" s="98">
        <f>Schedule!F15</f>
        <v>0.79166666666666663</v>
      </c>
      <c r="G11" s="95" t="str">
        <f>Schedule!G15</f>
        <v>Ullapool</v>
      </c>
      <c r="H11" s="95" t="str">
        <f>Schedule!H15</f>
        <v>GBULL</v>
      </c>
      <c r="I11" s="173"/>
      <c r="J11" s="131" t="s">
        <v>82</v>
      </c>
      <c r="K11" s="144" t="s">
        <v>1</v>
      </c>
      <c r="L11" s="126" t="s">
        <v>263</v>
      </c>
      <c r="M11" s="146" t="s">
        <v>1</v>
      </c>
      <c r="N11" s="160" t="s">
        <v>276</v>
      </c>
      <c r="O11" s="177"/>
      <c r="P11" s="23"/>
    </row>
    <row r="12" spans="1:16" ht="72" customHeight="1" x14ac:dyDescent="0.2">
      <c r="A12" s="94">
        <f>Schedule!A16</f>
        <v>12</v>
      </c>
      <c r="B12" s="95">
        <f>Schedule!B16</f>
        <v>45801</v>
      </c>
      <c r="C12" s="96">
        <f>Schedule!C16</f>
        <v>45801</v>
      </c>
      <c r="D12" s="107" t="str">
        <f>Schedule!D16</f>
        <v>B</v>
      </c>
      <c r="E12" s="98">
        <f>Schedule!E16</f>
        <v>0.33333333333333331</v>
      </c>
      <c r="F12" s="98">
        <f>Schedule!F16</f>
        <v>0.54166666666666663</v>
      </c>
      <c r="G12" s="95" t="str">
        <f>Schedule!G16</f>
        <v>Kirkwall, Orkney Isles</v>
      </c>
      <c r="H12" s="95" t="str">
        <f>Schedule!H16</f>
        <v>GBKWL</v>
      </c>
      <c r="I12" s="173"/>
      <c r="J12" s="163" t="s">
        <v>88</v>
      </c>
      <c r="K12" s="168" t="s">
        <v>279</v>
      </c>
      <c r="L12" s="126" t="s">
        <v>282</v>
      </c>
      <c r="M12" s="163" t="s">
        <v>280</v>
      </c>
      <c r="N12" s="160" t="s">
        <v>281</v>
      </c>
      <c r="O12" s="177"/>
      <c r="P12" s="23"/>
    </row>
    <row r="13" spans="1:16" ht="72" customHeight="1" x14ac:dyDescent="0.2">
      <c r="A13" s="94">
        <f>Schedule!A17</f>
        <v>13</v>
      </c>
      <c r="B13" s="95">
        <f>Schedule!B17</f>
        <v>45802</v>
      </c>
      <c r="C13" s="96">
        <f>Schedule!C17</f>
        <v>45802</v>
      </c>
      <c r="D13" s="107" t="str">
        <f>Schedule!D17</f>
        <v>B</v>
      </c>
      <c r="E13" s="98">
        <f>Schedule!E17</f>
        <v>0.33333333333333331</v>
      </c>
      <c r="F13" s="98">
        <f>Schedule!F17</f>
        <v>0.83333333333333337</v>
      </c>
      <c r="G13" s="95" t="str">
        <f>Schedule!G17</f>
        <v>Rosyth</v>
      </c>
      <c r="H13" s="95" t="str">
        <f>Schedule!H17</f>
        <v>GBROY</v>
      </c>
      <c r="I13" s="175"/>
      <c r="J13" s="160" t="s">
        <v>277</v>
      </c>
      <c r="K13" s="159" t="s">
        <v>94</v>
      </c>
      <c r="L13" s="126" t="s">
        <v>267</v>
      </c>
      <c r="M13" s="163" t="s">
        <v>287</v>
      </c>
      <c r="N13" s="147" t="s">
        <v>98</v>
      </c>
      <c r="O13" s="178"/>
      <c r="P13" s="167" t="s">
        <v>286</v>
      </c>
    </row>
    <row r="14" spans="1:16" ht="72" customHeight="1" x14ac:dyDescent="0.2">
      <c r="A14" s="89" t="str">
        <f>Schedule!A19</f>
        <v>-</v>
      </c>
      <c r="B14" s="90">
        <f>Schedule!B19</f>
        <v>45804</v>
      </c>
      <c r="C14" s="91">
        <f>Schedule!C19</f>
        <v>45804</v>
      </c>
      <c r="D14" s="106" t="str">
        <f>Schedule!D19</f>
        <v>B</v>
      </c>
      <c r="E14" s="93">
        <f>Schedule!E19</f>
        <v>0.33333333333333331</v>
      </c>
      <c r="F14" s="93">
        <f>Schedule!F19</f>
        <v>0.75</v>
      </c>
      <c r="G14" s="90" t="str">
        <f>Schedule!G19</f>
        <v>BREMERHAVEN</v>
      </c>
      <c r="H14" s="90" t="str">
        <f>Schedule!H19</f>
        <v>DEBRV</v>
      </c>
      <c r="I14" s="53" t="s">
        <v>260</v>
      </c>
      <c r="J14" s="131" t="s">
        <v>58</v>
      </c>
      <c r="K14" s="132" t="s">
        <v>1</v>
      </c>
      <c r="L14" s="131" t="s">
        <v>1</v>
      </c>
      <c r="M14" s="112" t="s">
        <v>56</v>
      </c>
      <c r="N14" s="131" t="s">
        <v>63</v>
      </c>
      <c r="O14" s="133" t="s">
        <v>1</v>
      </c>
      <c r="P14" s="23"/>
    </row>
  </sheetData>
  <sheetProtection formatColumns="0" formatRows="0" selectLockedCells="1" sort="0" autoFilter="0"/>
  <protectedRanges>
    <protectedRange sqref="K2:P2 L3:M4 N14" name="Range1"/>
    <protectedRange sqref="I3:I4" name="Range1_9_1"/>
    <protectedRange sqref="I14 I2" name="Range1_2_4"/>
  </protectedRanges>
  <autoFilter ref="A1:P14" xr:uid="{689437D9-0936-4D39-8CC0-6D899B928D87}"/>
  <mergeCells count="6">
    <mergeCell ref="I3:I4"/>
    <mergeCell ref="I7:I8"/>
    <mergeCell ref="I10:I13"/>
    <mergeCell ref="O3:O5"/>
    <mergeCell ref="O7:O8"/>
    <mergeCell ref="O10:O13"/>
  </mergeCells>
  <pageMargins left="0.23622047244094491" right="0.23622047244094491" top="0.36" bottom="0.3" header="0.21" footer="0.16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7404-3E65-4A96-87A8-D5AF02DFE1FF}">
  <sheetPr>
    <pageSetUpPr fitToPage="1"/>
  </sheetPr>
  <dimension ref="A1:K16"/>
  <sheetViews>
    <sheetView zoomScale="85" zoomScaleNormal="85" workbookViewId="0">
      <selection activeCell="B9" sqref="A9:B9"/>
    </sheetView>
  </sheetViews>
  <sheetFormatPr defaultColWidth="8.85546875" defaultRowHeight="12.75" x14ac:dyDescent="0.2"/>
  <cols>
    <col min="1" max="1" width="6.140625" style="99" customWidth="1"/>
    <col min="2" max="2" width="13.42578125" style="99" customWidth="1"/>
    <col min="3" max="3" width="8.28515625" style="99" customWidth="1"/>
    <col min="4" max="4" width="10.140625" style="100" customWidth="1"/>
    <col min="5" max="5" width="9.28515625" style="99" bestFit="1" customWidth="1"/>
    <col min="6" max="6" width="9.140625" style="99"/>
    <col min="7" max="7" width="18.85546875" style="101" customWidth="1"/>
    <col min="8" max="8" width="13.5703125" style="99" customWidth="1"/>
    <col min="9" max="11" width="26.7109375" style="4" customWidth="1"/>
  </cols>
  <sheetData>
    <row r="1" spans="1:11" ht="35.25" customHeight="1" x14ac:dyDescent="0.2">
      <c r="A1" s="86" t="s">
        <v>34</v>
      </c>
      <c r="B1" s="86" t="s">
        <v>2</v>
      </c>
      <c r="C1" s="87" t="s">
        <v>3</v>
      </c>
      <c r="D1" s="88" t="s">
        <v>22</v>
      </c>
      <c r="E1" s="88" t="s">
        <v>5</v>
      </c>
      <c r="F1" s="88" t="s">
        <v>6</v>
      </c>
      <c r="G1" s="88" t="s">
        <v>23</v>
      </c>
      <c r="H1" s="88" t="s">
        <v>7</v>
      </c>
      <c r="I1" s="21" t="s">
        <v>25</v>
      </c>
      <c r="J1" s="21" t="s">
        <v>26</v>
      </c>
      <c r="K1" s="21" t="s">
        <v>27</v>
      </c>
    </row>
    <row r="2" spans="1:11" s="5" customFormat="1" ht="30" customHeight="1" x14ac:dyDescent="0.2">
      <c r="A2" s="89">
        <f>Schedule!A5</f>
        <v>1</v>
      </c>
      <c r="B2" s="90">
        <f>Schedule!B5</f>
        <v>45790</v>
      </c>
      <c r="C2" s="91">
        <f>Schedule!C5</f>
        <v>45790</v>
      </c>
      <c r="D2" s="92" t="str">
        <f>Schedule!D5</f>
        <v>B</v>
      </c>
      <c r="E2" s="93">
        <f>Schedule!E5</f>
        <v>0.33333333333333331</v>
      </c>
      <c r="F2" s="93">
        <f>Schedule!F5</f>
        <v>0.75</v>
      </c>
      <c r="G2" s="90" t="str">
        <f>Schedule!G5</f>
        <v>BREMERHAVEN</v>
      </c>
      <c r="H2" s="90" t="str">
        <f>Schedule!H5</f>
        <v>DEBRV</v>
      </c>
      <c r="I2" s="156"/>
      <c r="J2" s="156" t="s">
        <v>254</v>
      </c>
      <c r="K2" s="156"/>
    </row>
    <row r="3" spans="1:11" ht="30" customHeight="1" x14ac:dyDescent="0.2">
      <c r="A3" s="94">
        <f>Schedule!A6</f>
        <v>2</v>
      </c>
      <c r="B3" s="95">
        <f>Schedule!B6</f>
        <v>45791</v>
      </c>
      <c r="C3" s="96">
        <f>Schedule!C6</f>
        <v>45791</v>
      </c>
      <c r="D3" s="97" t="str">
        <f>Schedule!D6</f>
        <v>C</v>
      </c>
      <c r="E3" s="98" t="str">
        <f>Schedule!E6</f>
        <v>-</v>
      </c>
      <c r="F3" s="98" t="str">
        <f>Schedule!F6</f>
        <v>-</v>
      </c>
      <c r="G3" s="95" t="str">
        <f>Schedule!G6</f>
        <v>At sea</v>
      </c>
      <c r="H3" s="95" t="str">
        <f>Schedule!H6</f>
        <v>-</v>
      </c>
      <c r="I3" s="156" t="s">
        <v>252</v>
      </c>
      <c r="J3" s="156" t="s">
        <v>246</v>
      </c>
      <c r="K3" s="116"/>
    </row>
    <row r="4" spans="1:11" ht="30" customHeight="1" x14ac:dyDescent="0.2">
      <c r="A4" s="94">
        <f>Schedule!A7</f>
        <v>3</v>
      </c>
      <c r="B4" s="95">
        <f>Schedule!B7</f>
        <v>45792</v>
      </c>
      <c r="C4" s="96">
        <f>Schedule!C7</f>
        <v>45792</v>
      </c>
      <c r="D4" s="97" t="str">
        <f>Schedule!D7</f>
        <v>B</v>
      </c>
      <c r="E4" s="98">
        <f>Schedule!E7</f>
        <v>0.33333333333333331</v>
      </c>
      <c r="F4" s="98">
        <f>Schedule!F7</f>
        <v>0.83333333333333337</v>
      </c>
      <c r="G4" s="95" t="str">
        <f>Schedule!G7</f>
        <v>Portsmouth</v>
      </c>
      <c r="H4" s="95" t="str">
        <f>Schedule!H7</f>
        <v>GBPME</v>
      </c>
      <c r="I4" s="156" t="s">
        <v>205</v>
      </c>
      <c r="J4" s="156" t="s">
        <v>256</v>
      </c>
      <c r="K4" s="156" t="s">
        <v>250</v>
      </c>
    </row>
    <row r="5" spans="1:11" ht="30" customHeight="1" x14ac:dyDescent="0.2">
      <c r="A5" s="94">
        <f>Schedule!A8</f>
        <v>4</v>
      </c>
      <c r="B5" s="95">
        <f>Schedule!B8</f>
        <v>45793</v>
      </c>
      <c r="C5" s="96">
        <f>Schedule!C8</f>
        <v>45793</v>
      </c>
      <c r="D5" s="97" t="str">
        <f>Schedule!D8</f>
        <v>A</v>
      </c>
      <c r="E5" s="98">
        <f>Schedule!E8</f>
        <v>0.375</v>
      </c>
      <c r="F5" s="98">
        <f>Schedule!F8</f>
        <v>0.79166666666666663</v>
      </c>
      <c r="G5" s="95" t="str">
        <f>Schedule!G8</f>
        <v>Plymouth</v>
      </c>
      <c r="H5" s="95" t="str">
        <f>Schedule!H8</f>
        <v>GBPLY</v>
      </c>
      <c r="I5" s="156" t="s">
        <v>145</v>
      </c>
      <c r="J5" s="156" t="s">
        <v>259</v>
      </c>
      <c r="K5" s="156" t="s">
        <v>250</v>
      </c>
    </row>
    <row r="6" spans="1:11" ht="30" customHeight="1" x14ac:dyDescent="0.2">
      <c r="A6" s="94">
        <f>Schedule!A9</f>
        <v>5</v>
      </c>
      <c r="B6" s="95">
        <f>Schedule!B9</f>
        <v>45794</v>
      </c>
      <c r="C6" s="96">
        <f>Schedule!C9</f>
        <v>45794</v>
      </c>
      <c r="D6" s="97" t="str">
        <f>Schedule!D9</f>
        <v>A</v>
      </c>
      <c r="E6" s="98">
        <f>Schedule!E9</f>
        <v>0.29166666666666669</v>
      </c>
      <c r="F6" s="98">
        <f>Schedule!F9</f>
        <v>0.58333333333333337</v>
      </c>
      <c r="G6" s="95" t="str">
        <f>Schedule!G9</f>
        <v>St. Mary's, Isles of Scilly</v>
      </c>
      <c r="H6" s="95" t="str">
        <f>Schedule!H9</f>
        <v>GBHWZ</v>
      </c>
      <c r="I6" s="157" t="s">
        <v>253</v>
      </c>
      <c r="J6" s="166" t="s">
        <v>290</v>
      </c>
      <c r="K6" s="156" t="s">
        <v>251</v>
      </c>
    </row>
    <row r="7" spans="1:11" ht="30" customHeight="1" x14ac:dyDescent="0.2">
      <c r="A7" s="94">
        <f>Schedule!A10</f>
        <v>6</v>
      </c>
      <c r="B7" s="95">
        <f>Schedule!B10</f>
        <v>45795</v>
      </c>
      <c r="C7" s="96">
        <f>Schedule!C10</f>
        <v>45795</v>
      </c>
      <c r="D7" s="97" t="str">
        <f>Schedule!D10</f>
        <v>B</v>
      </c>
      <c r="E7" s="98">
        <f>Schedule!E10</f>
        <v>0.33333333333333331</v>
      </c>
      <c r="F7" s="98">
        <f>Schedule!F10</f>
        <v>0.83333333333333337</v>
      </c>
      <c r="G7" s="95" t="str">
        <f>Schedule!G10</f>
        <v>Dun Laoghaire (Dublin)</v>
      </c>
      <c r="H7" s="95" t="str">
        <f>Schedule!H10</f>
        <v>IEDLG</v>
      </c>
      <c r="I7" s="155"/>
      <c r="J7" s="47"/>
      <c r="K7" s="63"/>
    </row>
    <row r="8" spans="1:11" ht="30" customHeight="1" x14ac:dyDescent="0.2">
      <c r="A8" s="94">
        <f>Schedule!A11</f>
        <v>7</v>
      </c>
      <c r="B8" s="95">
        <f>Schedule!B11</f>
        <v>45796</v>
      </c>
      <c r="C8" s="96">
        <f>Schedule!C11</f>
        <v>45796</v>
      </c>
      <c r="D8" s="97" t="str">
        <f>Schedule!D11</f>
        <v>B</v>
      </c>
      <c r="E8" s="98">
        <f>Schedule!E11</f>
        <v>0.33333333333333331</v>
      </c>
      <c r="F8" s="98">
        <f>Schedule!F11</f>
        <v>0.75</v>
      </c>
      <c r="G8" s="95" t="str">
        <f>Schedule!G11</f>
        <v>Liverpool</v>
      </c>
      <c r="H8" s="95" t="str">
        <f>Schedule!H11</f>
        <v>GBLIV</v>
      </c>
      <c r="I8" s="155"/>
      <c r="J8" s="156" t="s">
        <v>257</v>
      </c>
      <c r="K8" s="36"/>
    </row>
    <row r="9" spans="1:11" ht="30" customHeight="1" x14ac:dyDescent="0.2">
      <c r="A9" s="94">
        <f>Schedule!A12</f>
        <v>8</v>
      </c>
      <c r="B9" s="95">
        <f>Schedule!B12</f>
        <v>45797</v>
      </c>
      <c r="C9" s="96">
        <f>Schedule!C12</f>
        <v>45797</v>
      </c>
      <c r="D9" s="97" t="str">
        <f>Schedule!D12</f>
        <v>B</v>
      </c>
      <c r="E9" s="98">
        <f>Schedule!E12</f>
        <v>0.41666666666666669</v>
      </c>
      <c r="F9" s="98">
        <f>Schedule!F12</f>
        <v>0.83333333333333337</v>
      </c>
      <c r="G9" s="95" t="str">
        <f>Schedule!G12</f>
        <v>Greenock (Glasgow)</v>
      </c>
      <c r="H9" s="95" t="str">
        <f>Schedule!H12</f>
        <v>GBGRK</v>
      </c>
      <c r="I9" s="155"/>
      <c r="J9" s="166" t="s">
        <v>291</v>
      </c>
      <c r="K9" s="36"/>
    </row>
    <row r="10" spans="1:11" ht="30" customHeight="1" x14ac:dyDescent="0.2">
      <c r="A10" s="94">
        <f>Schedule!A13</f>
        <v>9</v>
      </c>
      <c r="B10" s="95">
        <f>Schedule!B13</f>
        <v>45798</v>
      </c>
      <c r="C10" s="96">
        <f>Schedule!C13</f>
        <v>45798</v>
      </c>
      <c r="D10" s="97" t="str">
        <f>Schedule!D13</f>
        <v>B</v>
      </c>
      <c r="E10" s="98">
        <f>Schedule!E13</f>
        <v>0.33333333333333331</v>
      </c>
      <c r="F10" s="98">
        <f>Schedule!F13</f>
        <v>0.79166666666666663</v>
      </c>
      <c r="G10" s="95" t="str">
        <f>Schedule!G13</f>
        <v>Belfast</v>
      </c>
      <c r="H10" s="95" t="str">
        <f>Schedule!H13</f>
        <v>GBBEL</v>
      </c>
      <c r="I10" s="165" t="s">
        <v>289</v>
      </c>
      <c r="J10" s="36"/>
      <c r="K10" s="36"/>
    </row>
    <row r="11" spans="1:11" ht="30" customHeight="1" x14ac:dyDescent="0.2">
      <c r="A11" s="94">
        <f>Schedule!A14</f>
        <v>10</v>
      </c>
      <c r="B11" s="95">
        <f>Schedule!B14</f>
        <v>45799</v>
      </c>
      <c r="C11" s="96">
        <f>Schedule!C14</f>
        <v>45799</v>
      </c>
      <c r="D11" s="97" t="str">
        <f>Schedule!D14</f>
        <v>A</v>
      </c>
      <c r="E11" s="98">
        <f>Schedule!E14</f>
        <v>0.375</v>
      </c>
      <c r="F11" s="98">
        <f>Schedule!F14</f>
        <v>0.70833333333333337</v>
      </c>
      <c r="G11" s="95" t="str">
        <f>Schedule!G14</f>
        <v>Fort William</v>
      </c>
      <c r="H11" s="95" t="str">
        <f>Schedule!H14</f>
        <v>GBFWM</v>
      </c>
      <c r="I11" s="155" t="s">
        <v>255</v>
      </c>
      <c r="J11" s="156" t="s">
        <v>247</v>
      </c>
      <c r="K11" s="36"/>
    </row>
    <row r="12" spans="1:11" ht="30" customHeight="1" x14ac:dyDescent="0.2">
      <c r="A12" s="94">
        <f>Schedule!A15</f>
        <v>11</v>
      </c>
      <c r="B12" s="95">
        <f>Schedule!B15</f>
        <v>45800</v>
      </c>
      <c r="C12" s="96">
        <f>Schedule!C15</f>
        <v>45800</v>
      </c>
      <c r="D12" s="97" t="str">
        <f>Schedule!D15</f>
        <v>A</v>
      </c>
      <c r="E12" s="98">
        <f>Schedule!E15</f>
        <v>0.33333333333333331</v>
      </c>
      <c r="F12" s="98">
        <f>Schedule!F15</f>
        <v>0.79166666666666663</v>
      </c>
      <c r="G12" s="95" t="str">
        <f>Schedule!G15</f>
        <v>Ullapool</v>
      </c>
      <c r="H12" s="95" t="str">
        <f>Schedule!H15</f>
        <v>GBULL</v>
      </c>
      <c r="I12" s="155" t="s">
        <v>145</v>
      </c>
      <c r="J12" s="156" t="s">
        <v>258</v>
      </c>
      <c r="K12" s="36"/>
    </row>
    <row r="13" spans="1:11" ht="30" customHeight="1" x14ac:dyDescent="0.2">
      <c r="A13" s="94">
        <f>Schedule!A16</f>
        <v>12</v>
      </c>
      <c r="B13" s="95">
        <f>Schedule!B16</f>
        <v>45801</v>
      </c>
      <c r="C13" s="96">
        <f>Schedule!C16</f>
        <v>45801</v>
      </c>
      <c r="D13" s="97" t="str">
        <f>Schedule!D16</f>
        <v>B</v>
      </c>
      <c r="E13" s="98">
        <f>Schedule!E16</f>
        <v>0.33333333333333331</v>
      </c>
      <c r="F13" s="98">
        <f>Schedule!F16</f>
        <v>0.54166666666666663</v>
      </c>
      <c r="G13" s="95" t="str">
        <f>Schedule!G16</f>
        <v>Kirkwall, Orkney Isles</v>
      </c>
      <c r="H13" s="95" t="str">
        <f>Schedule!H16</f>
        <v>GBKWL</v>
      </c>
      <c r="I13" s="155" t="s">
        <v>249</v>
      </c>
      <c r="J13" s="155" t="s">
        <v>248</v>
      </c>
      <c r="K13" s="36"/>
    </row>
    <row r="14" spans="1:11" ht="30" customHeight="1" x14ac:dyDescent="0.2">
      <c r="A14" s="94">
        <f>Schedule!A17</f>
        <v>13</v>
      </c>
      <c r="B14" s="95">
        <f>Schedule!B17</f>
        <v>45802</v>
      </c>
      <c r="C14" s="96">
        <f>Schedule!C17</f>
        <v>45802</v>
      </c>
      <c r="D14" s="97" t="str">
        <f>Schedule!D17</f>
        <v>B</v>
      </c>
      <c r="E14" s="98">
        <f>Schedule!E17</f>
        <v>0.33333333333333331</v>
      </c>
      <c r="F14" s="98">
        <f>Schedule!F17</f>
        <v>0.83333333333333337</v>
      </c>
      <c r="G14" s="95" t="str">
        <f>Schedule!G17</f>
        <v>Rosyth</v>
      </c>
      <c r="H14" s="95" t="str">
        <f>Schedule!H17</f>
        <v>GBROY</v>
      </c>
      <c r="I14" s="155" t="s">
        <v>145</v>
      </c>
      <c r="J14" s="48"/>
      <c r="K14" s="36"/>
    </row>
    <row r="15" spans="1:11" ht="30" customHeight="1" x14ac:dyDescent="0.2">
      <c r="A15" s="94">
        <f>Schedule!A18</f>
        <v>14</v>
      </c>
      <c r="B15" s="95">
        <f>Schedule!B18</f>
        <v>45803</v>
      </c>
      <c r="C15" s="96">
        <f>Schedule!C18</f>
        <v>45803</v>
      </c>
      <c r="D15" s="97" t="str">
        <f>Schedule!D18</f>
        <v>C</v>
      </c>
      <c r="E15" s="98" t="str">
        <f>Schedule!E18</f>
        <v>-</v>
      </c>
      <c r="F15" s="98" t="str">
        <f>Schedule!F18</f>
        <v>-</v>
      </c>
      <c r="G15" s="95" t="str">
        <f>Schedule!G18</f>
        <v>At Sea</v>
      </c>
      <c r="H15" s="95" t="str">
        <f>Schedule!H18</f>
        <v>-</v>
      </c>
      <c r="I15" s="155"/>
      <c r="J15" s="165" t="s">
        <v>292</v>
      </c>
      <c r="K15" s="36"/>
    </row>
    <row r="16" spans="1:11" s="5" customFormat="1" ht="30" customHeight="1" x14ac:dyDescent="0.2">
      <c r="A16" s="89" t="str">
        <f>Schedule!A19</f>
        <v>-</v>
      </c>
      <c r="B16" s="90">
        <f>Schedule!B19</f>
        <v>45804</v>
      </c>
      <c r="C16" s="91">
        <f>Schedule!C19</f>
        <v>45804</v>
      </c>
      <c r="D16" s="92" t="str">
        <f>Schedule!D19</f>
        <v>B</v>
      </c>
      <c r="E16" s="93">
        <f>Schedule!E19</f>
        <v>0.33333333333333331</v>
      </c>
      <c r="F16" s="93">
        <f>Schedule!F19</f>
        <v>0.75</v>
      </c>
      <c r="G16" s="90" t="str">
        <f>Schedule!G19</f>
        <v>BREMERHAVEN</v>
      </c>
      <c r="H16" s="90" t="str">
        <f>Schedule!H19</f>
        <v>DEBRV</v>
      </c>
      <c r="I16" s="158"/>
      <c r="J16" s="64"/>
      <c r="K16" s="63"/>
    </row>
  </sheetData>
  <sheetProtection formatColumns="0" formatRows="0" selectLockedCells="1" sort="0" autoFilter="0"/>
  <protectedRanges>
    <protectedRange sqref="J14 I5:K8 I2 I3:J4 K2:K4 J9:K9 I10:K10 I11" name="Range1"/>
    <protectedRange sqref="J2" name="Range1_1"/>
  </protectedRanges>
  <pageMargins left="0.48" right="0.25" top="0.44" bottom="0.47" header="0.3" footer="0.3"/>
  <pageSetup paperSize="9" scale="6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1"/>
  <sheetViews>
    <sheetView topLeftCell="A76" zoomScaleNormal="100" workbookViewId="0">
      <selection activeCell="K90" sqref="K90"/>
    </sheetView>
  </sheetViews>
  <sheetFormatPr defaultColWidth="11.42578125" defaultRowHeight="12.75" x14ac:dyDescent="0.2"/>
  <cols>
    <col min="1" max="1" width="3.28515625" style="79" customWidth="1"/>
    <col min="2" max="2" width="10.140625" style="80" bestFit="1" customWidth="1"/>
    <col min="3" max="3" width="5.85546875" style="80" customWidth="1"/>
    <col min="4" max="4" width="4.5703125" style="81" customWidth="1"/>
    <col min="5" max="5" width="7.140625" style="82" bestFit="1" customWidth="1"/>
    <col min="6" max="6" width="7.140625" style="83" bestFit="1" customWidth="1"/>
    <col min="7" max="7" width="17.140625" style="83" bestFit="1" customWidth="1"/>
    <col min="8" max="8" width="9.5703125" style="84" bestFit="1" customWidth="1"/>
    <col min="9" max="9" width="7.7109375" style="7" bestFit="1" customWidth="1"/>
    <col min="10" max="10" width="44.140625" style="7" customWidth="1"/>
    <col min="11" max="11" width="6.7109375" style="7" customWidth="1"/>
    <col min="12" max="12" width="6.7109375" style="14" customWidth="1"/>
    <col min="13" max="13" width="6.7109375" style="24" customWidth="1"/>
    <col min="14" max="15" width="6.7109375" style="9" customWidth="1"/>
    <col min="16" max="16" width="6.7109375" style="17" customWidth="1"/>
    <col min="17" max="20" width="6.7109375" style="8" customWidth="1"/>
    <col min="21" max="21" width="20.5703125" style="8" customWidth="1"/>
    <col min="22" max="22" width="6.7109375" style="16" customWidth="1"/>
    <col min="23" max="23" width="22.42578125" style="7" customWidth="1"/>
    <col min="24" max="24" width="22.28515625" style="7" customWidth="1"/>
    <col min="25" max="16384" width="11.42578125" style="7"/>
  </cols>
  <sheetData>
    <row r="1" spans="1:43" s="35" customFormat="1" ht="24" customHeight="1" x14ac:dyDescent="0.2">
      <c r="A1" s="69" t="s">
        <v>34</v>
      </c>
      <c r="B1" s="69" t="s">
        <v>2</v>
      </c>
      <c r="C1" s="70" t="s">
        <v>3</v>
      </c>
      <c r="D1" s="71" t="s">
        <v>4</v>
      </c>
      <c r="E1" s="72" t="s">
        <v>5</v>
      </c>
      <c r="F1" s="72" t="s">
        <v>6</v>
      </c>
      <c r="G1" s="73" t="s">
        <v>23</v>
      </c>
      <c r="H1" s="73" t="s">
        <v>7</v>
      </c>
      <c r="I1" s="25" t="s">
        <v>8</v>
      </c>
      <c r="J1" s="25" t="s">
        <v>0</v>
      </c>
      <c r="K1" s="26" t="s">
        <v>21</v>
      </c>
      <c r="L1" s="27" t="s">
        <v>10</v>
      </c>
      <c r="M1" s="28" t="s">
        <v>12</v>
      </c>
      <c r="N1" s="28" t="s">
        <v>13</v>
      </c>
      <c r="O1" s="29" t="s">
        <v>9</v>
      </c>
      <c r="P1" s="30" t="s">
        <v>14</v>
      </c>
      <c r="Q1" s="30" t="s">
        <v>15</v>
      </c>
      <c r="R1" s="30" t="s">
        <v>16</v>
      </c>
      <c r="S1" s="30" t="s">
        <v>35</v>
      </c>
      <c r="T1" s="31" t="s">
        <v>17</v>
      </c>
      <c r="U1" s="32" t="s">
        <v>18</v>
      </c>
      <c r="V1" s="33" t="s">
        <v>19</v>
      </c>
      <c r="W1" s="32" t="s">
        <v>20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</row>
    <row r="2" spans="1:43" ht="24.95" customHeight="1" x14ac:dyDescent="0.2">
      <c r="A2" s="113">
        <f>Schedule!A$7</f>
        <v>3</v>
      </c>
      <c r="B2" s="74">
        <f>Schedule!B$7</f>
        <v>45792</v>
      </c>
      <c r="C2" s="75">
        <f>Schedule!C$7</f>
        <v>45792</v>
      </c>
      <c r="D2" s="74" t="str">
        <f>Schedule!D$7</f>
        <v>B</v>
      </c>
      <c r="E2" s="76">
        <f>Schedule!E$7</f>
        <v>0.33333333333333331</v>
      </c>
      <c r="F2" s="76">
        <f>Schedule!F$7</f>
        <v>0.83333333333333337</v>
      </c>
      <c r="G2" s="74" t="str">
        <f>Schedule!G$7</f>
        <v>Portsmouth</v>
      </c>
      <c r="H2" s="74" t="str">
        <f>Schedule!H$7</f>
        <v>GBPME</v>
      </c>
      <c r="I2" s="45" t="s">
        <v>147</v>
      </c>
      <c r="J2" s="44" t="s">
        <v>99</v>
      </c>
      <c r="K2" s="114">
        <v>99</v>
      </c>
      <c r="L2" s="149">
        <v>0.36805555555555558</v>
      </c>
      <c r="M2" s="41">
        <f>Table1[[#This Row],[Depart]]+Table1[[#This Row],[Dur''n]]</f>
        <v>0.74305555555555558</v>
      </c>
      <c r="N2" s="41">
        <v>0.375</v>
      </c>
      <c r="O2" s="65">
        <v>120</v>
      </c>
      <c r="P2" s="67"/>
      <c r="Q2" s="42"/>
      <c r="R2" s="42">
        <v>3</v>
      </c>
      <c r="S2" s="43">
        <v>135</v>
      </c>
      <c r="T2" s="42" t="s">
        <v>145</v>
      </c>
      <c r="U2" s="46"/>
      <c r="V2" s="46"/>
      <c r="W2" s="44" t="s">
        <v>146</v>
      </c>
    </row>
    <row r="3" spans="1:43" ht="24.95" customHeight="1" x14ac:dyDescent="0.2">
      <c r="A3" s="113">
        <f>Schedule!A$7</f>
        <v>3</v>
      </c>
      <c r="B3" s="74">
        <f>Schedule!B$7</f>
        <v>45792</v>
      </c>
      <c r="C3" s="75">
        <f>Schedule!C$7</f>
        <v>45792</v>
      </c>
      <c r="D3" s="74" t="str">
        <f>Schedule!D$7</f>
        <v>B</v>
      </c>
      <c r="E3" s="76">
        <f>Schedule!E$7</f>
        <v>0.33333333333333331</v>
      </c>
      <c r="F3" s="76">
        <f>Schedule!F$7</f>
        <v>0.83333333333333337</v>
      </c>
      <c r="G3" s="74" t="str">
        <f>Schedule!G$7</f>
        <v>Portsmouth</v>
      </c>
      <c r="H3" s="74" t="str">
        <f>Schedule!H$7</f>
        <v>GBPME</v>
      </c>
      <c r="I3" s="45" t="s">
        <v>157</v>
      </c>
      <c r="J3" s="44" t="s">
        <v>101</v>
      </c>
      <c r="K3" s="114">
        <v>69</v>
      </c>
      <c r="L3" s="149">
        <v>0.375</v>
      </c>
      <c r="M3" s="41">
        <f>Table1[[#This Row],[Depart]]+Table1[[#This Row],[Dur''n]]</f>
        <v>0.75</v>
      </c>
      <c r="N3" s="41">
        <v>0.375</v>
      </c>
      <c r="O3" s="65">
        <v>42</v>
      </c>
      <c r="P3" s="67"/>
      <c r="Q3" s="42"/>
      <c r="R3" s="42">
        <v>1</v>
      </c>
      <c r="S3" s="43">
        <v>45</v>
      </c>
      <c r="T3" s="42" t="s">
        <v>145</v>
      </c>
      <c r="U3" s="46"/>
      <c r="V3" s="46"/>
      <c r="W3" s="44" t="s">
        <v>146</v>
      </c>
    </row>
    <row r="4" spans="1:43" ht="24.95" customHeight="1" x14ac:dyDescent="0.2">
      <c r="A4" s="113">
        <f>Schedule!A$7</f>
        <v>3</v>
      </c>
      <c r="B4" s="74">
        <f>Schedule!B$7</f>
        <v>45792</v>
      </c>
      <c r="C4" s="75">
        <f>Schedule!C$7</f>
        <v>45792</v>
      </c>
      <c r="D4" s="74" t="str">
        <f>Schedule!D$7</f>
        <v>B</v>
      </c>
      <c r="E4" s="76">
        <f>Schedule!E$7</f>
        <v>0.33333333333333331</v>
      </c>
      <c r="F4" s="76">
        <f>Schedule!F$7</f>
        <v>0.83333333333333337</v>
      </c>
      <c r="G4" s="74" t="str">
        <f>Schedule!G$7</f>
        <v>Portsmouth</v>
      </c>
      <c r="H4" s="74" t="str">
        <f>Schedule!H$7</f>
        <v>GBPME</v>
      </c>
      <c r="I4" s="45" t="s">
        <v>158</v>
      </c>
      <c r="J4" s="44" t="s">
        <v>103</v>
      </c>
      <c r="K4" s="114">
        <v>159</v>
      </c>
      <c r="L4" s="149">
        <v>0.3611111111111111</v>
      </c>
      <c r="M4" s="41">
        <f>Table1[[#This Row],[Depart]]+Table1[[#This Row],[Dur''n]]</f>
        <v>0.73611111111111116</v>
      </c>
      <c r="N4" s="41">
        <v>0.375</v>
      </c>
      <c r="O4" s="65">
        <v>64</v>
      </c>
      <c r="P4" s="67"/>
      <c r="Q4" s="42"/>
      <c r="R4" s="42">
        <v>2</v>
      </c>
      <c r="S4" s="43">
        <v>90</v>
      </c>
      <c r="T4" s="42" t="s">
        <v>145</v>
      </c>
      <c r="U4" s="46"/>
      <c r="V4" s="46" t="s">
        <v>140</v>
      </c>
      <c r="W4" s="44" t="s">
        <v>146</v>
      </c>
    </row>
    <row r="5" spans="1:43" ht="24.95" customHeight="1" x14ac:dyDescent="0.2">
      <c r="A5" s="113">
        <f>Schedule!A$7</f>
        <v>3</v>
      </c>
      <c r="B5" s="74">
        <f>Schedule!B$7</f>
        <v>45792</v>
      </c>
      <c r="C5" s="75">
        <f>Schedule!C$7</f>
        <v>45792</v>
      </c>
      <c r="D5" s="74" t="str">
        <f>Schedule!D$7</f>
        <v>B</v>
      </c>
      <c r="E5" s="76">
        <f>Schedule!E$7</f>
        <v>0.33333333333333331</v>
      </c>
      <c r="F5" s="76">
        <f>Schedule!F$7</f>
        <v>0.83333333333333337</v>
      </c>
      <c r="G5" s="74" t="str">
        <f>Schedule!G$7</f>
        <v>Portsmouth</v>
      </c>
      <c r="H5" s="74" t="str">
        <f>Schedule!H$7</f>
        <v>GBPME</v>
      </c>
      <c r="I5" s="45" t="s">
        <v>159</v>
      </c>
      <c r="J5" s="44" t="s">
        <v>102</v>
      </c>
      <c r="K5" s="114">
        <v>149</v>
      </c>
      <c r="L5" s="149">
        <v>0.41666666666666669</v>
      </c>
      <c r="M5" s="41">
        <f>Table1[[#This Row],[Depart]]+Table1[[#This Row],[Dur''n]]</f>
        <v>0.77083333333333337</v>
      </c>
      <c r="N5" s="41">
        <v>0.35416666666666669</v>
      </c>
      <c r="O5" s="65">
        <v>44</v>
      </c>
      <c r="P5" s="67"/>
      <c r="Q5" s="42"/>
      <c r="R5" s="42">
        <v>1</v>
      </c>
      <c r="S5" s="43">
        <v>45</v>
      </c>
      <c r="T5" s="42" t="s">
        <v>145</v>
      </c>
      <c r="U5" s="46"/>
      <c r="V5" s="46" t="s">
        <v>140</v>
      </c>
      <c r="W5" s="44" t="s">
        <v>146</v>
      </c>
    </row>
    <row r="6" spans="1:43" ht="24.95" customHeight="1" x14ac:dyDescent="0.2">
      <c r="A6" s="113">
        <f>Schedule!A$7</f>
        <v>3</v>
      </c>
      <c r="B6" s="74">
        <f>Schedule!B$7</f>
        <v>45792</v>
      </c>
      <c r="C6" s="75">
        <f>Schedule!C$7</f>
        <v>45792</v>
      </c>
      <c r="D6" s="74" t="str">
        <f>Schedule!D$7</f>
        <v>B</v>
      </c>
      <c r="E6" s="76">
        <f>Schedule!E$7</f>
        <v>0.33333333333333331</v>
      </c>
      <c r="F6" s="76">
        <f>Schedule!F$7</f>
        <v>0.83333333333333337</v>
      </c>
      <c r="G6" s="74" t="str">
        <f>Schedule!G$7</f>
        <v>Portsmouth</v>
      </c>
      <c r="H6" s="74" t="str">
        <f>Schedule!H$7</f>
        <v>GBPME</v>
      </c>
      <c r="I6" s="45" t="s">
        <v>160</v>
      </c>
      <c r="J6" s="44" t="s">
        <v>100</v>
      </c>
      <c r="K6" s="114">
        <v>129</v>
      </c>
      <c r="L6" s="149">
        <v>0.39583333333333331</v>
      </c>
      <c r="M6" s="41">
        <f>Table1[[#This Row],[Depart]]+Table1[[#This Row],[Dur''n]]</f>
        <v>0.70833333333333326</v>
      </c>
      <c r="N6" s="41">
        <v>0.3125</v>
      </c>
      <c r="O6" s="65">
        <v>154</v>
      </c>
      <c r="P6" s="67"/>
      <c r="Q6" s="42"/>
      <c r="R6" s="153">
        <v>2</v>
      </c>
      <c r="S6" s="43">
        <v>90</v>
      </c>
      <c r="T6" s="42" t="s">
        <v>145</v>
      </c>
      <c r="U6" s="46"/>
      <c r="V6" s="46"/>
      <c r="W6" s="44" t="s">
        <v>146</v>
      </c>
    </row>
    <row r="7" spans="1:43" ht="24.95" customHeight="1" x14ac:dyDescent="0.2">
      <c r="A7" s="113">
        <f>Schedule!A$7</f>
        <v>3</v>
      </c>
      <c r="B7" s="74">
        <f>Schedule!B$7</f>
        <v>45792</v>
      </c>
      <c r="C7" s="75">
        <f>Schedule!C$7</f>
        <v>45792</v>
      </c>
      <c r="D7" s="74" t="str">
        <f>Schedule!D$7</f>
        <v>B</v>
      </c>
      <c r="E7" s="76">
        <f>Schedule!E$7</f>
        <v>0.33333333333333331</v>
      </c>
      <c r="F7" s="76">
        <f>Schedule!F$7</f>
        <v>0.83333333333333337</v>
      </c>
      <c r="G7" s="74" t="str">
        <f>Schedule!G$7</f>
        <v>Portsmouth</v>
      </c>
      <c r="H7" s="74" t="str">
        <f>Schedule!H$7</f>
        <v>GBPME</v>
      </c>
      <c r="I7" s="45" t="s">
        <v>160</v>
      </c>
      <c r="J7" s="44" t="s">
        <v>100</v>
      </c>
      <c r="K7" s="114">
        <v>129</v>
      </c>
      <c r="L7" s="149">
        <v>0.40277777777777773</v>
      </c>
      <c r="M7" s="41">
        <f>Table1[[#This Row],[Depart]]+Table1[[#This Row],[Dur''n]]</f>
        <v>0.71527777777777768</v>
      </c>
      <c r="N7" s="41">
        <v>0.3125</v>
      </c>
      <c r="O7" s="65" t="s">
        <v>1</v>
      </c>
      <c r="P7" s="67"/>
      <c r="Q7" s="42"/>
      <c r="R7" s="153">
        <v>2</v>
      </c>
      <c r="S7" s="43">
        <v>90</v>
      </c>
      <c r="T7" s="42" t="s">
        <v>145</v>
      </c>
      <c r="U7" s="46"/>
      <c r="V7" s="46"/>
      <c r="W7" s="44" t="s">
        <v>146</v>
      </c>
    </row>
    <row r="8" spans="1:43" ht="24.95" customHeight="1" x14ac:dyDescent="0.2">
      <c r="A8" s="113">
        <f>Schedule!A$7</f>
        <v>3</v>
      </c>
      <c r="B8" s="74">
        <f>Schedule!B$7</f>
        <v>45792</v>
      </c>
      <c r="C8" s="75">
        <f>Schedule!C$7</f>
        <v>45792</v>
      </c>
      <c r="D8" s="74" t="str">
        <f>Schedule!D$7</f>
        <v>B</v>
      </c>
      <c r="E8" s="76">
        <f>Schedule!E$7</f>
        <v>0.33333333333333331</v>
      </c>
      <c r="F8" s="76">
        <f>Schedule!F$7</f>
        <v>0.83333333333333337</v>
      </c>
      <c r="G8" s="74" t="str">
        <f>Schedule!G$7</f>
        <v>Portsmouth</v>
      </c>
      <c r="H8" s="74" t="str">
        <f>Schedule!H$7</f>
        <v>GBPME</v>
      </c>
      <c r="I8" s="45" t="s">
        <v>197</v>
      </c>
      <c r="J8" s="44" t="s">
        <v>201</v>
      </c>
      <c r="K8" s="114">
        <v>69</v>
      </c>
      <c r="L8" s="149">
        <v>0.38194444444444442</v>
      </c>
      <c r="M8" s="41">
        <f>Table1[[#This Row],[Depart]]+Table1[[#This Row],[Dur''n]]</f>
        <v>0.54861111111111105</v>
      </c>
      <c r="N8" s="41">
        <v>0.16666666666666666</v>
      </c>
      <c r="O8" s="65">
        <v>56</v>
      </c>
      <c r="P8" s="67"/>
      <c r="Q8" s="42"/>
      <c r="R8" s="42">
        <v>1</v>
      </c>
      <c r="S8" s="43">
        <v>45</v>
      </c>
      <c r="T8" s="42"/>
      <c r="U8" s="46" t="s">
        <v>186</v>
      </c>
      <c r="V8" s="46"/>
      <c r="W8" s="44" t="s">
        <v>146</v>
      </c>
    </row>
    <row r="9" spans="1:43" ht="24.95" customHeight="1" x14ac:dyDescent="0.2">
      <c r="A9" s="113">
        <f>Schedule!A$7</f>
        <v>3</v>
      </c>
      <c r="B9" s="74">
        <f>Schedule!B$7</f>
        <v>45792</v>
      </c>
      <c r="C9" s="75">
        <f>Schedule!C$7</f>
        <v>45792</v>
      </c>
      <c r="D9" s="74" t="str">
        <f>Schedule!D$7</f>
        <v>B</v>
      </c>
      <c r="E9" s="76">
        <f>Schedule!E$7</f>
        <v>0.33333333333333331</v>
      </c>
      <c r="F9" s="76">
        <f>Schedule!F$7</f>
        <v>0.83333333333333337</v>
      </c>
      <c r="G9" s="74" t="str">
        <f>Schedule!G$7</f>
        <v>Portsmouth</v>
      </c>
      <c r="H9" s="74" t="str">
        <f>Schedule!H$7</f>
        <v>GBPME</v>
      </c>
      <c r="I9" s="45" t="s">
        <v>199</v>
      </c>
      <c r="J9" s="44" t="s">
        <v>202</v>
      </c>
      <c r="K9" s="114">
        <v>69</v>
      </c>
      <c r="L9" s="149">
        <v>0.57638888888888895</v>
      </c>
      <c r="M9" s="41">
        <f>Table1[[#This Row],[Depart]]+Table1[[#This Row],[Dur''n]]</f>
        <v>0.74305555555555558</v>
      </c>
      <c r="N9" s="41">
        <v>0.16666666666666666</v>
      </c>
      <c r="O9" s="65" t="s">
        <v>1</v>
      </c>
      <c r="P9" s="67"/>
      <c r="Q9" s="42"/>
      <c r="R9" s="42">
        <v>1</v>
      </c>
      <c r="S9" s="43">
        <v>45</v>
      </c>
      <c r="T9" s="42"/>
      <c r="U9" s="46"/>
      <c r="V9" s="46"/>
      <c r="W9" s="44" t="s">
        <v>146</v>
      </c>
    </row>
    <row r="10" spans="1:43" ht="24.95" customHeight="1" x14ac:dyDescent="0.2">
      <c r="A10" s="113">
        <f>Schedule!A$7</f>
        <v>3</v>
      </c>
      <c r="B10" s="74">
        <f>Schedule!B$7</f>
        <v>45792</v>
      </c>
      <c r="C10" s="75">
        <f>Schedule!C$7</f>
        <v>45792</v>
      </c>
      <c r="D10" s="74" t="str">
        <f>Schedule!D$7</f>
        <v>B</v>
      </c>
      <c r="E10" s="76">
        <f>Schedule!E$7</f>
        <v>0.33333333333333331</v>
      </c>
      <c r="F10" s="76">
        <f>Schedule!F$7</f>
        <v>0.83333333333333337</v>
      </c>
      <c r="G10" s="74" t="str">
        <f>Schedule!G$7</f>
        <v>Portsmouth</v>
      </c>
      <c r="H10" s="74" t="str">
        <f>Schedule!H$7</f>
        <v>GBPME</v>
      </c>
      <c r="I10" s="45" t="s">
        <v>198</v>
      </c>
      <c r="J10" s="44" t="s">
        <v>203</v>
      </c>
      <c r="K10" s="114">
        <v>69</v>
      </c>
      <c r="L10" s="149">
        <v>0.3888888888888889</v>
      </c>
      <c r="M10" s="41">
        <f>Table1[[#This Row],[Depart]]+Table1[[#This Row],[Dur''n]]</f>
        <v>0.53472222222222221</v>
      </c>
      <c r="N10" s="41">
        <v>0.14583333333333334</v>
      </c>
      <c r="O10" s="65">
        <v>116</v>
      </c>
      <c r="P10" s="67"/>
      <c r="Q10" s="42"/>
      <c r="R10" s="42">
        <v>1</v>
      </c>
      <c r="S10" s="43">
        <v>45</v>
      </c>
      <c r="T10" s="42"/>
      <c r="U10" s="46" t="s">
        <v>186</v>
      </c>
      <c r="V10" s="46"/>
      <c r="W10" s="44" t="s">
        <v>146</v>
      </c>
    </row>
    <row r="11" spans="1:43" ht="24.95" customHeight="1" x14ac:dyDescent="0.2">
      <c r="A11" s="113">
        <f>Schedule!A$7</f>
        <v>3</v>
      </c>
      <c r="B11" s="74">
        <f>Schedule!B$7</f>
        <v>45792</v>
      </c>
      <c r="C11" s="75">
        <f>Schedule!C$7</f>
        <v>45792</v>
      </c>
      <c r="D11" s="74" t="str">
        <f>Schedule!D$7</f>
        <v>B</v>
      </c>
      <c r="E11" s="76">
        <f>Schedule!E$7</f>
        <v>0.33333333333333331</v>
      </c>
      <c r="F11" s="76">
        <f>Schedule!F$7</f>
        <v>0.83333333333333337</v>
      </c>
      <c r="G11" s="74" t="str">
        <f>Schedule!G$7</f>
        <v>Portsmouth</v>
      </c>
      <c r="H11" s="74" t="str">
        <f>Schedule!H$7</f>
        <v>GBPME</v>
      </c>
      <c r="I11" s="45" t="s">
        <v>200</v>
      </c>
      <c r="J11" s="44" t="s">
        <v>204</v>
      </c>
      <c r="K11" s="114">
        <v>69</v>
      </c>
      <c r="L11" s="149">
        <v>0.58333333333333337</v>
      </c>
      <c r="M11" s="41">
        <f>Table1[[#This Row],[Depart]]+Table1[[#This Row],[Dur''n]]</f>
        <v>0.72916666666666674</v>
      </c>
      <c r="N11" s="41">
        <v>0.14583333333333334</v>
      </c>
      <c r="O11" s="65" t="s">
        <v>1</v>
      </c>
      <c r="P11" s="67"/>
      <c r="Q11" s="42"/>
      <c r="R11" s="42">
        <v>2</v>
      </c>
      <c r="S11" s="43">
        <v>90</v>
      </c>
      <c r="T11" s="42"/>
      <c r="U11" s="46"/>
      <c r="V11" s="46"/>
      <c r="W11" s="44" t="s">
        <v>146</v>
      </c>
    </row>
    <row r="12" spans="1:43" ht="24.95" customHeight="1" x14ac:dyDescent="0.2">
      <c r="A12" s="113">
        <f>Schedule!A$8</f>
        <v>4</v>
      </c>
      <c r="B12" s="74">
        <f>Schedule!B$8</f>
        <v>45793</v>
      </c>
      <c r="C12" s="75">
        <f>Schedule!C$8</f>
        <v>45793</v>
      </c>
      <c r="D12" s="74" t="str">
        <f>Schedule!D$8</f>
        <v>A</v>
      </c>
      <c r="E12" s="76">
        <f>Schedule!E$8</f>
        <v>0.375</v>
      </c>
      <c r="F12" s="76">
        <f>Schedule!F$8</f>
        <v>0.79166666666666663</v>
      </c>
      <c r="G12" s="74" t="str">
        <f>Schedule!G$8</f>
        <v>Plymouth</v>
      </c>
      <c r="H12" s="74" t="str">
        <f>Schedule!H$8</f>
        <v>GBPLY</v>
      </c>
      <c r="I12" s="45" t="s">
        <v>210</v>
      </c>
      <c r="J12" s="44" t="s">
        <v>107</v>
      </c>
      <c r="K12" s="114">
        <v>109</v>
      </c>
      <c r="L12" s="149">
        <v>0.39583333333333331</v>
      </c>
      <c r="M12" s="41">
        <f>Table1[[#This Row],[Depart]]+Table1[[#This Row],[Dur''n]]</f>
        <v>0.625</v>
      </c>
      <c r="N12" s="41">
        <v>0.22916666666666666</v>
      </c>
      <c r="O12" s="65">
        <v>198</v>
      </c>
      <c r="P12" s="67"/>
      <c r="Q12" s="42"/>
      <c r="R12" s="42">
        <v>2</v>
      </c>
      <c r="S12" s="43">
        <v>90</v>
      </c>
      <c r="T12" s="42" t="s">
        <v>145</v>
      </c>
      <c r="U12" s="46"/>
      <c r="V12" s="46" t="s">
        <v>140</v>
      </c>
      <c r="W12" s="44" t="s">
        <v>146</v>
      </c>
    </row>
    <row r="13" spans="1:43" ht="24.95" customHeight="1" x14ac:dyDescent="0.2">
      <c r="A13" s="113">
        <f>Schedule!A$8</f>
        <v>4</v>
      </c>
      <c r="B13" s="74">
        <f>Schedule!B$8</f>
        <v>45793</v>
      </c>
      <c r="C13" s="75">
        <f>Schedule!C$8</f>
        <v>45793</v>
      </c>
      <c r="D13" s="74" t="str">
        <f>Schedule!D$8</f>
        <v>A</v>
      </c>
      <c r="E13" s="76">
        <f>Schedule!E$8</f>
        <v>0.375</v>
      </c>
      <c r="F13" s="76">
        <f>Schedule!F$8</f>
        <v>0.79166666666666663</v>
      </c>
      <c r="G13" s="74" t="str">
        <f>Schedule!G$8</f>
        <v>Plymouth</v>
      </c>
      <c r="H13" s="74" t="str">
        <f>Schedule!H$8</f>
        <v>GBPLY</v>
      </c>
      <c r="I13" s="45" t="s">
        <v>211</v>
      </c>
      <c r="J13" s="44" t="s">
        <v>107</v>
      </c>
      <c r="K13" s="114">
        <v>109</v>
      </c>
      <c r="L13" s="149">
        <v>0.43055555555555558</v>
      </c>
      <c r="M13" s="41">
        <f>Table1[[#This Row],[Depart]]+Table1[[#This Row],[Dur''n]]</f>
        <v>0.65972222222222221</v>
      </c>
      <c r="N13" s="41">
        <v>0.22916666666666666</v>
      </c>
      <c r="O13" s="65" t="s">
        <v>1</v>
      </c>
      <c r="P13" s="67"/>
      <c r="Q13" s="42"/>
      <c r="R13" s="42">
        <v>2</v>
      </c>
      <c r="S13" s="43">
        <v>90</v>
      </c>
      <c r="T13" s="42" t="s">
        <v>145</v>
      </c>
      <c r="U13" s="46"/>
      <c r="V13" s="46" t="s">
        <v>140</v>
      </c>
      <c r="W13" s="44" t="s">
        <v>146</v>
      </c>
    </row>
    <row r="14" spans="1:43" ht="24.95" customHeight="1" x14ac:dyDescent="0.2">
      <c r="A14" s="113">
        <f>Schedule!A$8</f>
        <v>4</v>
      </c>
      <c r="B14" s="74">
        <f>Schedule!B$8</f>
        <v>45793</v>
      </c>
      <c r="C14" s="75">
        <f>Schedule!C$8</f>
        <v>45793</v>
      </c>
      <c r="D14" s="74" t="str">
        <f>Schedule!D$8</f>
        <v>A</v>
      </c>
      <c r="E14" s="76">
        <f>Schedule!E$8</f>
        <v>0.375</v>
      </c>
      <c r="F14" s="76">
        <f>Schedule!F$8</f>
        <v>0.79166666666666663</v>
      </c>
      <c r="G14" s="74" t="str">
        <f>Schedule!G$8</f>
        <v>Plymouth</v>
      </c>
      <c r="H14" s="74" t="str">
        <f>Schedule!H$8</f>
        <v>GBPLY</v>
      </c>
      <c r="I14" s="45" t="s">
        <v>212</v>
      </c>
      <c r="J14" s="44" t="s">
        <v>107</v>
      </c>
      <c r="K14" s="114">
        <v>109</v>
      </c>
      <c r="L14" s="149">
        <v>0.52083333333333337</v>
      </c>
      <c r="M14" s="41">
        <f>Table1[[#This Row],[Depart]]+Table1[[#This Row],[Dur''n]]</f>
        <v>0.75</v>
      </c>
      <c r="N14" s="41">
        <v>0.22916666666666666</v>
      </c>
      <c r="O14" s="65" t="s">
        <v>1</v>
      </c>
      <c r="P14" s="67"/>
      <c r="Q14" s="42"/>
      <c r="R14" s="42">
        <v>1</v>
      </c>
      <c r="S14" s="43">
        <v>45</v>
      </c>
      <c r="T14" s="42" t="s">
        <v>145</v>
      </c>
      <c r="U14" s="46"/>
      <c r="V14" s="46" t="s">
        <v>140</v>
      </c>
      <c r="W14" s="44" t="s">
        <v>146</v>
      </c>
    </row>
    <row r="15" spans="1:43" ht="24.95" customHeight="1" x14ac:dyDescent="0.2">
      <c r="A15" s="113">
        <f>Schedule!A$8</f>
        <v>4</v>
      </c>
      <c r="B15" s="74">
        <f>Schedule!B$8</f>
        <v>45793</v>
      </c>
      <c r="C15" s="75">
        <f>Schedule!C$8</f>
        <v>45793</v>
      </c>
      <c r="D15" s="74" t="str">
        <f>Schedule!D$8</f>
        <v>A</v>
      </c>
      <c r="E15" s="76">
        <f>Schedule!E$8</f>
        <v>0.375</v>
      </c>
      <c r="F15" s="76">
        <f>Schedule!F$8</f>
        <v>0.79166666666666663</v>
      </c>
      <c r="G15" s="74" t="str">
        <f>Schedule!G$8</f>
        <v>Plymouth</v>
      </c>
      <c r="H15" s="74" t="str">
        <f>Schedule!H$8</f>
        <v>GBPLY</v>
      </c>
      <c r="I15" s="45" t="s">
        <v>148</v>
      </c>
      <c r="J15" s="44" t="s">
        <v>105</v>
      </c>
      <c r="K15" s="114">
        <v>69</v>
      </c>
      <c r="L15" s="149">
        <v>0.40972222222222227</v>
      </c>
      <c r="M15" s="41">
        <f>Table1[[#This Row],[Depart]]+Table1[[#This Row],[Dur''n]]</f>
        <v>0.59722222222222232</v>
      </c>
      <c r="N15" s="41">
        <v>0.1875</v>
      </c>
      <c r="O15" s="65">
        <v>60</v>
      </c>
      <c r="P15" s="67"/>
      <c r="Q15" s="42"/>
      <c r="R15" s="42">
        <v>2</v>
      </c>
      <c r="S15" s="43">
        <v>90</v>
      </c>
      <c r="T15" s="42"/>
      <c r="U15" s="46"/>
      <c r="V15" s="46" t="s">
        <v>140</v>
      </c>
      <c r="W15" s="44" t="s">
        <v>146</v>
      </c>
    </row>
    <row r="16" spans="1:43" ht="24.95" customHeight="1" x14ac:dyDescent="0.2">
      <c r="A16" s="113">
        <f>Schedule!A$8</f>
        <v>4</v>
      </c>
      <c r="B16" s="74">
        <f>Schedule!B$8</f>
        <v>45793</v>
      </c>
      <c r="C16" s="75">
        <f>Schedule!C$8</f>
        <v>45793</v>
      </c>
      <c r="D16" s="74" t="str">
        <f>Schedule!D$8</f>
        <v>A</v>
      </c>
      <c r="E16" s="76">
        <f>Schedule!E$8</f>
        <v>0.375</v>
      </c>
      <c r="F16" s="76">
        <f>Schedule!F$8</f>
        <v>0.79166666666666663</v>
      </c>
      <c r="G16" s="74" t="str">
        <f>Schedule!G$8</f>
        <v>Plymouth</v>
      </c>
      <c r="H16" s="74" t="str">
        <f>Schedule!H$8</f>
        <v>GBPLY</v>
      </c>
      <c r="I16" s="45" t="s">
        <v>206</v>
      </c>
      <c r="J16" s="44" t="s">
        <v>106</v>
      </c>
      <c r="K16" s="114">
        <v>65</v>
      </c>
      <c r="L16" s="149">
        <v>0.3888888888888889</v>
      </c>
      <c r="M16" s="41">
        <f>Table1[[#This Row],[Depart]]+Table1[[#This Row],[Dur''n]]</f>
        <v>0.55555555555555558</v>
      </c>
      <c r="N16" s="41">
        <v>0.16666666666666666</v>
      </c>
      <c r="O16" s="65">
        <v>183</v>
      </c>
      <c r="P16" s="67"/>
      <c r="Q16" s="42"/>
      <c r="R16" s="151" t="s">
        <v>193</v>
      </c>
      <c r="S16" s="43">
        <v>135</v>
      </c>
      <c r="T16" s="42"/>
      <c r="U16" s="46" t="s">
        <v>186</v>
      </c>
      <c r="V16" s="46"/>
      <c r="W16" s="44" t="s">
        <v>146</v>
      </c>
    </row>
    <row r="17" spans="1:23" ht="24.95" customHeight="1" x14ac:dyDescent="0.2">
      <c r="A17" s="113">
        <f>Schedule!A$8</f>
        <v>4</v>
      </c>
      <c r="B17" s="74">
        <f>Schedule!B$8</f>
        <v>45793</v>
      </c>
      <c r="C17" s="75">
        <f>Schedule!C$8</f>
        <v>45793</v>
      </c>
      <c r="D17" s="74" t="str">
        <f>Schedule!D$8</f>
        <v>A</v>
      </c>
      <c r="E17" s="76">
        <f>Schedule!E$8</f>
        <v>0.375</v>
      </c>
      <c r="F17" s="76">
        <f>Schedule!F$8</f>
        <v>0.79166666666666663</v>
      </c>
      <c r="G17" s="74" t="str">
        <f>Schedule!G$8</f>
        <v>Plymouth</v>
      </c>
      <c r="H17" s="74" t="str">
        <f>Schedule!H$8</f>
        <v>GBPLY</v>
      </c>
      <c r="I17" s="45" t="s">
        <v>207</v>
      </c>
      <c r="J17" s="44" t="s">
        <v>106</v>
      </c>
      <c r="K17" s="114">
        <v>65</v>
      </c>
      <c r="L17" s="149">
        <v>0.58333333333333337</v>
      </c>
      <c r="M17" s="41">
        <f>Table1[[#This Row],[Depart]]+Table1[[#This Row],[Dur''n]]</f>
        <v>0.75</v>
      </c>
      <c r="N17" s="41">
        <v>0.16666666666666666</v>
      </c>
      <c r="O17" s="65" t="s">
        <v>1</v>
      </c>
      <c r="P17" s="67"/>
      <c r="Q17" s="42"/>
      <c r="R17" s="151" t="s">
        <v>193</v>
      </c>
      <c r="S17" s="43">
        <v>135</v>
      </c>
      <c r="T17" s="42"/>
      <c r="U17" s="46"/>
      <c r="V17" s="46"/>
      <c r="W17" s="44" t="s">
        <v>146</v>
      </c>
    </row>
    <row r="18" spans="1:23" ht="24.95" customHeight="1" x14ac:dyDescent="0.2">
      <c r="A18" s="113">
        <f>Schedule!A$8</f>
        <v>4</v>
      </c>
      <c r="B18" s="74">
        <f>Schedule!B$8</f>
        <v>45793</v>
      </c>
      <c r="C18" s="75">
        <f>Schedule!C$8</f>
        <v>45793</v>
      </c>
      <c r="D18" s="74" t="str">
        <f>Schedule!D$8</f>
        <v>A</v>
      </c>
      <c r="E18" s="76">
        <f>Schedule!E$8</f>
        <v>0.375</v>
      </c>
      <c r="F18" s="76">
        <f>Schedule!F$8</f>
        <v>0.79166666666666663</v>
      </c>
      <c r="G18" s="74" t="str">
        <f>Schedule!G$8</f>
        <v>Plymouth</v>
      </c>
      <c r="H18" s="74" t="str">
        <f>Schedule!H$8</f>
        <v>GBPLY</v>
      </c>
      <c r="I18" s="45" t="s">
        <v>161</v>
      </c>
      <c r="J18" s="44" t="s">
        <v>104</v>
      </c>
      <c r="K18" s="114">
        <v>49</v>
      </c>
      <c r="L18" s="149">
        <v>0.40277777777777773</v>
      </c>
      <c r="M18" s="41">
        <f>Table1[[#This Row],[Depart]]+Table1[[#This Row],[Dur''n]]</f>
        <v>0.50694444444444442</v>
      </c>
      <c r="N18" s="41">
        <v>0.10416666666666667</v>
      </c>
      <c r="O18" s="65">
        <v>121</v>
      </c>
      <c r="P18" s="67"/>
      <c r="Q18" s="42"/>
      <c r="R18" s="42">
        <v>2</v>
      </c>
      <c r="S18" s="43">
        <v>50</v>
      </c>
      <c r="T18" s="42"/>
      <c r="U18" s="46"/>
      <c r="V18" s="46" t="s">
        <v>140</v>
      </c>
      <c r="W18" s="44" t="s">
        <v>146</v>
      </c>
    </row>
    <row r="19" spans="1:23" ht="24.95" customHeight="1" x14ac:dyDescent="0.2">
      <c r="A19" s="113">
        <f>Schedule!A$8</f>
        <v>4</v>
      </c>
      <c r="B19" s="74">
        <f>Schedule!B$8</f>
        <v>45793</v>
      </c>
      <c r="C19" s="75">
        <f>Schedule!C$8</f>
        <v>45793</v>
      </c>
      <c r="D19" s="74" t="str">
        <f>Schedule!D$8</f>
        <v>A</v>
      </c>
      <c r="E19" s="76">
        <f>Schedule!E$8</f>
        <v>0.375</v>
      </c>
      <c r="F19" s="76">
        <f>Schedule!F$8</f>
        <v>0.79166666666666663</v>
      </c>
      <c r="G19" s="74" t="str">
        <f>Schedule!G$8</f>
        <v>Plymouth</v>
      </c>
      <c r="H19" s="74" t="str">
        <f>Schedule!H$8</f>
        <v>GBPLY</v>
      </c>
      <c r="I19" s="45" t="s">
        <v>208</v>
      </c>
      <c r="J19" s="44" t="s">
        <v>104</v>
      </c>
      <c r="K19" s="114">
        <v>49</v>
      </c>
      <c r="L19" s="149">
        <v>0.41666666666666669</v>
      </c>
      <c r="M19" s="41">
        <f>Table1[[#This Row],[Depart]]+Table1[[#This Row],[Dur''n]]</f>
        <v>0.52083333333333337</v>
      </c>
      <c r="N19" s="41">
        <v>0.10416666666666667</v>
      </c>
      <c r="O19" s="65" t="s">
        <v>1</v>
      </c>
      <c r="P19" s="67"/>
      <c r="Q19" s="42"/>
      <c r="R19" s="42">
        <v>2</v>
      </c>
      <c r="S19" s="43">
        <v>50</v>
      </c>
      <c r="T19" s="42"/>
      <c r="U19" s="46"/>
      <c r="V19" s="46" t="s">
        <v>140</v>
      </c>
      <c r="W19" s="44" t="s">
        <v>146</v>
      </c>
    </row>
    <row r="20" spans="1:23" ht="24.95" customHeight="1" x14ac:dyDescent="0.2">
      <c r="A20" s="113">
        <f>Schedule!A$8</f>
        <v>4</v>
      </c>
      <c r="B20" s="74">
        <f>Schedule!B$8</f>
        <v>45793</v>
      </c>
      <c r="C20" s="75">
        <f>Schedule!C$8</f>
        <v>45793</v>
      </c>
      <c r="D20" s="74" t="str">
        <f>Schedule!D$8</f>
        <v>A</v>
      </c>
      <c r="E20" s="76">
        <f>Schedule!E$8</f>
        <v>0.375</v>
      </c>
      <c r="F20" s="76">
        <f>Schedule!F$8</f>
        <v>0.79166666666666663</v>
      </c>
      <c r="G20" s="74" t="str">
        <f>Schedule!G$8</f>
        <v>Plymouth</v>
      </c>
      <c r="H20" s="74" t="str">
        <f>Schedule!H$8</f>
        <v>GBPLY</v>
      </c>
      <c r="I20" s="45" t="s">
        <v>209</v>
      </c>
      <c r="J20" s="44" t="s">
        <v>104</v>
      </c>
      <c r="K20" s="114">
        <v>49</v>
      </c>
      <c r="L20" s="149">
        <v>0.4236111111111111</v>
      </c>
      <c r="M20" s="41">
        <f>Table1[[#This Row],[Depart]]+Table1[[#This Row],[Dur''n]]</f>
        <v>0.52777777777777779</v>
      </c>
      <c r="N20" s="41">
        <v>0.10416666666666667</v>
      </c>
      <c r="O20" s="65" t="s">
        <v>1</v>
      </c>
      <c r="P20" s="67"/>
      <c r="Q20" s="42"/>
      <c r="R20" s="42">
        <v>2</v>
      </c>
      <c r="S20" s="43">
        <v>50</v>
      </c>
      <c r="T20" s="42"/>
      <c r="U20" s="46"/>
      <c r="V20" s="46" t="s">
        <v>140</v>
      </c>
      <c r="W20" s="44" t="s">
        <v>146</v>
      </c>
    </row>
    <row r="21" spans="1:23" ht="24.95" customHeight="1" x14ac:dyDescent="0.2">
      <c r="A21" s="113">
        <f>Schedule!A$9</f>
        <v>5</v>
      </c>
      <c r="B21" s="74">
        <f>Schedule!B$9</f>
        <v>45794</v>
      </c>
      <c r="C21" s="75">
        <f>Schedule!C$9</f>
        <v>45794</v>
      </c>
      <c r="D21" s="74" t="str">
        <f>Schedule!D$9</f>
        <v>A</v>
      </c>
      <c r="E21" s="76">
        <f>Schedule!E$9</f>
        <v>0.29166666666666669</v>
      </c>
      <c r="F21" s="76">
        <f>Schedule!F$9</f>
        <v>0.58333333333333337</v>
      </c>
      <c r="G21" s="74" t="str">
        <f>Schedule!G$9</f>
        <v>St. Mary's, Isles of Scilly</v>
      </c>
      <c r="H21" s="74" t="str">
        <f>Schedule!H$9</f>
        <v>GBHWZ</v>
      </c>
      <c r="I21" s="45" t="s">
        <v>162</v>
      </c>
      <c r="J21" s="44" t="s">
        <v>108</v>
      </c>
      <c r="K21" s="114">
        <v>25</v>
      </c>
      <c r="L21" s="149">
        <v>0.31944444444444448</v>
      </c>
      <c r="M21" s="41" t="s">
        <v>1</v>
      </c>
      <c r="N21" s="41" t="s">
        <v>1</v>
      </c>
      <c r="O21" s="65">
        <v>507</v>
      </c>
      <c r="P21" s="67"/>
      <c r="Q21" s="42"/>
      <c r="R21" s="42">
        <v>1</v>
      </c>
      <c r="S21" s="115">
        <v>989</v>
      </c>
      <c r="T21" s="42"/>
      <c r="U21" s="46" t="s">
        <v>214</v>
      </c>
      <c r="V21" s="46"/>
      <c r="W21" s="44"/>
    </row>
    <row r="22" spans="1:23" ht="24.95" customHeight="1" x14ac:dyDescent="0.2">
      <c r="A22" s="113">
        <f>Schedule!A$9</f>
        <v>5</v>
      </c>
      <c r="B22" s="74">
        <f>Schedule!B$9</f>
        <v>45794</v>
      </c>
      <c r="C22" s="75">
        <f>Schedule!C$9</f>
        <v>45794</v>
      </c>
      <c r="D22" s="74" t="str">
        <f>Schedule!D$9</f>
        <v>A</v>
      </c>
      <c r="E22" s="76">
        <f>Schedule!E$9</f>
        <v>0.29166666666666669</v>
      </c>
      <c r="F22" s="76">
        <f>Schedule!F$9</f>
        <v>0.58333333333333337</v>
      </c>
      <c r="G22" s="74" t="str">
        <f>Schedule!G$9</f>
        <v>St. Mary's, Isles of Scilly</v>
      </c>
      <c r="H22" s="74" t="str">
        <f>Schedule!H$9</f>
        <v>GBHWZ</v>
      </c>
      <c r="I22" s="45" t="s">
        <v>162</v>
      </c>
      <c r="J22" s="44" t="s">
        <v>108</v>
      </c>
      <c r="K22" s="114">
        <v>25</v>
      </c>
      <c r="L22" s="149">
        <v>0.35416666666666669</v>
      </c>
      <c r="M22" s="41" t="s">
        <v>1</v>
      </c>
      <c r="N22" s="41" t="s">
        <v>1</v>
      </c>
      <c r="O22" s="65" t="s">
        <v>1</v>
      </c>
      <c r="P22" s="67"/>
      <c r="Q22" s="42"/>
      <c r="R22" s="42"/>
      <c r="S22" s="115">
        <v>989</v>
      </c>
      <c r="T22" s="42"/>
      <c r="U22" s="46" t="s">
        <v>213</v>
      </c>
      <c r="V22" s="46"/>
      <c r="W22" s="44"/>
    </row>
    <row r="23" spans="1:23" ht="24.95" customHeight="1" x14ac:dyDescent="0.2">
      <c r="A23" s="113">
        <f>Schedule!A$9</f>
        <v>5</v>
      </c>
      <c r="B23" s="74">
        <f>Schedule!B$9</f>
        <v>45794</v>
      </c>
      <c r="C23" s="75">
        <f>Schedule!C$9</f>
        <v>45794</v>
      </c>
      <c r="D23" s="74" t="str">
        <f>Schedule!D$9</f>
        <v>A</v>
      </c>
      <c r="E23" s="76">
        <f>Schedule!E$9</f>
        <v>0.29166666666666669</v>
      </c>
      <c r="F23" s="76">
        <f>Schedule!F$9</f>
        <v>0.58333333333333337</v>
      </c>
      <c r="G23" s="74" t="str">
        <f>Schedule!G$9</f>
        <v>St. Mary's, Isles of Scilly</v>
      </c>
      <c r="H23" s="74" t="str">
        <f>Schedule!H$9</f>
        <v>GBHWZ</v>
      </c>
      <c r="I23" s="45" t="s">
        <v>163</v>
      </c>
      <c r="J23" s="44" t="s">
        <v>215</v>
      </c>
      <c r="K23" s="114">
        <v>55</v>
      </c>
      <c r="L23" s="149">
        <v>0.33333333333333331</v>
      </c>
      <c r="M23" s="41">
        <f>Table1[[#This Row],[Depart]]+Table1[[#This Row],[Dur''n]]</f>
        <v>0.33333333333333331</v>
      </c>
      <c r="N23" s="41"/>
      <c r="O23" s="65">
        <v>98</v>
      </c>
      <c r="P23" s="67"/>
      <c r="Q23" s="42"/>
      <c r="R23" s="42">
        <v>1</v>
      </c>
      <c r="S23" s="43">
        <v>70</v>
      </c>
      <c r="T23" s="42"/>
      <c r="U23" s="46" t="s">
        <v>192</v>
      </c>
      <c r="V23" s="46"/>
      <c r="W23" s="44"/>
    </row>
    <row r="24" spans="1:23" ht="24.95" customHeight="1" x14ac:dyDescent="0.2">
      <c r="A24" s="113">
        <f>Schedule!A$9</f>
        <v>5</v>
      </c>
      <c r="B24" s="74">
        <f>Schedule!B$9</f>
        <v>45794</v>
      </c>
      <c r="C24" s="75">
        <f>Schedule!C$9</f>
        <v>45794</v>
      </c>
      <c r="D24" s="74" t="str">
        <f>Schedule!D$9</f>
        <v>A</v>
      </c>
      <c r="E24" s="76">
        <f>Schedule!E$9</f>
        <v>0.29166666666666669</v>
      </c>
      <c r="F24" s="76">
        <f>Schedule!F$9</f>
        <v>0.58333333333333337</v>
      </c>
      <c r="G24" s="74" t="str">
        <f>Schedule!G$9</f>
        <v>St. Mary's, Isles of Scilly</v>
      </c>
      <c r="H24" s="74" t="str">
        <f>Schedule!H$9</f>
        <v>GBHWZ</v>
      </c>
      <c r="I24" s="45" t="s">
        <v>163</v>
      </c>
      <c r="J24" s="44" t="s">
        <v>109</v>
      </c>
      <c r="K24" s="114">
        <v>55</v>
      </c>
      <c r="L24" s="149">
        <v>0.34722222222222227</v>
      </c>
      <c r="M24" s="41">
        <f>Table1[[#This Row],[Depart]]+Table1[[#This Row],[Dur''n]]</f>
        <v>0.34722222222222227</v>
      </c>
      <c r="N24" s="41"/>
      <c r="O24" s="65" t="s">
        <v>1</v>
      </c>
      <c r="P24" s="67"/>
      <c r="Q24" s="42"/>
      <c r="R24" s="42">
        <v>1</v>
      </c>
      <c r="S24" s="43">
        <v>40</v>
      </c>
      <c r="T24" s="42"/>
      <c r="U24" s="46"/>
      <c r="V24" s="46"/>
      <c r="W24" s="44"/>
    </row>
    <row r="25" spans="1:23" ht="24.95" customHeight="1" x14ac:dyDescent="0.2">
      <c r="A25" s="113">
        <f>Schedule!A$10</f>
        <v>6</v>
      </c>
      <c r="B25" s="74">
        <f>Schedule!B$10</f>
        <v>45795</v>
      </c>
      <c r="C25" s="75">
        <f>Schedule!C$10</f>
        <v>45795</v>
      </c>
      <c r="D25" s="74" t="str">
        <f>Schedule!D$10</f>
        <v>B</v>
      </c>
      <c r="E25" s="76">
        <f>Schedule!E$10</f>
        <v>0.33333333333333331</v>
      </c>
      <c r="F25" s="76">
        <f>Schedule!F$10</f>
        <v>0.83333333333333337</v>
      </c>
      <c r="G25" s="74" t="str">
        <f>Schedule!G$10</f>
        <v>Dun Laoghaire (Dublin)</v>
      </c>
      <c r="H25" s="74" t="str">
        <f>Schedule!H$10</f>
        <v>IEDLG</v>
      </c>
      <c r="I25" s="45" t="s">
        <v>149</v>
      </c>
      <c r="J25" s="44" t="s">
        <v>110</v>
      </c>
      <c r="K25" s="114">
        <v>59</v>
      </c>
      <c r="L25" s="149">
        <v>0.58333333333333337</v>
      </c>
      <c r="M25" s="41">
        <f>Table1[[#This Row],[Depart]]+Table1[[#This Row],[Dur''n]]</f>
        <v>0.75</v>
      </c>
      <c r="N25" s="41">
        <v>0.16666666666666666</v>
      </c>
      <c r="O25" s="65">
        <v>165</v>
      </c>
      <c r="P25" s="67"/>
      <c r="Q25" s="42"/>
      <c r="R25" s="42">
        <v>4</v>
      </c>
      <c r="S25" s="43">
        <v>165</v>
      </c>
      <c r="T25" s="42"/>
      <c r="U25" s="46" t="s">
        <v>141</v>
      </c>
      <c r="V25" s="46" t="s">
        <v>140</v>
      </c>
      <c r="W25" s="44"/>
    </row>
    <row r="26" spans="1:23" ht="24.95" customHeight="1" x14ac:dyDescent="0.2">
      <c r="A26" s="113">
        <f>Schedule!A$10</f>
        <v>6</v>
      </c>
      <c r="B26" s="74">
        <f>Schedule!B$10</f>
        <v>45795</v>
      </c>
      <c r="C26" s="75">
        <f>Schedule!C$10</f>
        <v>45795</v>
      </c>
      <c r="D26" s="74" t="str">
        <f>Schedule!D$10</f>
        <v>B</v>
      </c>
      <c r="E26" s="76">
        <f>Schedule!E$10</f>
        <v>0.33333333333333331</v>
      </c>
      <c r="F26" s="76">
        <f>Schedule!F$10</f>
        <v>0.83333333333333337</v>
      </c>
      <c r="G26" s="74" t="str">
        <f>Schedule!G$10</f>
        <v>Dun Laoghaire (Dublin)</v>
      </c>
      <c r="H26" s="74" t="str">
        <f>Schedule!H$10</f>
        <v>IEDLG</v>
      </c>
      <c r="I26" s="45" t="s">
        <v>164</v>
      </c>
      <c r="J26" s="44" t="s">
        <v>111</v>
      </c>
      <c r="K26" s="114">
        <v>57</v>
      </c>
      <c r="L26" s="149">
        <v>0.35416666666666669</v>
      </c>
      <c r="M26" s="41">
        <f>Table1[[#This Row],[Depart]]+Table1[[#This Row],[Dur''n]]</f>
        <v>0.52083333333333337</v>
      </c>
      <c r="N26" s="41">
        <v>0.16666666666666666</v>
      </c>
      <c r="O26" s="65">
        <v>159</v>
      </c>
      <c r="P26" s="67"/>
      <c r="Q26" s="42"/>
      <c r="R26" s="42">
        <v>4</v>
      </c>
      <c r="S26" s="43">
        <v>160</v>
      </c>
      <c r="T26" s="42"/>
      <c r="U26" s="46"/>
      <c r="V26" s="46"/>
      <c r="W26" s="44"/>
    </row>
    <row r="27" spans="1:23" ht="24.95" customHeight="1" x14ac:dyDescent="0.2">
      <c r="A27" s="113">
        <f>Schedule!A$10</f>
        <v>6</v>
      </c>
      <c r="B27" s="74">
        <f>Schedule!B$10</f>
        <v>45795</v>
      </c>
      <c r="C27" s="75">
        <f>Schedule!C$10</f>
        <v>45795</v>
      </c>
      <c r="D27" s="74" t="str">
        <f>Schedule!D$10</f>
        <v>B</v>
      </c>
      <c r="E27" s="76">
        <f>Schedule!E$10</f>
        <v>0.33333333333333331</v>
      </c>
      <c r="F27" s="76">
        <f>Schedule!F$10</f>
        <v>0.83333333333333337</v>
      </c>
      <c r="G27" s="74" t="str">
        <f>Schedule!G$10</f>
        <v>Dun Laoghaire (Dublin)</v>
      </c>
      <c r="H27" s="74" t="str">
        <f>Schedule!H$10</f>
        <v>IEDLG</v>
      </c>
      <c r="I27" s="45" t="s">
        <v>165</v>
      </c>
      <c r="J27" s="44" t="s">
        <v>112</v>
      </c>
      <c r="K27" s="114">
        <v>49</v>
      </c>
      <c r="L27" s="149">
        <v>0.375</v>
      </c>
      <c r="M27" s="41">
        <f>Table1[[#This Row],[Depart]]+Table1[[#This Row],[Dur''n]]</f>
        <v>0.54166666666666663</v>
      </c>
      <c r="N27" s="41">
        <v>0.16666666666666666</v>
      </c>
      <c r="O27" s="65">
        <v>256</v>
      </c>
      <c r="P27" s="67"/>
      <c r="Q27" s="42"/>
      <c r="R27" s="151" t="s">
        <v>194</v>
      </c>
      <c r="S27" s="43">
        <v>989</v>
      </c>
      <c r="T27" s="42"/>
      <c r="U27" s="46"/>
      <c r="V27" s="46"/>
      <c r="W27" s="44"/>
    </row>
    <row r="28" spans="1:23" ht="24.95" customHeight="1" x14ac:dyDescent="0.2">
      <c r="A28" s="113">
        <f>Schedule!A$10</f>
        <v>6</v>
      </c>
      <c r="B28" s="74">
        <f>Schedule!B$10</f>
        <v>45795</v>
      </c>
      <c r="C28" s="75">
        <f>Schedule!C$10</f>
        <v>45795</v>
      </c>
      <c r="D28" s="74" t="str">
        <f>Schedule!D$10</f>
        <v>B</v>
      </c>
      <c r="E28" s="76">
        <f>Schedule!E$10</f>
        <v>0.33333333333333331</v>
      </c>
      <c r="F28" s="76">
        <f>Schedule!F$10</f>
        <v>0.83333333333333337</v>
      </c>
      <c r="G28" s="74" t="str">
        <f>Schedule!G$10</f>
        <v>Dun Laoghaire (Dublin)</v>
      </c>
      <c r="H28" s="74" t="str">
        <f>Schedule!H$10</f>
        <v>IEDLG</v>
      </c>
      <c r="I28" s="45" t="s">
        <v>166</v>
      </c>
      <c r="J28" s="44" t="s">
        <v>113</v>
      </c>
      <c r="K28" s="114">
        <v>75</v>
      </c>
      <c r="L28" s="149">
        <v>0.59375</v>
      </c>
      <c r="M28" s="41">
        <f>Table1[[#This Row],[Depart]]+Table1[[#This Row],[Dur''n]]</f>
        <v>0.73958333333333337</v>
      </c>
      <c r="N28" s="41">
        <v>0.14583333333333334</v>
      </c>
      <c r="O28" s="65">
        <v>30</v>
      </c>
      <c r="P28" s="67"/>
      <c r="Q28" s="42"/>
      <c r="R28" s="42">
        <v>1</v>
      </c>
      <c r="S28" s="43">
        <v>120</v>
      </c>
      <c r="T28" s="42"/>
      <c r="U28" s="46"/>
      <c r="V28" s="46"/>
      <c r="W28" s="44"/>
    </row>
    <row r="29" spans="1:23" ht="24.95" customHeight="1" x14ac:dyDescent="0.2">
      <c r="A29" s="113">
        <f>Schedule!A$11</f>
        <v>7</v>
      </c>
      <c r="B29" s="74">
        <f>Schedule!B$11</f>
        <v>45796</v>
      </c>
      <c r="C29" s="75">
        <f>Schedule!C$11</f>
        <v>45796</v>
      </c>
      <c r="D29" s="74" t="str">
        <f>Schedule!D$11</f>
        <v>B</v>
      </c>
      <c r="E29" s="76">
        <f>Schedule!E$11</f>
        <v>0.33333333333333331</v>
      </c>
      <c r="F29" s="76">
        <f>Schedule!F$11</f>
        <v>0.75</v>
      </c>
      <c r="G29" s="74" t="str">
        <f>Schedule!G$11</f>
        <v>Liverpool</v>
      </c>
      <c r="H29" s="74" t="str">
        <f>Schedule!H$11</f>
        <v>GBLIV</v>
      </c>
      <c r="I29" s="45" t="s">
        <v>150</v>
      </c>
      <c r="J29" s="44" t="s">
        <v>114</v>
      </c>
      <c r="K29" s="114">
        <v>59</v>
      </c>
      <c r="L29" s="149">
        <v>0.3611111111111111</v>
      </c>
      <c r="M29" s="41">
        <f>Table1[[#This Row],[Depart]]+Table1[[#This Row],[Dur''n]]</f>
        <v>0.54861111111111116</v>
      </c>
      <c r="N29" s="41">
        <v>0.1875</v>
      </c>
      <c r="O29" s="65">
        <v>105</v>
      </c>
      <c r="P29" s="67"/>
      <c r="Q29" s="42"/>
      <c r="R29" s="42">
        <v>3</v>
      </c>
      <c r="S29" s="43">
        <v>135</v>
      </c>
      <c r="T29" s="42"/>
      <c r="U29" s="46"/>
      <c r="V29" s="46"/>
      <c r="W29" s="44"/>
    </row>
    <row r="30" spans="1:23" ht="24.95" customHeight="1" x14ac:dyDescent="0.2">
      <c r="A30" s="113">
        <f>Schedule!A$11</f>
        <v>7</v>
      </c>
      <c r="B30" s="74">
        <f>Schedule!B$11</f>
        <v>45796</v>
      </c>
      <c r="C30" s="75">
        <f>Schedule!C$11</f>
        <v>45796</v>
      </c>
      <c r="D30" s="74" t="str">
        <f>Schedule!D$11</f>
        <v>B</v>
      </c>
      <c r="E30" s="76">
        <f>Schedule!E$11</f>
        <v>0.33333333333333331</v>
      </c>
      <c r="F30" s="76">
        <f>Schedule!F$11</f>
        <v>0.75</v>
      </c>
      <c r="G30" s="74" t="str">
        <f>Schedule!G$11</f>
        <v>Liverpool</v>
      </c>
      <c r="H30" s="74" t="str">
        <f>Schedule!H$11</f>
        <v>GBLIV</v>
      </c>
      <c r="I30" s="45" t="s">
        <v>151</v>
      </c>
      <c r="J30" s="44" t="s">
        <v>115</v>
      </c>
      <c r="K30" s="114">
        <v>65</v>
      </c>
      <c r="L30" s="149">
        <v>0.375</v>
      </c>
      <c r="M30" s="41">
        <f>Table1[[#This Row],[Depart]]+Table1[[#This Row],[Dur''n]]</f>
        <v>0.5625</v>
      </c>
      <c r="N30" s="41">
        <v>0.1875</v>
      </c>
      <c r="O30" s="65">
        <v>116</v>
      </c>
      <c r="P30" s="67"/>
      <c r="Q30" s="42"/>
      <c r="R30" s="42">
        <v>3</v>
      </c>
      <c r="S30" s="43">
        <v>75</v>
      </c>
      <c r="T30" s="42"/>
      <c r="U30" s="46"/>
      <c r="V30" s="46" t="s">
        <v>140</v>
      </c>
      <c r="W30" s="44"/>
    </row>
    <row r="31" spans="1:23" ht="24.95" customHeight="1" x14ac:dyDescent="0.2">
      <c r="A31" s="113">
        <f>Schedule!A$11</f>
        <v>7</v>
      </c>
      <c r="B31" s="74">
        <f>Schedule!B$11</f>
        <v>45796</v>
      </c>
      <c r="C31" s="75">
        <f>Schedule!C$11</f>
        <v>45796</v>
      </c>
      <c r="D31" s="74" t="str">
        <f>Schedule!D$11</f>
        <v>B</v>
      </c>
      <c r="E31" s="76">
        <f>Schedule!E$11</f>
        <v>0.33333333333333331</v>
      </c>
      <c r="F31" s="76">
        <f>Schedule!F$11</f>
        <v>0.75</v>
      </c>
      <c r="G31" s="74" t="str">
        <f>Schedule!G$11</f>
        <v>Liverpool</v>
      </c>
      <c r="H31" s="74" t="str">
        <f>Schedule!H$11</f>
        <v>GBLIV</v>
      </c>
      <c r="I31" s="45" t="s">
        <v>151</v>
      </c>
      <c r="J31" s="44" t="s">
        <v>115</v>
      </c>
      <c r="K31" s="114">
        <v>65</v>
      </c>
      <c r="L31" s="149">
        <v>0.38194444444444442</v>
      </c>
      <c r="M31" s="41">
        <f>Table1[[#This Row],[Depart]]+Table1[[#This Row],[Dur''n]]</f>
        <v>0.56944444444444442</v>
      </c>
      <c r="N31" s="41">
        <v>0.1875</v>
      </c>
      <c r="O31" s="65" t="s">
        <v>1</v>
      </c>
      <c r="P31" s="67"/>
      <c r="Q31" s="42"/>
      <c r="R31" s="42">
        <v>2</v>
      </c>
      <c r="S31" s="43">
        <v>50</v>
      </c>
      <c r="T31" s="42"/>
      <c r="U31" s="46"/>
      <c r="V31" s="46" t="s">
        <v>140</v>
      </c>
      <c r="W31" s="44"/>
    </row>
    <row r="32" spans="1:23" ht="24.95" customHeight="1" x14ac:dyDescent="0.2">
      <c r="A32" s="113">
        <f>Schedule!A$11</f>
        <v>7</v>
      </c>
      <c r="B32" s="74">
        <f>Schedule!B$11</f>
        <v>45796</v>
      </c>
      <c r="C32" s="75">
        <f>Schedule!C$11</f>
        <v>45796</v>
      </c>
      <c r="D32" s="74" t="str">
        <f>Schedule!D$11</f>
        <v>B</v>
      </c>
      <c r="E32" s="76">
        <f>Schedule!E$11</f>
        <v>0.33333333333333331</v>
      </c>
      <c r="F32" s="76">
        <f>Schedule!F$11</f>
        <v>0.75</v>
      </c>
      <c r="G32" s="74" t="str">
        <f>Schedule!G$11</f>
        <v>Liverpool</v>
      </c>
      <c r="H32" s="74" t="str">
        <f>Schedule!H$11</f>
        <v>GBLIV</v>
      </c>
      <c r="I32" s="45" t="s">
        <v>216</v>
      </c>
      <c r="J32" s="44" t="s">
        <v>220</v>
      </c>
      <c r="K32" s="114">
        <v>65</v>
      </c>
      <c r="L32" s="149">
        <v>0.36805555555555558</v>
      </c>
      <c r="M32" s="41">
        <f>Table1[[#This Row],[Depart]]+Table1[[#This Row],[Dur''n]]</f>
        <v>0.51388888888888895</v>
      </c>
      <c r="N32" s="41">
        <v>0.14583333333333334</v>
      </c>
      <c r="O32" s="65">
        <v>121</v>
      </c>
      <c r="P32" s="67"/>
      <c r="Q32" s="42"/>
      <c r="R32" s="42">
        <v>2</v>
      </c>
      <c r="S32" s="43">
        <v>90</v>
      </c>
      <c r="T32" s="42"/>
      <c r="U32" s="46"/>
      <c r="V32" s="46"/>
      <c r="W32" s="44"/>
    </row>
    <row r="33" spans="1:23" ht="24.95" customHeight="1" x14ac:dyDescent="0.2">
      <c r="A33" s="113">
        <f>Schedule!A$11</f>
        <v>7</v>
      </c>
      <c r="B33" s="74">
        <f>Schedule!B$11</f>
        <v>45796</v>
      </c>
      <c r="C33" s="75">
        <f>Schedule!C$11</f>
        <v>45796</v>
      </c>
      <c r="D33" s="74" t="str">
        <f>Schedule!D$11</f>
        <v>B</v>
      </c>
      <c r="E33" s="76">
        <f>Schedule!E$11</f>
        <v>0.33333333333333331</v>
      </c>
      <c r="F33" s="76">
        <f>Schedule!F$11</f>
        <v>0.75</v>
      </c>
      <c r="G33" s="74" t="str">
        <f>Schedule!G$11</f>
        <v>Liverpool</v>
      </c>
      <c r="H33" s="74" t="str">
        <f>Schedule!H$11</f>
        <v>GBLIV</v>
      </c>
      <c r="I33" s="45" t="s">
        <v>217</v>
      </c>
      <c r="J33" s="44" t="s">
        <v>221</v>
      </c>
      <c r="K33" s="114">
        <v>65</v>
      </c>
      <c r="L33" s="149">
        <v>0.54166666666666663</v>
      </c>
      <c r="M33" s="41">
        <f>Table1[[#This Row],[Depart]]+Table1[[#This Row],[Dur''n]]</f>
        <v>0.6875</v>
      </c>
      <c r="N33" s="41">
        <v>0.14583333333333334</v>
      </c>
      <c r="O33" s="65" t="s">
        <v>1</v>
      </c>
      <c r="P33" s="67"/>
      <c r="Q33" s="42"/>
      <c r="R33" s="42">
        <v>1</v>
      </c>
      <c r="S33" s="43">
        <v>45</v>
      </c>
      <c r="T33" s="42"/>
      <c r="U33" s="46"/>
      <c r="V33" s="46"/>
      <c r="W33" s="44"/>
    </row>
    <row r="34" spans="1:23" ht="24.95" customHeight="1" x14ac:dyDescent="0.2">
      <c r="A34" s="113">
        <f>Schedule!A$11</f>
        <v>7</v>
      </c>
      <c r="B34" s="74">
        <f>Schedule!B$11</f>
        <v>45796</v>
      </c>
      <c r="C34" s="75">
        <f>Schedule!C$11</f>
        <v>45796</v>
      </c>
      <c r="D34" s="74" t="str">
        <f>Schedule!D$11</f>
        <v>B</v>
      </c>
      <c r="E34" s="76">
        <f>Schedule!E$11</f>
        <v>0.33333333333333331</v>
      </c>
      <c r="F34" s="76">
        <f>Schedule!F$11</f>
        <v>0.75</v>
      </c>
      <c r="G34" s="74" t="str">
        <f>Schedule!G$11</f>
        <v>Liverpool</v>
      </c>
      <c r="H34" s="74" t="str">
        <f>Schedule!H$11</f>
        <v>GBLIV</v>
      </c>
      <c r="I34" s="45" t="s">
        <v>218</v>
      </c>
      <c r="J34" s="44" t="s">
        <v>222</v>
      </c>
      <c r="K34" s="114">
        <v>59</v>
      </c>
      <c r="L34" s="149">
        <v>0.3888888888888889</v>
      </c>
      <c r="M34" s="41">
        <f>Table1[[#This Row],[Depart]]+Table1[[#This Row],[Dur''n]]</f>
        <v>0.51388888888888884</v>
      </c>
      <c r="N34" s="41">
        <v>0.125</v>
      </c>
      <c r="O34" s="65">
        <v>115</v>
      </c>
      <c r="P34" s="67"/>
      <c r="Q34" s="42"/>
      <c r="R34" s="42">
        <v>2</v>
      </c>
      <c r="S34" s="43">
        <v>90</v>
      </c>
      <c r="T34" s="42"/>
      <c r="U34" s="46"/>
      <c r="V34" s="46"/>
      <c r="W34" s="44"/>
    </row>
    <row r="35" spans="1:23" ht="24.95" customHeight="1" x14ac:dyDescent="0.2">
      <c r="A35" s="113">
        <f>Schedule!A$11</f>
        <v>7</v>
      </c>
      <c r="B35" s="74">
        <f>Schedule!B$11</f>
        <v>45796</v>
      </c>
      <c r="C35" s="75">
        <f>Schedule!C$11</f>
        <v>45796</v>
      </c>
      <c r="D35" s="74" t="str">
        <f>Schedule!D$11</f>
        <v>B</v>
      </c>
      <c r="E35" s="76">
        <f>Schedule!E$11</f>
        <v>0.33333333333333331</v>
      </c>
      <c r="F35" s="76">
        <f>Schedule!F$11</f>
        <v>0.75</v>
      </c>
      <c r="G35" s="74" t="str">
        <f>Schedule!G$11</f>
        <v>Liverpool</v>
      </c>
      <c r="H35" s="74" t="str">
        <f>Schedule!H$11</f>
        <v>GBLIV</v>
      </c>
      <c r="I35" s="45" t="s">
        <v>219</v>
      </c>
      <c r="J35" s="44" t="s">
        <v>223</v>
      </c>
      <c r="K35" s="114">
        <v>59</v>
      </c>
      <c r="L35" s="149">
        <v>0.5625</v>
      </c>
      <c r="M35" s="41">
        <f>Table1[[#This Row],[Depart]]+Table1[[#This Row],[Dur''n]]</f>
        <v>0.6875</v>
      </c>
      <c r="N35" s="41">
        <v>0.125</v>
      </c>
      <c r="O35" s="65" t="s">
        <v>1</v>
      </c>
      <c r="P35" s="67"/>
      <c r="Q35" s="42"/>
      <c r="R35" s="42">
        <v>1</v>
      </c>
      <c r="S35" s="43">
        <v>45</v>
      </c>
      <c r="T35" s="42"/>
      <c r="U35" s="46"/>
      <c r="V35" s="46"/>
      <c r="W35" s="44"/>
    </row>
    <row r="36" spans="1:23" ht="24.95" customHeight="1" x14ac:dyDescent="0.2">
      <c r="A36" s="113">
        <f>Schedule!A$11</f>
        <v>7</v>
      </c>
      <c r="B36" s="74">
        <f>Schedule!B$11</f>
        <v>45796</v>
      </c>
      <c r="C36" s="75">
        <f>Schedule!C$11</f>
        <v>45796</v>
      </c>
      <c r="D36" s="74" t="str">
        <f>Schedule!D$11</f>
        <v>B</v>
      </c>
      <c r="E36" s="76">
        <f>Schedule!E$11</f>
        <v>0.33333333333333331</v>
      </c>
      <c r="F36" s="76">
        <f>Schedule!F$11</f>
        <v>0.75</v>
      </c>
      <c r="G36" s="74" t="str">
        <f>Schedule!G$11</f>
        <v>Liverpool</v>
      </c>
      <c r="H36" s="74" t="str">
        <f>Schedule!H$11</f>
        <v>GBLIV</v>
      </c>
      <c r="I36" s="118" t="s">
        <v>167</v>
      </c>
      <c r="J36" s="119" t="s">
        <v>116</v>
      </c>
      <c r="K36" s="120">
        <v>35</v>
      </c>
      <c r="L36" s="149">
        <v>0.39583333333333331</v>
      </c>
      <c r="M36" s="121">
        <f>Table1[[#This Row],[Depart]]+Table1[[#This Row],[Dur''n]]</f>
        <v>0.52083333333333326</v>
      </c>
      <c r="N36" s="121">
        <v>0.125</v>
      </c>
      <c r="O36" s="122">
        <v>97</v>
      </c>
      <c r="P36" s="123"/>
      <c r="Q36" s="124"/>
      <c r="R36" s="124">
        <v>2</v>
      </c>
      <c r="S36" s="125">
        <v>50</v>
      </c>
      <c r="T36" s="124"/>
      <c r="U36" s="117"/>
      <c r="V36" s="46" t="s">
        <v>140</v>
      </c>
      <c r="W36" s="44"/>
    </row>
    <row r="37" spans="1:23" ht="24.95" customHeight="1" x14ac:dyDescent="0.2">
      <c r="A37" s="113">
        <f>Schedule!A$11</f>
        <v>7</v>
      </c>
      <c r="B37" s="74">
        <f>Schedule!B$11</f>
        <v>45796</v>
      </c>
      <c r="C37" s="75">
        <f>Schedule!C$11</f>
        <v>45796</v>
      </c>
      <c r="D37" s="74" t="str">
        <f>Schedule!D$11</f>
        <v>B</v>
      </c>
      <c r="E37" s="76">
        <f>Schedule!E$11</f>
        <v>0.33333333333333331</v>
      </c>
      <c r="F37" s="76">
        <f>Schedule!F$11</f>
        <v>0.75</v>
      </c>
      <c r="G37" s="74" t="str">
        <f>Schedule!G$11</f>
        <v>Liverpool</v>
      </c>
      <c r="H37" s="74" t="str">
        <f>Schedule!H$11</f>
        <v>GBLIV</v>
      </c>
      <c r="I37" s="118" t="s">
        <v>167</v>
      </c>
      <c r="J37" s="119" t="s">
        <v>116</v>
      </c>
      <c r="K37" s="120">
        <v>35</v>
      </c>
      <c r="L37" s="149">
        <v>0.40277777777777773</v>
      </c>
      <c r="M37" s="121">
        <f>Table1[[#This Row],[Depart]]+Table1[[#This Row],[Dur''n]]</f>
        <v>0.52777777777777768</v>
      </c>
      <c r="N37" s="121">
        <v>0.125</v>
      </c>
      <c r="O37" s="122" t="s">
        <v>1</v>
      </c>
      <c r="P37" s="123"/>
      <c r="Q37" s="124"/>
      <c r="R37" s="124">
        <v>2</v>
      </c>
      <c r="S37" s="125">
        <v>50</v>
      </c>
      <c r="T37" s="124"/>
      <c r="U37" s="117"/>
      <c r="V37" s="46" t="s">
        <v>140</v>
      </c>
      <c r="W37" s="44"/>
    </row>
    <row r="38" spans="1:23" ht="24.95" customHeight="1" x14ac:dyDescent="0.2">
      <c r="A38" s="113">
        <f>Schedule!A$12</f>
        <v>8</v>
      </c>
      <c r="B38" s="74">
        <f>Schedule!B$12</f>
        <v>45797</v>
      </c>
      <c r="C38" s="75">
        <f>Schedule!C$12</f>
        <v>45797</v>
      </c>
      <c r="D38" s="74" t="str">
        <f>Schedule!D$12</f>
        <v>B</v>
      </c>
      <c r="E38" s="76">
        <f>Schedule!E$12</f>
        <v>0.41666666666666669</v>
      </c>
      <c r="F38" s="76">
        <f>Schedule!F$12</f>
        <v>0.83333333333333337</v>
      </c>
      <c r="G38" s="74" t="str">
        <f>Schedule!G$12</f>
        <v>Greenock (Glasgow)</v>
      </c>
      <c r="H38" s="74" t="str">
        <f>Schedule!H$12</f>
        <v>GBGRK</v>
      </c>
      <c r="I38" s="45" t="s">
        <v>168</v>
      </c>
      <c r="J38" s="44" t="s">
        <v>125</v>
      </c>
      <c r="K38" s="114">
        <v>109</v>
      </c>
      <c r="L38" s="149">
        <v>0.52083333333333337</v>
      </c>
      <c r="M38" s="41">
        <f>Table1[[#This Row],[Depart]]+Table1[[#This Row],[Dur''n]]</f>
        <v>0.70833333333333337</v>
      </c>
      <c r="N38" s="41">
        <v>0.1875</v>
      </c>
      <c r="O38" s="65">
        <v>73</v>
      </c>
      <c r="P38" s="67"/>
      <c r="Q38" s="42"/>
      <c r="R38" s="42">
        <v>2</v>
      </c>
      <c r="S38" s="43">
        <v>180</v>
      </c>
      <c r="T38" s="42"/>
      <c r="U38" s="46"/>
      <c r="V38" s="46"/>
      <c r="W38" s="44"/>
    </row>
    <row r="39" spans="1:23" ht="24.95" customHeight="1" x14ac:dyDescent="0.2">
      <c r="A39" s="113">
        <f>Schedule!A$12</f>
        <v>8</v>
      </c>
      <c r="B39" s="74">
        <f>Schedule!B$12</f>
        <v>45797</v>
      </c>
      <c r="C39" s="75">
        <f>Schedule!C$12</f>
        <v>45797</v>
      </c>
      <c r="D39" s="74" t="str">
        <f>Schedule!D$12</f>
        <v>B</v>
      </c>
      <c r="E39" s="76">
        <f>Schedule!E$12</f>
        <v>0.41666666666666669</v>
      </c>
      <c r="F39" s="76">
        <f>Schedule!F$12</f>
        <v>0.83333333333333337</v>
      </c>
      <c r="G39" s="74" t="str">
        <f>Schedule!G$12</f>
        <v>Greenock (Glasgow)</v>
      </c>
      <c r="H39" s="74" t="str">
        <f>Schedule!H$12</f>
        <v>GBGRK</v>
      </c>
      <c r="I39" s="45" t="s">
        <v>152</v>
      </c>
      <c r="J39" s="44" t="s">
        <v>122</v>
      </c>
      <c r="K39" s="114">
        <v>79</v>
      </c>
      <c r="L39" s="149">
        <v>0.52777777777777779</v>
      </c>
      <c r="M39" s="41">
        <f>Table1[[#This Row],[Depart]]+Table1[[#This Row],[Dur''n]]</f>
        <v>0.71527777777777779</v>
      </c>
      <c r="N39" s="41">
        <v>0.1875</v>
      </c>
      <c r="O39" s="65">
        <v>137</v>
      </c>
      <c r="P39" s="67"/>
      <c r="Q39" s="42"/>
      <c r="R39" s="42">
        <v>2</v>
      </c>
      <c r="S39" s="43">
        <v>90</v>
      </c>
      <c r="T39" s="42"/>
      <c r="U39" s="46"/>
      <c r="V39" s="46"/>
      <c r="W39" s="44"/>
    </row>
    <row r="40" spans="1:23" ht="24.95" customHeight="1" x14ac:dyDescent="0.2">
      <c r="A40" s="113">
        <f>Schedule!A$12</f>
        <v>8</v>
      </c>
      <c r="B40" s="74">
        <f>Schedule!B$12</f>
        <v>45797</v>
      </c>
      <c r="C40" s="75">
        <f>Schedule!C$12</f>
        <v>45797</v>
      </c>
      <c r="D40" s="74" t="str">
        <f>Schedule!D$12</f>
        <v>B</v>
      </c>
      <c r="E40" s="76">
        <f>Schedule!E$12</f>
        <v>0.41666666666666669</v>
      </c>
      <c r="F40" s="76">
        <f>Schedule!F$12</f>
        <v>0.83333333333333337</v>
      </c>
      <c r="G40" s="74" t="str">
        <f>Schedule!G$12</f>
        <v>Greenock (Glasgow)</v>
      </c>
      <c r="H40" s="74" t="str">
        <f>Schedule!H$12</f>
        <v>GBGRK</v>
      </c>
      <c r="I40" s="45" t="s">
        <v>152</v>
      </c>
      <c r="J40" s="44" t="s">
        <v>122</v>
      </c>
      <c r="K40" s="114">
        <v>79</v>
      </c>
      <c r="L40" s="149">
        <v>0.53472222222222221</v>
      </c>
      <c r="M40" s="41">
        <f>Table1[[#This Row],[Depart]]+Table1[[#This Row],[Dur''n]]</f>
        <v>0.72222222222222221</v>
      </c>
      <c r="N40" s="41">
        <v>0.1875</v>
      </c>
      <c r="O40" s="65" t="s">
        <v>1</v>
      </c>
      <c r="P40" s="67"/>
      <c r="Q40" s="42"/>
      <c r="R40" s="42">
        <v>2</v>
      </c>
      <c r="S40" s="43">
        <v>90</v>
      </c>
      <c r="T40" s="42"/>
      <c r="U40" s="46"/>
      <c r="V40" s="46"/>
      <c r="W40" s="44"/>
    </row>
    <row r="41" spans="1:23" ht="24.95" customHeight="1" x14ac:dyDescent="0.2">
      <c r="A41" s="113">
        <f>Schedule!A$12</f>
        <v>8</v>
      </c>
      <c r="B41" s="74">
        <f>Schedule!B$12</f>
        <v>45797</v>
      </c>
      <c r="C41" s="75">
        <f>Schedule!C$12</f>
        <v>45797</v>
      </c>
      <c r="D41" s="74" t="str">
        <f>Schedule!D$12</f>
        <v>B</v>
      </c>
      <c r="E41" s="76">
        <f>Schedule!E$12</f>
        <v>0.41666666666666669</v>
      </c>
      <c r="F41" s="76">
        <f>Schedule!F$12</f>
        <v>0.83333333333333337</v>
      </c>
      <c r="G41" s="74" t="str">
        <f>Schedule!G$12</f>
        <v>Greenock (Glasgow)</v>
      </c>
      <c r="H41" s="74" t="str">
        <f>Schedule!H$12</f>
        <v>GBGRK</v>
      </c>
      <c r="I41" s="45" t="s">
        <v>153</v>
      </c>
      <c r="J41" s="44" t="s">
        <v>123</v>
      </c>
      <c r="K41" s="114">
        <v>55</v>
      </c>
      <c r="L41" s="149">
        <v>0.54166666666666663</v>
      </c>
      <c r="M41" s="41">
        <f>Table1[[#This Row],[Depart]]+Table1[[#This Row],[Dur''n]]</f>
        <v>0.72916666666666663</v>
      </c>
      <c r="N41" s="41">
        <v>0.1875</v>
      </c>
      <c r="O41" s="65">
        <v>109</v>
      </c>
      <c r="P41" s="67"/>
      <c r="Q41" s="42"/>
      <c r="R41" s="42">
        <v>3</v>
      </c>
      <c r="S41" s="43">
        <v>135</v>
      </c>
      <c r="T41" s="42"/>
      <c r="U41" s="46"/>
      <c r="V41" s="46"/>
      <c r="W41" s="44"/>
    </row>
    <row r="42" spans="1:23" ht="24.95" customHeight="1" x14ac:dyDescent="0.2">
      <c r="A42" s="113">
        <f>Schedule!A$12</f>
        <v>8</v>
      </c>
      <c r="B42" s="74">
        <f>Schedule!B$12</f>
        <v>45797</v>
      </c>
      <c r="C42" s="75">
        <f>Schedule!C$12</f>
        <v>45797</v>
      </c>
      <c r="D42" s="74" t="str">
        <f>Schedule!D$12</f>
        <v>B</v>
      </c>
      <c r="E42" s="76">
        <f>Schedule!E$12</f>
        <v>0.41666666666666669</v>
      </c>
      <c r="F42" s="76">
        <f>Schedule!F$12</f>
        <v>0.83333333333333337</v>
      </c>
      <c r="G42" s="74" t="str">
        <f>Schedule!G$12</f>
        <v>Greenock (Glasgow)</v>
      </c>
      <c r="H42" s="74" t="str">
        <f>Schedule!H$12</f>
        <v>GBGRK</v>
      </c>
      <c r="I42" s="45" t="s">
        <v>169</v>
      </c>
      <c r="J42" s="44" t="s">
        <v>124</v>
      </c>
      <c r="K42" s="114">
        <v>69</v>
      </c>
      <c r="L42" s="149">
        <v>0.54861111111111105</v>
      </c>
      <c r="M42" s="41">
        <f>Table1[[#This Row],[Depart]]+Table1[[#This Row],[Dur''n]]</f>
        <v>0.69444444444444442</v>
      </c>
      <c r="N42" s="41">
        <v>0.14583333333333334</v>
      </c>
      <c r="O42" s="65">
        <v>325</v>
      </c>
      <c r="P42" s="67"/>
      <c r="Q42" s="42"/>
      <c r="R42" s="42">
        <v>2</v>
      </c>
      <c r="S42" s="43">
        <v>90</v>
      </c>
      <c r="T42" s="42"/>
      <c r="U42" s="46"/>
      <c r="V42" s="46"/>
      <c r="W42" s="44"/>
    </row>
    <row r="43" spans="1:23" ht="24.95" customHeight="1" x14ac:dyDescent="0.2">
      <c r="A43" s="113">
        <f>Schedule!A$12</f>
        <v>8</v>
      </c>
      <c r="B43" s="74">
        <f>Schedule!B$12</f>
        <v>45797</v>
      </c>
      <c r="C43" s="75">
        <f>Schedule!C$12</f>
        <v>45797</v>
      </c>
      <c r="D43" s="74" t="str">
        <f>Schedule!D$12</f>
        <v>B</v>
      </c>
      <c r="E43" s="76">
        <f>Schedule!E$12</f>
        <v>0.41666666666666669</v>
      </c>
      <c r="F43" s="76">
        <f>Schedule!F$12</f>
        <v>0.83333333333333337</v>
      </c>
      <c r="G43" s="74" t="str">
        <f>Schedule!G$12</f>
        <v>Greenock (Glasgow)</v>
      </c>
      <c r="H43" s="74" t="str">
        <f>Schedule!H$12</f>
        <v>GBGRK</v>
      </c>
      <c r="I43" s="45" t="s">
        <v>169</v>
      </c>
      <c r="J43" s="44" t="s">
        <v>124</v>
      </c>
      <c r="K43" s="114">
        <v>69</v>
      </c>
      <c r="L43" s="149">
        <v>0.55555555555555558</v>
      </c>
      <c r="M43" s="41">
        <f>Table1[[#This Row],[Depart]]+Table1[[#This Row],[Dur''n]]</f>
        <v>0.70138888888888895</v>
      </c>
      <c r="N43" s="41">
        <v>0.14583333333333334</v>
      </c>
      <c r="O43" s="65" t="s">
        <v>1</v>
      </c>
      <c r="P43" s="67"/>
      <c r="Q43" s="42"/>
      <c r="R43" s="42">
        <v>2</v>
      </c>
      <c r="S43" s="43">
        <v>90</v>
      </c>
      <c r="T43" s="42"/>
      <c r="U43" s="46"/>
      <c r="V43" s="46"/>
      <c r="W43" s="44"/>
    </row>
    <row r="44" spans="1:23" ht="24.95" customHeight="1" x14ac:dyDescent="0.2">
      <c r="A44" s="113">
        <f>Schedule!A$12</f>
        <v>8</v>
      </c>
      <c r="B44" s="74">
        <f>Schedule!B$12</f>
        <v>45797</v>
      </c>
      <c r="C44" s="75">
        <f>Schedule!C$12</f>
        <v>45797</v>
      </c>
      <c r="D44" s="74" t="str">
        <f>Schedule!D$12</f>
        <v>B</v>
      </c>
      <c r="E44" s="76">
        <f>Schedule!E$12</f>
        <v>0.41666666666666669</v>
      </c>
      <c r="F44" s="76">
        <f>Schedule!F$12</f>
        <v>0.83333333333333337</v>
      </c>
      <c r="G44" s="74" t="str">
        <f>Schedule!G$12</f>
        <v>Greenock (Glasgow)</v>
      </c>
      <c r="H44" s="74" t="str">
        <f>Schedule!H$12</f>
        <v>GBGRK</v>
      </c>
      <c r="I44" s="45" t="s">
        <v>169</v>
      </c>
      <c r="J44" s="44" t="s">
        <v>124</v>
      </c>
      <c r="K44" s="114">
        <v>69</v>
      </c>
      <c r="L44" s="149">
        <v>0.5625</v>
      </c>
      <c r="M44" s="41">
        <f>Table1[[#This Row],[Depart]]+Table1[[#This Row],[Dur''n]]</f>
        <v>0.70833333333333337</v>
      </c>
      <c r="N44" s="41">
        <v>0.14583333333333334</v>
      </c>
      <c r="O44" s="65" t="s">
        <v>1</v>
      </c>
      <c r="P44" s="67"/>
      <c r="Q44" s="42"/>
      <c r="R44" s="42">
        <v>2</v>
      </c>
      <c r="S44" s="43">
        <v>90</v>
      </c>
      <c r="T44" s="42"/>
      <c r="U44" s="46"/>
      <c r="V44" s="46"/>
      <c r="W44" s="44"/>
    </row>
    <row r="45" spans="1:23" ht="24.95" customHeight="1" x14ac:dyDescent="0.2">
      <c r="A45" s="113">
        <f>Schedule!A$12</f>
        <v>8</v>
      </c>
      <c r="B45" s="74">
        <f>Schedule!B$12</f>
        <v>45797</v>
      </c>
      <c r="C45" s="75">
        <f>Schedule!C$12</f>
        <v>45797</v>
      </c>
      <c r="D45" s="74" t="str">
        <f>Schedule!D$12</f>
        <v>B</v>
      </c>
      <c r="E45" s="76">
        <f>Schedule!E$12</f>
        <v>0.41666666666666669</v>
      </c>
      <c r="F45" s="76">
        <f>Schedule!F$12</f>
        <v>0.83333333333333337</v>
      </c>
      <c r="G45" s="74" t="str">
        <f>Schedule!G$12</f>
        <v>Greenock (Glasgow)</v>
      </c>
      <c r="H45" s="74" t="str">
        <f>Schedule!H$12</f>
        <v>GBGRK</v>
      </c>
      <c r="I45" s="45" t="s">
        <v>169</v>
      </c>
      <c r="J45" s="44" t="s">
        <v>124</v>
      </c>
      <c r="K45" s="114">
        <v>69</v>
      </c>
      <c r="L45" s="149">
        <v>0.56944444444444442</v>
      </c>
      <c r="M45" s="41">
        <f>Table1[[#This Row],[Depart]]+Table1[[#This Row],[Dur''n]]</f>
        <v>0.71527777777777779</v>
      </c>
      <c r="N45" s="41">
        <v>0.14583333333333334</v>
      </c>
      <c r="O45" s="65" t="s">
        <v>1</v>
      </c>
      <c r="P45" s="67"/>
      <c r="Q45" s="42"/>
      <c r="R45" s="42">
        <v>2</v>
      </c>
      <c r="S45" s="43">
        <v>90</v>
      </c>
      <c r="T45" s="42"/>
      <c r="U45" s="46"/>
      <c r="V45" s="46"/>
      <c r="W45" s="44"/>
    </row>
    <row r="46" spans="1:23" ht="24.95" customHeight="1" x14ac:dyDescent="0.2">
      <c r="A46" s="113">
        <f>Schedule!A$13</f>
        <v>9</v>
      </c>
      <c r="B46" s="74">
        <f>Schedule!B$13</f>
        <v>45798</v>
      </c>
      <c r="C46" s="75">
        <f>Schedule!C$13</f>
        <v>45798</v>
      </c>
      <c r="D46" s="74" t="str">
        <f>Schedule!D$13</f>
        <v>B</v>
      </c>
      <c r="E46" s="76">
        <f>Schedule!E$13</f>
        <v>0.33333333333333331</v>
      </c>
      <c r="F46" s="76">
        <f>Schedule!F$13</f>
        <v>0.79166666666666663</v>
      </c>
      <c r="G46" s="74" t="str">
        <f>Schedule!G$13</f>
        <v>Belfast</v>
      </c>
      <c r="H46" s="74" t="str">
        <f>Schedule!H$13</f>
        <v>GBBEL</v>
      </c>
      <c r="I46" s="45" t="s">
        <v>170</v>
      </c>
      <c r="J46" s="44" t="s">
        <v>121</v>
      </c>
      <c r="K46" s="114">
        <v>49</v>
      </c>
      <c r="L46" s="149">
        <v>0.35416666666666669</v>
      </c>
      <c r="M46" s="41">
        <f>Table1[[#This Row],[Depart]]+Table1[[#This Row],[Dur''n]]</f>
        <v>0.54166666666666674</v>
      </c>
      <c r="N46" s="41">
        <v>0.1875</v>
      </c>
      <c r="O46" s="65">
        <v>322</v>
      </c>
      <c r="P46" s="67"/>
      <c r="Q46" s="42"/>
      <c r="R46" s="42">
        <v>2</v>
      </c>
      <c r="S46" s="43">
        <v>80</v>
      </c>
      <c r="T46" s="42"/>
      <c r="U46" s="46"/>
      <c r="V46" s="46"/>
      <c r="W46" s="44"/>
    </row>
    <row r="47" spans="1:23" ht="24.95" customHeight="1" x14ac:dyDescent="0.2">
      <c r="A47" s="113">
        <f>Schedule!A$13</f>
        <v>9</v>
      </c>
      <c r="B47" s="74">
        <f>Schedule!B$13</f>
        <v>45798</v>
      </c>
      <c r="C47" s="75">
        <f>Schedule!C$13</f>
        <v>45798</v>
      </c>
      <c r="D47" s="74" t="str">
        <f>Schedule!D$13</f>
        <v>B</v>
      </c>
      <c r="E47" s="76">
        <f>Schedule!E$13</f>
        <v>0.33333333333333331</v>
      </c>
      <c r="F47" s="76">
        <f>Schedule!F$13</f>
        <v>0.79166666666666663</v>
      </c>
      <c r="G47" s="74" t="str">
        <f>Schedule!G$13</f>
        <v>Belfast</v>
      </c>
      <c r="H47" s="74" t="str">
        <f>Schedule!H$13</f>
        <v>GBBEL</v>
      </c>
      <c r="I47" s="45" t="s">
        <v>170</v>
      </c>
      <c r="J47" s="44" t="s">
        <v>121</v>
      </c>
      <c r="K47" s="114">
        <v>49</v>
      </c>
      <c r="L47" s="149">
        <v>0.3611111111111111</v>
      </c>
      <c r="M47" s="41">
        <f>Table1[[#This Row],[Depart]]+Table1[[#This Row],[Dur''n]]</f>
        <v>0.54861111111111116</v>
      </c>
      <c r="N47" s="41">
        <v>0.1875</v>
      </c>
      <c r="O47" s="65" t="s">
        <v>1</v>
      </c>
      <c r="P47" s="67"/>
      <c r="Q47" s="42"/>
      <c r="R47" s="42">
        <v>2</v>
      </c>
      <c r="S47" s="43">
        <v>80</v>
      </c>
      <c r="T47" s="42"/>
      <c r="U47" s="46"/>
      <c r="V47" s="46"/>
      <c r="W47" s="44"/>
    </row>
    <row r="48" spans="1:23" ht="24.95" customHeight="1" x14ac:dyDescent="0.2">
      <c r="A48" s="113">
        <f>Schedule!A$13</f>
        <v>9</v>
      </c>
      <c r="B48" s="74">
        <f>Schedule!B$13</f>
        <v>45798</v>
      </c>
      <c r="C48" s="75">
        <f>Schedule!C$13</f>
        <v>45798</v>
      </c>
      <c r="D48" s="74" t="str">
        <f>Schedule!D$13</f>
        <v>B</v>
      </c>
      <c r="E48" s="76">
        <f>Schedule!E$13</f>
        <v>0.33333333333333331</v>
      </c>
      <c r="F48" s="76">
        <f>Schedule!F$13</f>
        <v>0.79166666666666663</v>
      </c>
      <c r="G48" s="74" t="str">
        <f>Schedule!G$13</f>
        <v>Belfast</v>
      </c>
      <c r="H48" s="74" t="str">
        <f>Schedule!H$13</f>
        <v>GBBEL</v>
      </c>
      <c r="I48" s="45" t="s">
        <v>170</v>
      </c>
      <c r="J48" s="44" t="s">
        <v>121</v>
      </c>
      <c r="K48" s="114">
        <v>49</v>
      </c>
      <c r="L48" s="149">
        <v>0.36805555555555558</v>
      </c>
      <c r="M48" s="41">
        <f>Table1[[#This Row],[Depart]]+Table1[[#This Row],[Dur''n]]</f>
        <v>0.55555555555555558</v>
      </c>
      <c r="N48" s="41">
        <v>0.1875</v>
      </c>
      <c r="O48" s="65" t="s">
        <v>1</v>
      </c>
      <c r="P48" s="67"/>
      <c r="Q48" s="42"/>
      <c r="R48" s="42">
        <v>2</v>
      </c>
      <c r="S48" s="43">
        <v>80</v>
      </c>
      <c r="T48" s="42"/>
      <c r="U48" s="46"/>
      <c r="V48" s="46"/>
      <c r="W48" s="44"/>
    </row>
    <row r="49" spans="1:23" ht="24.95" customHeight="1" x14ac:dyDescent="0.2">
      <c r="A49" s="113">
        <f>Schedule!A$13</f>
        <v>9</v>
      </c>
      <c r="B49" s="74">
        <f>Schedule!B$13</f>
        <v>45798</v>
      </c>
      <c r="C49" s="75">
        <f>Schedule!C$13</f>
        <v>45798</v>
      </c>
      <c r="D49" s="74" t="str">
        <f>Schedule!D$13</f>
        <v>B</v>
      </c>
      <c r="E49" s="76">
        <f>Schedule!E$13</f>
        <v>0.33333333333333331</v>
      </c>
      <c r="F49" s="76">
        <f>Schedule!F$13</f>
        <v>0.79166666666666663</v>
      </c>
      <c r="G49" s="74" t="str">
        <f>Schedule!G$13</f>
        <v>Belfast</v>
      </c>
      <c r="H49" s="74" t="str">
        <f>Schedule!H$13</f>
        <v>GBBEL</v>
      </c>
      <c r="I49" s="45" t="s">
        <v>170</v>
      </c>
      <c r="J49" s="44" t="s">
        <v>121</v>
      </c>
      <c r="K49" s="114">
        <v>49</v>
      </c>
      <c r="L49" s="149">
        <v>0.375</v>
      </c>
      <c r="M49" s="41">
        <f>Table1[[#This Row],[Depart]]+Table1[[#This Row],[Dur''n]]</f>
        <v>0.5625</v>
      </c>
      <c r="N49" s="41">
        <v>0.1875</v>
      </c>
      <c r="O49" s="65" t="s">
        <v>1</v>
      </c>
      <c r="P49" s="67"/>
      <c r="Q49" s="42"/>
      <c r="R49" s="42">
        <v>2</v>
      </c>
      <c r="S49" s="43">
        <v>80</v>
      </c>
      <c r="T49" s="42"/>
      <c r="U49" s="46"/>
      <c r="V49" s="46"/>
      <c r="W49" s="44"/>
    </row>
    <row r="50" spans="1:23" ht="24.95" customHeight="1" x14ac:dyDescent="0.2">
      <c r="A50" s="113">
        <f>Schedule!A$13</f>
        <v>9</v>
      </c>
      <c r="B50" s="74">
        <f>Schedule!B$13</f>
        <v>45798</v>
      </c>
      <c r="C50" s="75">
        <f>Schedule!C$13</f>
        <v>45798</v>
      </c>
      <c r="D50" s="74" t="str">
        <f>Schedule!D$13</f>
        <v>B</v>
      </c>
      <c r="E50" s="76">
        <f>Schedule!E$13</f>
        <v>0.33333333333333331</v>
      </c>
      <c r="F50" s="76">
        <f>Schedule!F$13</f>
        <v>0.79166666666666663</v>
      </c>
      <c r="G50" s="74" t="str">
        <f>Schedule!G$13</f>
        <v>Belfast</v>
      </c>
      <c r="H50" s="74" t="str">
        <f>Schedule!H$13</f>
        <v>GBBEL</v>
      </c>
      <c r="I50" s="45" t="s">
        <v>170</v>
      </c>
      <c r="J50" s="44" t="s">
        <v>121</v>
      </c>
      <c r="K50" s="114">
        <v>49</v>
      </c>
      <c r="L50" s="149">
        <v>0.38194444444444442</v>
      </c>
      <c r="M50" s="41">
        <f>Table1[[#This Row],[Depart]]+Table1[[#This Row],[Dur''n]]</f>
        <v>0.56944444444444442</v>
      </c>
      <c r="N50" s="41">
        <v>0.1875</v>
      </c>
      <c r="O50" s="65" t="s">
        <v>1</v>
      </c>
      <c r="P50" s="67"/>
      <c r="Q50" s="42"/>
      <c r="R50" s="42">
        <v>1</v>
      </c>
      <c r="S50" s="43">
        <v>40</v>
      </c>
      <c r="T50" s="42"/>
      <c r="U50" s="46"/>
      <c r="V50" s="46"/>
      <c r="W50" s="44"/>
    </row>
    <row r="51" spans="1:23" ht="24.95" customHeight="1" x14ac:dyDescent="0.2">
      <c r="A51" s="113">
        <f>Schedule!A$13</f>
        <v>9</v>
      </c>
      <c r="B51" s="74">
        <f>Schedule!B$13</f>
        <v>45798</v>
      </c>
      <c r="C51" s="75">
        <f>Schedule!C$13</f>
        <v>45798</v>
      </c>
      <c r="D51" s="74" t="str">
        <f>Schedule!D$13</f>
        <v>B</v>
      </c>
      <c r="E51" s="76">
        <f>Schedule!E$13</f>
        <v>0.33333333333333331</v>
      </c>
      <c r="F51" s="76">
        <f>Schedule!F$13</f>
        <v>0.79166666666666663</v>
      </c>
      <c r="G51" s="74" t="str">
        <f>Schedule!G$13</f>
        <v>Belfast</v>
      </c>
      <c r="H51" s="74" t="str">
        <f>Schedule!H$13</f>
        <v>GBBEL</v>
      </c>
      <c r="I51" s="45" t="s">
        <v>172</v>
      </c>
      <c r="J51" s="44" t="s">
        <v>119</v>
      </c>
      <c r="K51" s="114">
        <v>59</v>
      </c>
      <c r="L51" s="149">
        <v>0.3888888888888889</v>
      </c>
      <c r="M51" s="41">
        <f>Table1[[#This Row],[Depart]]+Table1[[#This Row],[Dur''n]]</f>
        <v>0.53472222222222221</v>
      </c>
      <c r="N51" s="41">
        <v>0.14583333333333334</v>
      </c>
      <c r="O51" s="65">
        <v>53</v>
      </c>
      <c r="P51" s="67"/>
      <c r="Q51" s="42"/>
      <c r="R51" s="151" t="s">
        <v>195</v>
      </c>
      <c r="S51" s="43">
        <v>90</v>
      </c>
      <c r="T51" s="42"/>
      <c r="U51" s="46"/>
      <c r="V51" s="46"/>
      <c r="W51" s="44"/>
    </row>
    <row r="52" spans="1:23" ht="24.95" customHeight="1" x14ac:dyDescent="0.2">
      <c r="A52" s="113">
        <f>Schedule!A$13</f>
        <v>9</v>
      </c>
      <c r="B52" s="74">
        <f>Schedule!B$13</f>
        <v>45798</v>
      </c>
      <c r="C52" s="75">
        <f>Schedule!C$13</f>
        <v>45798</v>
      </c>
      <c r="D52" s="74" t="str">
        <f>Schedule!D$13</f>
        <v>B</v>
      </c>
      <c r="E52" s="76">
        <f>Schedule!E$13</f>
        <v>0.33333333333333331</v>
      </c>
      <c r="F52" s="76">
        <f>Schedule!F$13</f>
        <v>0.79166666666666663</v>
      </c>
      <c r="G52" s="74" t="str">
        <f>Schedule!G$13</f>
        <v>Belfast</v>
      </c>
      <c r="H52" s="74" t="str">
        <f>Schedule!H$13</f>
        <v>GBBEL</v>
      </c>
      <c r="I52" s="118" t="s">
        <v>154</v>
      </c>
      <c r="J52" s="119" t="s">
        <v>117</v>
      </c>
      <c r="K52" s="120">
        <v>85</v>
      </c>
      <c r="L52" s="150">
        <v>0.5</v>
      </c>
      <c r="M52" s="121">
        <f>Table1[[#This Row],[Depart]]+Table1[[#This Row],[Dur''n]]</f>
        <v>0.75</v>
      </c>
      <c r="N52" s="148">
        <v>0.25</v>
      </c>
      <c r="O52" s="122">
        <v>85</v>
      </c>
      <c r="P52" s="123"/>
      <c r="Q52" s="124"/>
      <c r="R52" s="124">
        <v>2</v>
      </c>
      <c r="S52" s="125">
        <v>135</v>
      </c>
      <c r="T52" s="42" t="s">
        <v>145</v>
      </c>
      <c r="U52" s="117"/>
      <c r="V52" s="117"/>
      <c r="W52" s="44" t="s">
        <v>187</v>
      </c>
    </row>
    <row r="53" spans="1:23" ht="24.95" customHeight="1" x14ac:dyDescent="0.2">
      <c r="A53" s="113">
        <f>Schedule!A$13</f>
        <v>9</v>
      </c>
      <c r="B53" s="74">
        <f>Schedule!B$13</f>
        <v>45798</v>
      </c>
      <c r="C53" s="75">
        <f>Schedule!C$13</f>
        <v>45798</v>
      </c>
      <c r="D53" s="74" t="str">
        <f>Schedule!D$13</f>
        <v>B</v>
      </c>
      <c r="E53" s="76">
        <f>Schedule!E$13</f>
        <v>0.33333333333333331</v>
      </c>
      <c r="F53" s="76">
        <f>Schedule!F$13</f>
        <v>0.79166666666666663</v>
      </c>
      <c r="G53" s="74" t="str">
        <f>Schedule!G$13</f>
        <v>Belfast</v>
      </c>
      <c r="H53" s="74" t="str">
        <f>Schedule!H$13</f>
        <v>GBBEL</v>
      </c>
      <c r="I53" s="45" t="s">
        <v>174</v>
      </c>
      <c r="J53" s="44" t="s">
        <v>120</v>
      </c>
      <c r="K53" s="114">
        <v>59</v>
      </c>
      <c r="L53" s="149">
        <v>0.56944444444444442</v>
      </c>
      <c r="M53" s="41">
        <f>Table1[[#This Row],[Depart]]+Table1[[#This Row],[Dur''n]]</f>
        <v>0.71527777777777779</v>
      </c>
      <c r="N53" s="41">
        <v>0.14583333333333334</v>
      </c>
      <c r="O53" s="65">
        <v>54</v>
      </c>
      <c r="P53" s="67"/>
      <c r="Q53" s="42"/>
      <c r="R53" s="151" t="s">
        <v>195</v>
      </c>
      <c r="S53" s="43">
        <v>90</v>
      </c>
      <c r="T53" s="42"/>
      <c r="U53" s="46"/>
      <c r="V53" s="46"/>
      <c r="W53" s="44"/>
    </row>
    <row r="54" spans="1:23" ht="24.95" customHeight="1" x14ac:dyDescent="0.2">
      <c r="A54" s="113">
        <f>Schedule!A$13</f>
        <v>9</v>
      </c>
      <c r="B54" s="74">
        <f>Schedule!B$13</f>
        <v>45798</v>
      </c>
      <c r="C54" s="75">
        <f>Schedule!C$13</f>
        <v>45798</v>
      </c>
      <c r="D54" s="74" t="str">
        <f>Schedule!D$13</f>
        <v>B</v>
      </c>
      <c r="E54" s="76">
        <f>Schedule!E$13</f>
        <v>0.33333333333333331</v>
      </c>
      <c r="F54" s="76">
        <f>Schedule!F$13</f>
        <v>0.79166666666666663</v>
      </c>
      <c r="G54" s="74" t="str">
        <f>Schedule!G$13</f>
        <v>Belfast</v>
      </c>
      <c r="H54" s="74" t="str">
        <f>Schedule!H$13</f>
        <v>GBBEL</v>
      </c>
      <c r="I54" s="45" t="s">
        <v>171</v>
      </c>
      <c r="J54" s="44" t="s">
        <v>118</v>
      </c>
      <c r="K54" s="114">
        <v>49</v>
      </c>
      <c r="L54" s="149">
        <v>0.57638888888888895</v>
      </c>
      <c r="M54" s="41">
        <f>Table1[[#This Row],[Depart]]+Table1[[#This Row],[Dur''n]]</f>
        <v>0.72222222222222232</v>
      </c>
      <c r="N54" s="41">
        <v>0.14583333333333334</v>
      </c>
      <c r="O54" s="65">
        <v>155</v>
      </c>
      <c r="P54" s="67"/>
      <c r="Q54" s="42"/>
      <c r="R54" s="42">
        <v>2</v>
      </c>
      <c r="S54" s="43">
        <v>80</v>
      </c>
      <c r="T54" s="42"/>
      <c r="U54" s="46"/>
      <c r="V54" s="46" t="s">
        <v>140</v>
      </c>
      <c r="W54" s="44"/>
    </row>
    <row r="55" spans="1:23" ht="24.95" customHeight="1" x14ac:dyDescent="0.2">
      <c r="A55" s="113">
        <f>Schedule!A$13</f>
        <v>9</v>
      </c>
      <c r="B55" s="74">
        <f>Schedule!B$13</f>
        <v>45798</v>
      </c>
      <c r="C55" s="75">
        <f>Schedule!C$13</f>
        <v>45798</v>
      </c>
      <c r="D55" s="74" t="str">
        <f>Schedule!D$13</f>
        <v>B</v>
      </c>
      <c r="E55" s="76">
        <f>Schedule!E$13</f>
        <v>0.33333333333333331</v>
      </c>
      <c r="F55" s="76">
        <f>Schedule!F$13</f>
        <v>0.79166666666666663</v>
      </c>
      <c r="G55" s="74" t="str">
        <f>Schedule!G$13</f>
        <v>Belfast</v>
      </c>
      <c r="H55" s="74" t="str">
        <f>Schedule!H$13</f>
        <v>GBBEL</v>
      </c>
      <c r="I55" s="45" t="s">
        <v>171</v>
      </c>
      <c r="J55" s="44" t="s">
        <v>118</v>
      </c>
      <c r="K55" s="114">
        <v>49</v>
      </c>
      <c r="L55" s="149">
        <v>0.58333333333333337</v>
      </c>
      <c r="M55" s="41">
        <f>Table1[[#This Row],[Depart]]+Table1[[#This Row],[Dur''n]]</f>
        <v>0.72916666666666674</v>
      </c>
      <c r="N55" s="41">
        <v>0.14583333333333334</v>
      </c>
      <c r="O55" s="65" t="s">
        <v>1</v>
      </c>
      <c r="P55" s="67"/>
      <c r="Q55" s="42"/>
      <c r="R55" s="42">
        <v>2</v>
      </c>
      <c r="S55" s="43">
        <v>80</v>
      </c>
      <c r="T55" s="42"/>
      <c r="U55" s="46"/>
      <c r="V55" s="46" t="s">
        <v>140</v>
      </c>
      <c r="W55" s="44"/>
    </row>
    <row r="56" spans="1:23" ht="24.95" customHeight="1" x14ac:dyDescent="0.2">
      <c r="A56" s="113">
        <f>Schedule!A$14</f>
        <v>10</v>
      </c>
      <c r="B56" s="74">
        <f>Schedule!B$14</f>
        <v>45799</v>
      </c>
      <c r="C56" s="75">
        <f>Schedule!C$14</f>
        <v>45799</v>
      </c>
      <c r="D56" s="74" t="str">
        <f>Schedule!D$14</f>
        <v>A</v>
      </c>
      <c r="E56" s="76">
        <f>Schedule!E$14</f>
        <v>0.375</v>
      </c>
      <c r="F56" s="76">
        <f>Schedule!F$14</f>
        <v>0.70833333333333337</v>
      </c>
      <c r="G56" s="74" t="str">
        <f>Schedule!G$14</f>
        <v>Fort William</v>
      </c>
      <c r="H56" s="74" t="str">
        <f>Schedule!H$14</f>
        <v>GBFWM</v>
      </c>
      <c r="I56" s="45" t="s">
        <v>224</v>
      </c>
      <c r="J56" s="44" t="s">
        <v>235</v>
      </c>
      <c r="K56" s="114">
        <v>99</v>
      </c>
      <c r="L56" s="149">
        <v>0.39583333333333331</v>
      </c>
      <c r="M56" s="41">
        <f>Table1[[#This Row],[Depart]]+Table1[[#This Row],[Dur''n]]</f>
        <v>0.58333333333333326</v>
      </c>
      <c r="N56" s="41">
        <v>0.1875</v>
      </c>
      <c r="O56" s="65">
        <v>139</v>
      </c>
      <c r="P56" s="67"/>
      <c r="Q56" s="42"/>
      <c r="R56" s="42">
        <v>1</v>
      </c>
      <c r="S56" s="43">
        <v>45</v>
      </c>
      <c r="T56" s="42"/>
      <c r="U56" s="46"/>
      <c r="V56" s="46"/>
      <c r="W56" s="44"/>
    </row>
    <row r="57" spans="1:23" ht="24.95" customHeight="1" x14ac:dyDescent="0.2">
      <c r="A57" s="113">
        <f>Schedule!A$14</f>
        <v>10</v>
      </c>
      <c r="B57" s="74">
        <f>Schedule!B$14</f>
        <v>45799</v>
      </c>
      <c r="C57" s="75">
        <f>Schedule!C$14</f>
        <v>45799</v>
      </c>
      <c r="D57" s="74" t="str">
        <f>Schedule!D$14</f>
        <v>A</v>
      </c>
      <c r="E57" s="76">
        <f>Schedule!E$14</f>
        <v>0.375</v>
      </c>
      <c r="F57" s="76">
        <f>Schedule!F$14</f>
        <v>0.70833333333333337</v>
      </c>
      <c r="G57" s="74" t="str">
        <f>Schedule!G$14</f>
        <v>Fort William</v>
      </c>
      <c r="H57" s="74" t="str">
        <f>Schedule!H$14</f>
        <v>GBFWM</v>
      </c>
      <c r="I57" s="45" t="s">
        <v>225</v>
      </c>
      <c r="J57" s="44" t="s">
        <v>236</v>
      </c>
      <c r="K57" s="114">
        <v>99</v>
      </c>
      <c r="L57" s="149">
        <v>0.47916666666666669</v>
      </c>
      <c r="M57" s="41">
        <f>Table1[[#This Row],[Depart]]+Table1[[#This Row],[Dur''n]]</f>
        <v>0.66666666666666674</v>
      </c>
      <c r="N57" s="41">
        <v>0.1875</v>
      </c>
      <c r="O57" s="65" t="s">
        <v>1</v>
      </c>
      <c r="P57" s="67"/>
      <c r="Q57" s="42"/>
      <c r="R57" s="42">
        <v>2</v>
      </c>
      <c r="S57" s="43">
        <v>90</v>
      </c>
      <c r="T57" s="42"/>
      <c r="U57" s="46" t="s">
        <v>188</v>
      </c>
      <c r="V57" s="46"/>
      <c r="W57" s="44"/>
    </row>
    <row r="58" spans="1:23" ht="24.95" customHeight="1" x14ac:dyDescent="0.2">
      <c r="A58" s="113">
        <f>Schedule!A$14</f>
        <v>10</v>
      </c>
      <c r="B58" s="74">
        <f>Schedule!B$14</f>
        <v>45799</v>
      </c>
      <c r="C58" s="75">
        <f>Schedule!C$14</f>
        <v>45799</v>
      </c>
      <c r="D58" s="74" t="str">
        <f>Schedule!D$14</f>
        <v>A</v>
      </c>
      <c r="E58" s="76">
        <f>Schedule!E$14</f>
        <v>0.375</v>
      </c>
      <c r="F58" s="76">
        <f>Schedule!F$14</f>
        <v>0.70833333333333337</v>
      </c>
      <c r="G58" s="74" t="str">
        <f>Schedule!G$14</f>
        <v>Fort William</v>
      </c>
      <c r="H58" s="74" t="str">
        <f>Schedule!H$14</f>
        <v>GBFWM</v>
      </c>
      <c r="I58" s="45" t="s">
        <v>226</v>
      </c>
      <c r="J58" s="44" t="s">
        <v>237</v>
      </c>
      <c r="K58" s="114">
        <v>99</v>
      </c>
      <c r="L58" s="149">
        <v>0.52083333333333337</v>
      </c>
      <c r="M58" s="41">
        <f>Table1[[#This Row],[Depart]]+Table1[[#This Row],[Dur''n]]</f>
        <v>0.70833333333333337</v>
      </c>
      <c r="N58" s="41">
        <v>0.1875</v>
      </c>
      <c r="O58" s="65" t="s">
        <v>1</v>
      </c>
      <c r="P58" s="67"/>
      <c r="Q58" s="42"/>
      <c r="R58" s="42">
        <v>1</v>
      </c>
      <c r="S58" s="43">
        <v>45</v>
      </c>
      <c r="T58" s="42"/>
      <c r="U58" s="46" t="s">
        <v>188</v>
      </c>
      <c r="V58" s="46"/>
      <c r="W58" s="44"/>
    </row>
    <row r="59" spans="1:23" ht="24.95" customHeight="1" x14ac:dyDescent="0.2">
      <c r="A59" s="113">
        <f>Schedule!A$14</f>
        <v>10</v>
      </c>
      <c r="B59" s="74">
        <f>Schedule!B$14</f>
        <v>45799</v>
      </c>
      <c r="C59" s="75">
        <f>Schedule!C$14</f>
        <v>45799</v>
      </c>
      <c r="D59" s="74" t="str">
        <f>Schedule!D$14</f>
        <v>A</v>
      </c>
      <c r="E59" s="76">
        <f>Schedule!E$14</f>
        <v>0.375</v>
      </c>
      <c r="F59" s="76">
        <f>Schedule!F$14</f>
        <v>0.70833333333333337</v>
      </c>
      <c r="G59" s="74" t="str">
        <f>Schedule!G$14</f>
        <v>Fort William</v>
      </c>
      <c r="H59" s="74" t="str">
        <f>Schedule!H$14</f>
        <v>GBFWM</v>
      </c>
      <c r="I59" s="45" t="s">
        <v>227</v>
      </c>
      <c r="J59" s="44" t="s">
        <v>238</v>
      </c>
      <c r="K59" s="114">
        <v>89</v>
      </c>
      <c r="L59" s="149">
        <v>0.40277777777777773</v>
      </c>
      <c r="M59" s="41">
        <f>Table1[[#This Row],[Depart]]+Table1[[#This Row],[Dur''n]]</f>
        <v>0.54861111111111105</v>
      </c>
      <c r="N59" s="41">
        <v>0.14583333333333334</v>
      </c>
      <c r="O59" s="65">
        <v>199</v>
      </c>
      <c r="P59" s="67"/>
      <c r="Q59" s="42"/>
      <c r="R59" s="42">
        <v>3</v>
      </c>
      <c r="S59" s="43">
        <v>135</v>
      </c>
      <c r="T59" s="42"/>
      <c r="U59" s="46"/>
      <c r="V59" s="46"/>
      <c r="W59" s="44"/>
    </row>
    <row r="60" spans="1:23" ht="24.95" customHeight="1" x14ac:dyDescent="0.2">
      <c r="A60" s="113">
        <f>Schedule!A$14</f>
        <v>10</v>
      </c>
      <c r="B60" s="74">
        <f>Schedule!B$14</f>
        <v>45799</v>
      </c>
      <c r="C60" s="75">
        <f>Schedule!C$14</f>
        <v>45799</v>
      </c>
      <c r="D60" s="74" t="str">
        <f>Schedule!D$14</f>
        <v>A</v>
      </c>
      <c r="E60" s="76">
        <f>Schedule!E$14</f>
        <v>0.375</v>
      </c>
      <c r="F60" s="76">
        <f>Schedule!F$14</f>
        <v>0.70833333333333337</v>
      </c>
      <c r="G60" s="74" t="str">
        <f>Schedule!G$14</f>
        <v>Fort William</v>
      </c>
      <c r="H60" s="74" t="str">
        <f>Schedule!H$14</f>
        <v>GBFWM</v>
      </c>
      <c r="I60" s="45" t="s">
        <v>228</v>
      </c>
      <c r="J60" s="44" t="s">
        <v>239</v>
      </c>
      <c r="K60" s="114">
        <v>89</v>
      </c>
      <c r="L60" s="149">
        <v>0.58333333333333337</v>
      </c>
      <c r="M60" s="41">
        <f>Table1[[#This Row],[Depart]]+Table1[[#This Row],[Dur''n]]</f>
        <v>0.72916666666666674</v>
      </c>
      <c r="N60" s="41">
        <v>0.14583333333333334</v>
      </c>
      <c r="O60" s="65" t="s">
        <v>1</v>
      </c>
      <c r="P60" s="67"/>
      <c r="Q60" s="42"/>
      <c r="R60" s="42">
        <v>2</v>
      </c>
      <c r="S60" s="43">
        <v>90</v>
      </c>
      <c r="T60" s="42"/>
      <c r="U60" s="46"/>
      <c r="V60" s="46"/>
      <c r="W60" s="44"/>
    </row>
    <row r="61" spans="1:23" ht="24.95" customHeight="1" x14ac:dyDescent="0.2">
      <c r="A61" s="113">
        <f>Schedule!A$14</f>
        <v>10</v>
      </c>
      <c r="B61" s="74">
        <f>Schedule!B$14</f>
        <v>45799</v>
      </c>
      <c r="C61" s="75">
        <f>Schedule!C$14</f>
        <v>45799</v>
      </c>
      <c r="D61" s="74" t="str">
        <f>Schedule!D$14</f>
        <v>A</v>
      </c>
      <c r="E61" s="76">
        <f>Schedule!E$14</f>
        <v>0.375</v>
      </c>
      <c r="F61" s="76">
        <f>Schedule!F$14</f>
        <v>0.70833333333333337</v>
      </c>
      <c r="G61" s="74" t="str">
        <f>Schedule!G$14</f>
        <v>Fort William</v>
      </c>
      <c r="H61" s="74" t="str">
        <f>Schedule!H$14</f>
        <v>GBFWM</v>
      </c>
      <c r="I61" s="45" t="s">
        <v>229</v>
      </c>
      <c r="J61" s="44" t="s">
        <v>240</v>
      </c>
      <c r="K61" s="114">
        <v>69</v>
      </c>
      <c r="L61" s="149">
        <v>0.40972222222222227</v>
      </c>
      <c r="M61" s="41">
        <f>Table1[[#This Row],[Depart]]+Table1[[#This Row],[Dur''n]]</f>
        <v>0.51388888888888895</v>
      </c>
      <c r="N61" s="41">
        <v>0.10416666666666667</v>
      </c>
      <c r="O61" s="65">
        <v>183</v>
      </c>
      <c r="P61" s="67"/>
      <c r="Q61" s="42"/>
      <c r="R61" s="42">
        <v>2</v>
      </c>
      <c r="S61" s="43">
        <v>90</v>
      </c>
      <c r="T61" s="42"/>
      <c r="U61" s="46" t="s">
        <v>186</v>
      </c>
      <c r="V61" s="46"/>
      <c r="W61" s="44"/>
    </row>
    <row r="62" spans="1:23" ht="24.95" customHeight="1" x14ac:dyDescent="0.2">
      <c r="A62" s="113">
        <f>Schedule!A$14</f>
        <v>10</v>
      </c>
      <c r="B62" s="74">
        <f>Schedule!B$14</f>
        <v>45799</v>
      </c>
      <c r="C62" s="75">
        <f>Schedule!C$14</f>
        <v>45799</v>
      </c>
      <c r="D62" s="74" t="str">
        <f>Schedule!D$14</f>
        <v>A</v>
      </c>
      <c r="E62" s="76">
        <f>Schedule!E$14</f>
        <v>0.375</v>
      </c>
      <c r="F62" s="76">
        <f>Schedule!F$14</f>
        <v>0.70833333333333337</v>
      </c>
      <c r="G62" s="74" t="str">
        <f>Schedule!G$14</f>
        <v>Fort William</v>
      </c>
      <c r="H62" s="74" t="str">
        <f>Schedule!H$14</f>
        <v>GBFWM</v>
      </c>
      <c r="I62" s="45" t="s">
        <v>230</v>
      </c>
      <c r="J62" s="44" t="s">
        <v>241</v>
      </c>
      <c r="K62" s="114">
        <v>69</v>
      </c>
      <c r="L62" s="149">
        <v>0.5625</v>
      </c>
      <c r="M62" s="41">
        <f>Table1[[#This Row],[Depart]]+Table1[[#This Row],[Dur''n]]</f>
        <v>0.66666666666666663</v>
      </c>
      <c r="N62" s="41">
        <v>0.10416666666666667</v>
      </c>
      <c r="O62" s="65" t="s">
        <v>1</v>
      </c>
      <c r="P62" s="67"/>
      <c r="Q62" s="42"/>
      <c r="R62" s="42">
        <v>2</v>
      </c>
      <c r="S62" s="43">
        <v>90</v>
      </c>
      <c r="T62" s="42"/>
      <c r="U62" s="46"/>
      <c r="V62" s="46"/>
      <c r="W62" s="44"/>
    </row>
    <row r="63" spans="1:23" ht="24.95" customHeight="1" x14ac:dyDescent="0.2">
      <c r="A63" s="113">
        <f>Schedule!A$14</f>
        <v>10</v>
      </c>
      <c r="B63" s="74">
        <f>Schedule!B$14</f>
        <v>45799</v>
      </c>
      <c r="C63" s="75">
        <f>Schedule!C$14</f>
        <v>45799</v>
      </c>
      <c r="D63" s="74" t="str">
        <f>Schedule!D$14</f>
        <v>A</v>
      </c>
      <c r="E63" s="76">
        <f>Schedule!E$14</f>
        <v>0.375</v>
      </c>
      <c r="F63" s="76">
        <f>Schedule!F$14</f>
        <v>0.70833333333333337</v>
      </c>
      <c r="G63" s="74" t="str">
        <f>Schedule!G$14</f>
        <v>Fort William</v>
      </c>
      <c r="H63" s="74" t="str">
        <f>Schedule!H$14</f>
        <v>GBFWM</v>
      </c>
      <c r="I63" s="45" t="s">
        <v>231</v>
      </c>
      <c r="J63" s="44" t="s">
        <v>242</v>
      </c>
      <c r="K63" s="114">
        <v>69</v>
      </c>
      <c r="L63" s="149">
        <v>0.59027777777777779</v>
      </c>
      <c r="M63" s="41">
        <f>Table1[[#This Row],[Depart]]+Table1[[#This Row],[Dur''n]]</f>
        <v>0.69444444444444442</v>
      </c>
      <c r="N63" s="41">
        <v>0.10416666666666667</v>
      </c>
      <c r="O63" s="65" t="s">
        <v>1</v>
      </c>
      <c r="P63" s="67"/>
      <c r="Q63" s="42"/>
      <c r="R63" s="42">
        <v>1</v>
      </c>
      <c r="S63" s="43">
        <v>45</v>
      </c>
      <c r="T63" s="42"/>
      <c r="U63" s="46"/>
      <c r="V63" s="46"/>
      <c r="W63" s="44"/>
    </row>
    <row r="64" spans="1:23" ht="24.95" customHeight="1" x14ac:dyDescent="0.2">
      <c r="A64" s="113">
        <f>Schedule!A$14</f>
        <v>10</v>
      </c>
      <c r="B64" s="74">
        <f>Schedule!B$14</f>
        <v>45799</v>
      </c>
      <c r="C64" s="75">
        <f>Schedule!C$14</f>
        <v>45799</v>
      </c>
      <c r="D64" s="74" t="str">
        <f>Schedule!D$14</f>
        <v>A</v>
      </c>
      <c r="E64" s="76">
        <f>Schedule!E$14</f>
        <v>0.375</v>
      </c>
      <c r="F64" s="76">
        <f>Schedule!F$14</f>
        <v>0.70833333333333337</v>
      </c>
      <c r="G64" s="74" t="str">
        <f>Schedule!G$14</f>
        <v>Fort William</v>
      </c>
      <c r="H64" s="74" t="str">
        <f>Schedule!H$14</f>
        <v>GBFWM</v>
      </c>
      <c r="I64" s="45" t="s">
        <v>232</v>
      </c>
      <c r="J64" s="44" t="s">
        <v>243</v>
      </c>
      <c r="K64" s="114">
        <v>69</v>
      </c>
      <c r="L64" s="149">
        <v>0.54166666666666663</v>
      </c>
      <c r="M64" s="41">
        <f>Table1[[#This Row],[Depart]]+Table1[[#This Row],[Dur''n]]</f>
        <v>0.625</v>
      </c>
      <c r="N64" s="41">
        <v>8.3333333333333329E-2</v>
      </c>
      <c r="O64" s="65">
        <v>75</v>
      </c>
      <c r="P64" s="67"/>
      <c r="Q64" s="42"/>
      <c r="R64" s="42">
        <v>1</v>
      </c>
      <c r="S64" s="43">
        <v>45</v>
      </c>
      <c r="T64" s="42"/>
      <c r="U64" s="46"/>
      <c r="V64" s="46"/>
      <c r="W64" s="44"/>
    </row>
    <row r="65" spans="1:23" ht="24.95" customHeight="1" x14ac:dyDescent="0.2">
      <c r="A65" s="113">
        <f>Schedule!A$14</f>
        <v>10</v>
      </c>
      <c r="B65" s="74">
        <f>Schedule!B$14</f>
        <v>45799</v>
      </c>
      <c r="C65" s="75">
        <f>Schedule!C$14</f>
        <v>45799</v>
      </c>
      <c r="D65" s="74" t="str">
        <f>Schedule!D$14</f>
        <v>A</v>
      </c>
      <c r="E65" s="76">
        <f>Schedule!E$14</f>
        <v>0.375</v>
      </c>
      <c r="F65" s="76">
        <f>Schedule!F$14</f>
        <v>0.70833333333333337</v>
      </c>
      <c r="G65" s="74" t="str">
        <f>Schedule!G$14</f>
        <v>Fort William</v>
      </c>
      <c r="H65" s="74" t="str">
        <f>Schedule!H$14</f>
        <v>GBFWM</v>
      </c>
      <c r="I65" s="45" t="s">
        <v>233</v>
      </c>
      <c r="J65" s="44" t="s">
        <v>244</v>
      </c>
      <c r="K65" s="114">
        <v>69</v>
      </c>
      <c r="L65" s="149">
        <v>0.57638888888888895</v>
      </c>
      <c r="M65" s="41">
        <f>Table1[[#This Row],[Depart]]+Table1[[#This Row],[Dur''n]]</f>
        <v>0.65972222222222232</v>
      </c>
      <c r="N65" s="41">
        <v>8.3333333333333329E-2</v>
      </c>
      <c r="O65" s="65" t="s">
        <v>1</v>
      </c>
      <c r="P65" s="67"/>
      <c r="Q65" s="42"/>
      <c r="R65" s="42">
        <v>1</v>
      </c>
      <c r="S65" s="43">
        <v>45</v>
      </c>
      <c r="T65" s="42"/>
      <c r="U65" s="46"/>
      <c r="V65" s="46"/>
      <c r="W65" s="44"/>
    </row>
    <row r="66" spans="1:23" ht="24.95" customHeight="1" x14ac:dyDescent="0.2">
      <c r="A66" s="113">
        <f>Schedule!A$14</f>
        <v>10</v>
      </c>
      <c r="B66" s="74">
        <f>Schedule!B$14</f>
        <v>45799</v>
      </c>
      <c r="C66" s="75">
        <f>Schedule!C$14</f>
        <v>45799</v>
      </c>
      <c r="D66" s="74" t="str">
        <f>Schedule!D$14</f>
        <v>A</v>
      </c>
      <c r="E66" s="76">
        <f>Schedule!E$14</f>
        <v>0.375</v>
      </c>
      <c r="F66" s="76">
        <f>Schedule!F$14</f>
        <v>0.70833333333333337</v>
      </c>
      <c r="G66" s="74" t="str">
        <f>Schedule!G$14</f>
        <v>Fort William</v>
      </c>
      <c r="H66" s="74" t="str">
        <f>Schedule!H$14</f>
        <v>GBFWM</v>
      </c>
      <c r="I66" s="45" t="s">
        <v>234</v>
      </c>
      <c r="J66" s="44" t="s">
        <v>245</v>
      </c>
      <c r="K66" s="114">
        <v>69</v>
      </c>
      <c r="L66" s="149">
        <v>0.60416666666666663</v>
      </c>
      <c r="M66" s="41">
        <f>Table1[[#This Row],[Depart]]+Table1[[#This Row],[Dur''n]]</f>
        <v>0.6875</v>
      </c>
      <c r="N66" s="41">
        <v>8.3333333333333329E-2</v>
      </c>
      <c r="O66" s="65" t="s">
        <v>1</v>
      </c>
      <c r="P66" s="67"/>
      <c r="Q66" s="42"/>
      <c r="R66" s="42">
        <v>1</v>
      </c>
      <c r="S66" s="43">
        <v>45</v>
      </c>
      <c r="T66" s="42"/>
      <c r="U66" s="46"/>
      <c r="V66" s="46"/>
      <c r="W66" s="44"/>
    </row>
    <row r="67" spans="1:23" ht="24.95" customHeight="1" x14ac:dyDescent="0.2">
      <c r="A67" s="113">
        <f>Schedule!A$15</f>
        <v>11</v>
      </c>
      <c r="B67" s="74">
        <f>Schedule!B$15</f>
        <v>45800</v>
      </c>
      <c r="C67" s="75">
        <f>Schedule!C$15</f>
        <v>45800</v>
      </c>
      <c r="D67" s="74" t="str">
        <f>Schedule!D$15</f>
        <v>A</v>
      </c>
      <c r="E67" s="76">
        <f>Schedule!E$15</f>
        <v>0.33333333333333331</v>
      </c>
      <c r="F67" s="76">
        <f>Schedule!F$15</f>
        <v>0.79166666666666663</v>
      </c>
      <c r="G67" s="74" t="str">
        <f>Schedule!G$15</f>
        <v>Ullapool</v>
      </c>
      <c r="H67" s="74" t="str">
        <f>Schedule!H$15</f>
        <v>GBULL</v>
      </c>
      <c r="I67" s="45" t="s">
        <v>175</v>
      </c>
      <c r="J67" s="44" t="s">
        <v>128</v>
      </c>
      <c r="K67" s="114">
        <v>95</v>
      </c>
      <c r="L67" s="149">
        <v>0.39583333333333331</v>
      </c>
      <c r="M67" s="41">
        <f>Table1[[#This Row],[Depart]]+Table1[[#This Row],[Dur''n]]</f>
        <v>0.6875</v>
      </c>
      <c r="N67" s="41">
        <v>0.29166666666666669</v>
      </c>
      <c r="O67" s="65">
        <v>67</v>
      </c>
      <c r="P67" s="67"/>
      <c r="Q67" s="42"/>
      <c r="R67" s="42">
        <v>2</v>
      </c>
      <c r="S67" s="43">
        <v>90</v>
      </c>
      <c r="T67" s="42" t="s">
        <v>145</v>
      </c>
      <c r="U67" s="46"/>
      <c r="V67" s="46" t="s">
        <v>140</v>
      </c>
      <c r="W67" s="44"/>
    </row>
    <row r="68" spans="1:23" ht="24.95" customHeight="1" x14ac:dyDescent="0.2">
      <c r="A68" s="113">
        <f>Schedule!A$15</f>
        <v>11</v>
      </c>
      <c r="B68" s="74">
        <f>Schedule!B$15</f>
        <v>45800</v>
      </c>
      <c r="C68" s="75">
        <f>Schedule!C$15</f>
        <v>45800</v>
      </c>
      <c r="D68" s="74" t="str">
        <f>Schedule!D$15</f>
        <v>A</v>
      </c>
      <c r="E68" s="76">
        <f>Schedule!E$15</f>
        <v>0.33333333333333331</v>
      </c>
      <c r="F68" s="76">
        <f>Schedule!F$15</f>
        <v>0.79166666666666663</v>
      </c>
      <c r="G68" s="74" t="str">
        <f>Schedule!G$15</f>
        <v>Ullapool</v>
      </c>
      <c r="H68" s="74" t="str">
        <f>Schedule!H$15</f>
        <v>GBULL</v>
      </c>
      <c r="I68" s="45" t="s">
        <v>176</v>
      </c>
      <c r="J68" s="44" t="s">
        <v>129</v>
      </c>
      <c r="K68" s="114">
        <v>115</v>
      </c>
      <c r="L68" s="149">
        <v>0.375</v>
      </c>
      <c r="M68" s="41">
        <f>Table1[[#This Row],[Depart]]+Table1[[#This Row],[Dur''n]]</f>
        <v>0.66666666666666674</v>
      </c>
      <c r="N68" s="41">
        <v>0.29166666666666669</v>
      </c>
      <c r="O68" s="65">
        <v>78</v>
      </c>
      <c r="P68" s="67"/>
      <c r="Q68" s="42"/>
      <c r="R68" s="42">
        <v>2</v>
      </c>
      <c r="S68" s="43">
        <v>90</v>
      </c>
      <c r="T68" s="42" t="s">
        <v>145</v>
      </c>
      <c r="U68" s="46" t="s">
        <v>142</v>
      </c>
      <c r="V68" s="46"/>
      <c r="W68" s="44"/>
    </row>
    <row r="69" spans="1:23" ht="24.95" customHeight="1" x14ac:dyDescent="0.2">
      <c r="A69" s="113">
        <f>Schedule!A$15</f>
        <v>11</v>
      </c>
      <c r="B69" s="74">
        <f>Schedule!B$15</f>
        <v>45800</v>
      </c>
      <c r="C69" s="75">
        <f>Schedule!C$15</f>
        <v>45800</v>
      </c>
      <c r="D69" s="74" t="str">
        <f>Schedule!D$15</f>
        <v>A</v>
      </c>
      <c r="E69" s="76">
        <f>Schedule!E$15</f>
        <v>0.33333333333333331</v>
      </c>
      <c r="F69" s="76">
        <f>Schedule!F$15</f>
        <v>0.79166666666666663</v>
      </c>
      <c r="G69" s="74" t="str">
        <f>Schedule!G$15</f>
        <v>Ullapool</v>
      </c>
      <c r="H69" s="74" t="str">
        <f>Schedule!H$15</f>
        <v>GBULL</v>
      </c>
      <c r="I69" s="45" t="s">
        <v>176</v>
      </c>
      <c r="J69" s="44" t="s">
        <v>129</v>
      </c>
      <c r="K69" s="114">
        <v>115</v>
      </c>
      <c r="L69" s="149">
        <v>0.41666666666666669</v>
      </c>
      <c r="M69" s="41">
        <f>Table1[[#This Row],[Depart]]+Table1[[#This Row],[Dur''n]]</f>
        <v>0.70833333333333337</v>
      </c>
      <c r="N69" s="41">
        <v>0.29166666666666669</v>
      </c>
      <c r="O69" s="65" t="s">
        <v>1</v>
      </c>
      <c r="P69" s="67"/>
      <c r="Q69" s="42"/>
      <c r="R69" s="42" t="s">
        <v>1</v>
      </c>
      <c r="S69" s="43">
        <v>30</v>
      </c>
      <c r="T69" s="42" t="s">
        <v>145</v>
      </c>
      <c r="U69" s="46" t="s">
        <v>189</v>
      </c>
      <c r="V69" s="46"/>
      <c r="W69" s="44"/>
    </row>
    <row r="70" spans="1:23" ht="24.95" customHeight="1" x14ac:dyDescent="0.2">
      <c r="A70" s="113">
        <f>Schedule!A$15</f>
        <v>11</v>
      </c>
      <c r="B70" s="74">
        <f>Schedule!B$15</f>
        <v>45800</v>
      </c>
      <c r="C70" s="75">
        <f>Schedule!C$15</f>
        <v>45800</v>
      </c>
      <c r="D70" s="74" t="str">
        <f>Schedule!D$15</f>
        <v>A</v>
      </c>
      <c r="E70" s="76">
        <f>Schedule!E$15</f>
        <v>0.33333333333333331</v>
      </c>
      <c r="F70" s="76">
        <f>Schedule!F$15</f>
        <v>0.79166666666666663</v>
      </c>
      <c r="G70" s="74" t="str">
        <f>Schedule!G$15</f>
        <v>Ullapool</v>
      </c>
      <c r="H70" s="74" t="str">
        <f>Schedule!H$15</f>
        <v>GBULL</v>
      </c>
      <c r="I70" s="45" t="s">
        <v>177</v>
      </c>
      <c r="J70" s="44" t="s">
        <v>127</v>
      </c>
      <c r="K70" s="114">
        <v>95</v>
      </c>
      <c r="L70" s="149">
        <v>0.38541666666666669</v>
      </c>
      <c r="M70" s="41">
        <f>Table1[[#This Row],[Depart]]+Table1[[#This Row],[Dur''n]]</f>
        <v>0.55208333333333337</v>
      </c>
      <c r="N70" s="41">
        <v>0.16666666666666666</v>
      </c>
      <c r="O70" s="65">
        <v>177</v>
      </c>
      <c r="P70" s="67"/>
      <c r="Q70" s="42"/>
      <c r="R70" s="42">
        <v>2</v>
      </c>
      <c r="S70" s="43">
        <v>90</v>
      </c>
      <c r="T70" s="42"/>
      <c r="U70" s="46"/>
      <c r="V70" s="46" t="s">
        <v>140</v>
      </c>
      <c r="W70" s="44"/>
    </row>
    <row r="71" spans="1:23" ht="24.95" customHeight="1" x14ac:dyDescent="0.2">
      <c r="A71" s="113">
        <f>Schedule!A$15</f>
        <v>11</v>
      </c>
      <c r="B71" s="74">
        <f>Schedule!B$15</f>
        <v>45800</v>
      </c>
      <c r="C71" s="75">
        <f>Schedule!C$15</f>
        <v>45800</v>
      </c>
      <c r="D71" s="74" t="str">
        <f>Schedule!D$15</f>
        <v>A</v>
      </c>
      <c r="E71" s="76">
        <f>Schedule!E$15</f>
        <v>0.33333333333333331</v>
      </c>
      <c r="F71" s="76">
        <f>Schedule!F$15</f>
        <v>0.79166666666666663</v>
      </c>
      <c r="G71" s="74" t="str">
        <f>Schedule!G$15</f>
        <v>Ullapool</v>
      </c>
      <c r="H71" s="74" t="str">
        <f>Schedule!H$15</f>
        <v>GBULL</v>
      </c>
      <c r="I71" s="45" t="s">
        <v>177</v>
      </c>
      <c r="J71" s="44" t="s">
        <v>127</v>
      </c>
      <c r="K71" s="114">
        <v>95</v>
      </c>
      <c r="L71" s="149">
        <v>0.5625</v>
      </c>
      <c r="M71" s="41">
        <f>Table1[[#This Row],[Depart]]+Table1[[#This Row],[Dur''n]]</f>
        <v>0.72916666666666663</v>
      </c>
      <c r="N71" s="41">
        <v>0.16666666666666666</v>
      </c>
      <c r="O71" s="65" t="s">
        <v>1</v>
      </c>
      <c r="P71" s="67"/>
      <c r="Q71" s="42"/>
      <c r="R71" s="42">
        <v>2</v>
      </c>
      <c r="S71" s="43">
        <v>90</v>
      </c>
      <c r="T71" s="42"/>
      <c r="U71" s="46"/>
      <c r="V71" s="46" t="s">
        <v>140</v>
      </c>
      <c r="W71" s="44"/>
    </row>
    <row r="72" spans="1:23" ht="24.95" customHeight="1" x14ac:dyDescent="0.2">
      <c r="A72" s="113">
        <f>Schedule!A$15</f>
        <v>11</v>
      </c>
      <c r="B72" s="74">
        <f>Schedule!B$15</f>
        <v>45800</v>
      </c>
      <c r="C72" s="75">
        <f>Schedule!C$15</f>
        <v>45800</v>
      </c>
      <c r="D72" s="74" t="str">
        <f>Schedule!D$15</f>
        <v>A</v>
      </c>
      <c r="E72" s="76">
        <f>Schedule!E$15</f>
        <v>0.33333333333333331</v>
      </c>
      <c r="F72" s="76">
        <f>Schedule!F$15</f>
        <v>0.79166666666666663</v>
      </c>
      <c r="G72" s="74" t="str">
        <f>Schedule!G$15</f>
        <v>Ullapool</v>
      </c>
      <c r="H72" s="74" t="str">
        <f>Schedule!H$15</f>
        <v>GBULL</v>
      </c>
      <c r="I72" s="45" t="s">
        <v>178</v>
      </c>
      <c r="J72" s="44" t="s">
        <v>126</v>
      </c>
      <c r="K72" s="114">
        <v>79</v>
      </c>
      <c r="L72" s="149">
        <v>0.36458333333333331</v>
      </c>
      <c r="M72" s="41">
        <f>Table1[[#This Row],[Depart]]+Table1[[#This Row],[Dur''n]]</f>
        <v>0.51041666666666663</v>
      </c>
      <c r="N72" s="41">
        <v>0.14583333333333334</v>
      </c>
      <c r="O72" s="65">
        <v>247</v>
      </c>
      <c r="P72" s="67"/>
      <c r="Q72" s="42"/>
      <c r="R72" s="42">
        <v>3</v>
      </c>
      <c r="S72" s="43">
        <v>135</v>
      </c>
      <c r="T72" s="42"/>
      <c r="U72" s="46" t="s">
        <v>186</v>
      </c>
      <c r="V72" s="46"/>
      <c r="W72" s="44"/>
    </row>
    <row r="73" spans="1:23" ht="24.95" customHeight="1" x14ac:dyDescent="0.2">
      <c r="A73" s="113">
        <f>Schedule!A$15</f>
        <v>11</v>
      </c>
      <c r="B73" s="74">
        <f>Schedule!B$15</f>
        <v>45800</v>
      </c>
      <c r="C73" s="75">
        <f>Schedule!C$15</f>
        <v>45800</v>
      </c>
      <c r="D73" s="74" t="str">
        <f>Schedule!D$15</f>
        <v>A</v>
      </c>
      <c r="E73" s="76">
        <f>Schedule!E$15</f>
        <v>0.33333333333333331</v>
      </c>
      <c r="F73" s="76">
        <f>Schedule!F$15</f>
        <v>0.79166666666666663</v>
      </c>
      <c r="G73" s="74" t="str">
        <f>Schedule!G$15</f>
        <v>Ullapool</v>
      </c>
      <c r="H73" s="74" t="str">
        <f>Schedule!H$15</f>
        <v>GBULL</v>
      </c>
      <c r="I73" s="45" t="s">
        <v>178</v>
      </c>
      <c r="J73" s="44" t="s">
        <v>126</v>
      </c>
      <c r="K73" s="114">
        <v>79</v>
      </c>
      <c r="L73" s="149">
        <v>0.55208333333333337</v>
      </c>
      <c r="M73" s="41">
        <f>Table1[[#This Row],[Depart]]+Table1[[#This Row],[Dur''n]]</f>
        <v>0.69791666666666674</v>
      </c>
      <c r="N73" s="41">
        <v>0.14583333333333334</v>
      </c>
      <c r="O73" s="65" t="s">
        <v>1</v>
      </c>
      <c r="P73" s="67"/>
      <c r="Q73" s="42"/>
      <c r="R73" s="42">
        <v>3</v>
      </c>
      <c r="S73" s="43">
        <v>135</v>
      </c>
      <c r="T73" s="42"/>
      <c r="U73" s="46"/>
      <c r="V73" s="46"/>
      <c r="W73" s="44"/>
    </row>
    <row r="74" spans="1:23" ht="24.95" customHeight="1" x14ac:dyDescent="0.2">
      <c r="A74" s="113">
        <f>Schedule!A$16</f>
        <v>12</v>
      </c>
      <c r="B74" s="74">
        <f>Schedule!B$16</f>
        <v>45801</v>
      </c>
      <c r="C74" s="75">
        <f>Schedule!C$16</f>
        <v>45801</v>
      </c>
      <c r="D74" s="74" t="str">
        <f>Schedule!D$16</f>
        <v>B</v>
      </c>
      <c r="E74" s="76">
        <f>Schedule!E$16</f>
        <v>0.33333333333333331</v>
      </c>
      <c r="F74" s="76">
        <f>Schedule!F$16</f>
        <v>0.54166666666666663</v>
      </c>
      <c r="G74" s="74" t="str">
        <f>Schedule!G$16</f>
        <v>Kirkwall, Orkney Isles</v>
      </c>
      <c r="H74" s="74" t="str">
        <f>Schedule!H$16</f>
        <v>GBKWL</v>
      </c>
      <c r="I74" s="45" t="s">
        <v>155</v>
      </c>
      <c r="J74" s="44" t="s">
        <v>130</v>
      </c>
      <c r="K74" s="114">
        <v>89</v>
      </c>
      <c r="L74" s="149">
        <v>0.375</v>
      </c>
      <c r="M74" s="41">
        <f>Table1[[#This Row],[Depart]]+Table1[[#This Row],[Dur''n]]</f>
        <v>0.52083333333333337</v>
      </c>
      <c r="N74" s="41">
        <v>0.14583333333333334</v>
      </c>
      <c r="O74" s="65">
        <v>49</v>
      </c>
      <c r="P74" s="67"/>
      <c r="Q74" s="42"/>
      <c r="R74" s="42">
        <v>1</v>
      </c>
      <c r="S74" s="43">
        <v>49</v>
      </c>
      <c r="T74" s="42"/>
      <c r="U74" s="46"/>
      <c r="V74" s="46" t="s">
        <v>140</v>
      </c>
      <c r="W74" s="44"/>
    </row>
    <row r="75" spans="1:23" ht="24.95" customHeight="1" x14ac:dyDescent="0.2">
      <c r="A75" s="113">
        <f>Schedule!A$16</f>
        <v>12</v>
      </c>
      <c r="B75" s="74">
        <f>Schedule!B$16</f>
        <v>45801</v>
      </c>
      <c r="C75" s="75">
        <f>Schedule!C$16</f>
        <v>45801</v>
      </c>
      <c r="D75" s="74" t="str">
        <f>Schedule!D$16</f>
        <v>B</v>
      </c>
      <c r="E75" s="76">
        <f>Schedule!E$16</f>
        <v>0.33333333333333331</v>
      </c>
      <c r="F75" s="76">
        <f>Schedule!F$16</f>
        <v>0.54166666666666663</v>
      </c>
      <c r="G75" s="74" t="str">
        <f>Schedule!G$16</f>
        <v>Kirkwall, Orkney Isles</v>
      </c>
      <c r="H75" s="74" t="str">
        <f>Schedule!H$16</f>
        <v>GBKWL</v>
      </c>
      <c r="I75" s="45" t="s">
        <v>179</v>
      </c>
      <c r="J75" s="44" t="s">
        <v>131</v>
      </c>
      <c r="K75" s="114">
        <v>69</v>
      </c>
      <c r="L75" s="149">
        <v>0.35416666666666669</v>
      </c>
      <c r="M75" s="41">
        <f>Table1[[#This Row],[Depart]]+Table1[[#This Row],[Dur''n]]</f>
        <v>0.45833333333333337</v>
      </c>
      <c r="N75" s="41">
        <v>0.10416666666666667</v>
      </c>
      <c r="O75" s="65">
        <v>91</v>
      </c>
      <c r="P75" s="67"/>
      <c r="Q75" s="42"/>
      <c r="R75" s="42">
        <v>1</v>
      </c>
      <c r="S75" s="43">
        <v>45</v>
      </c>
      <c r="T75" s="42"/>
      <c r="U75" s="46" t="s">
        <v>186</v>
      </c>
      <c r="V75" s="46"/>
      <c r="W75" s="44"/>
    </row>
    <row r="76" spans="1:23" ht="24.95" customHeight="1" x14ac:dyDescent="0.2">
      <c r="A76" s="113">
        <f>Schedule!A$16</f>
        <v>12</v>
      </c>
      <c r="B76" s="74">
        <f>Schedule!B$16</f>
        <v>45801</v>
      </c>
      <c r="C76" s="75">
        <f>Schedule!C$16</f>
        <v>45801</v>
      </c>
      <c r="D76" s="74" t="str">
        <f>Schedule!D$16</f>
        <v>B</v>
      </c>
      <c r="E76" s="76">
        <f>Schedule!E$16</f>
        <v>0.33333333333333331</v>
      </c>
      <c r="F76" s="76">
        <f>Schedule!F$16</f>
        <v>0.54166666666666663</v>
      </c>
      <c r="G76" s="74" t="str">
        <f>Schedule!G$16</f>
        <v>Kirkwall, Orkney Isles</v>
      </c>
      <c r="H76" s="74" t="str">
        <f>Schedule!H$16</f>
        <v>GBKWL</v>
      </c>
      <c r="I76" s="45" t="s">
        <v>179</v>
      </c>
      <c r="J76" s="44" t="s">
        <v>131</v>
      </c>
      <c r="K76" s="114">
        <v>69</v>
      </c>
      <c r="L76" s="149">
        <v>0.46875</v>
      </c>
      <c r="M76" s="41">
        <f>Table1[[#This Row],[Depart]]+Table1[[#This Row],[Dur''n]]</f>
        <v>0.57291666666666663</v>
      </c>
      <c r="N76" s="41">
        <v>0.10416666666666667</v>
      </c>
      <c r="O76" s="65" t="s">
        <v>1</v>
      </c>
      <c r="P76" s="67"/>
      <c r="Q76" s="42"/>
      <c r="R76" s="42">
        <v>1</v>
      </c>
      <c r="S76" s="43">
        <v>45</v>
      </c>
      <c r="T76" s="42"/>
      <c r="U76" s="46"/>
      <c r="V76" s="46"/>
      <c r="W76" s="44"/>
    </row>
    <row r="77" spans="1:23" ht="24.95" customHeight="1" x14ac:dyDescent="0.2">
      <c r="A77" s="113">
        <f>Schedule!A$16</f>
        <v>12</v>
      </c>
      <c r="B77" s="74">
        <f>Schedule!B$16</f>
        <v>45801</v>
      </c>
      <c r="C77" s="75">
        <f>Schedule!C$16</f>
        <v>45801</v>
      </c>
      <c r="D77" s="74" t="str">
        <f>Schedule!D$16</f>
        <v>B</v>
      </c>
      <c r="E77" s="76">
        <f>Schedule!E$16</f>
        <v>0.33333333333333331</v>
      </c>
      <c r="F77" s="76">
        <f>Schedule!F$16</f>
        <v>0.54166666666666663</v>
      </c>
      <c r="G77" s="74" t="str">
        <f>Schedule!G$16</f>
        <v>Kirkwall, Orkney Isles</v>
      </c>
      <c r="H77" s="74" t="str">
        <f>Schedule!H$16</f>
        <v>GBKWL</v>
      </c>
      <c r="I77" s="45" t="s">
        <v>180</v>
      </c>
      <c r="J77" s="44" t="s">
        <v>132</v>
      </c>
      <c r="K77" s="114">
        <v>79</v>
      </c>
      <c r="L77" s="149">
        <v>0.36458333333333331</v>
      </c>
      <c r="M77" s="41">
        <f>Table1[[#This Row],[Depart]]+Table1[[#This Row],[Dur''n]]</f>
        <v>0.44791666666666663</v>
      </c>
      <c r="N77" s="41">
        <v>8.3333333333333329E-2</v>
      </c>
      <c r="O77" s="65">
        <v>163</v>
      </c>
      <c r="P77" s="67"/>
      <c r="Q77" s="42"/>
      <c r="R77" s="42">
        <v>2</v>
      </c>
      <c r="S77" s="43">
        <v>90</v>
      </c>
      <c r="T77" s="42"/>
      <c r="U77" s="46" t="s">
        <v>186</v>
      </c>
      <c r="V77" s="46"/>
      <c r="W77" s="44"/>
    </row>
    <row r="78" spans="1:23" ht="24.95" customHeight="1" x14ac:dyDescent="0.2">
      <c r="A78" s="113">
        <f>Schedule!A$16</f>
        <v>12</v>
      </c>
      <c r="B78" s="74">
        <f>Schedule!B$16</f>
        <v>45801</v>
      </c>
      <c r="C78" s="75">
        <f>Schedule!C$16</f>
        <v>45801</v>
      </c>
      <c r="D78" s="74" t="str">
        <f>Schedule!D$16</f>
        <v>B</v>
      </c>
      <c r="E78" s="76">
        <f>Schedule!E$16</f>
        <v>0.33333333333333331</v>
      </c>
      <c r="F78" s="76">
        <f>Schedule!F$16</f>
        <v>0.54166666666666663</v>
      </c>
      <c r="G78" s="74" t="str">
        <f>Schedule!G$16</f>
        <v>Kirkwall, Orkney Isles</v>
      </c>
      <c r="H78" s="74" t="str">
        <f>Schedule!H$16</f>
        <v>GBKWL</v>
      </c>
      <c r="I78" s="45" t="s">
        <v>180</v>
      </c>
      <c r="J78" s="44" t="s">
        <v>132</v>
      </c>
      <c r="K78" s="114">
        <v>79</v>
      </c>
      <c r="L78" s="149">
        <v>0.46875</v>
      </c>
      <c r="M78" s="41">
        <f>Table1[[#This Row],[Depart]]+Table1[[#This Row],[Dur''n]]</f>
        <v>0.55208333333333337</v>
      </c>
      <c r="N78" s="41">
        <v>8.3333333333333329E-2</v>
      </c>
      <c r="O78" s="65" t="s">
        <v>1</v>
      </c>
      <c r="P78" s="67"/>
      <c r="Q78" s="42"/>
      <c r="R78" s="42">
        <v>2</v>
      </c>
      <c r="S78" s="43">
        <v>90</v>
      </c>
      <c r="T78" s="42"/>
      <c r="U78" s="46"/>
      <c r="V78" s="46"/>
      <c r="W78" s="44"/>
    </row>
    <row r="79" spans="1:23" ht="24.95" customHeight="1" x14ac:dyDescent="0.2">
      <c r="A79" s="113">
        <f>Schedule!A$16</f>
        <v>12</v>
      </c>
      <c r="B79" s="74">
        <f>Schedule!B$16</f>
        <v>45801</v>
      </c>
      <c r="C79" s="75">
        <f>Schedule!C$16</f>
        <v>45801</v>
      </c>
      <c r="D79" s="74" t="str">
        <f>Schedule!D$16</f>
        <v>B</v>
      </c>
      <c r="E79" s="76">
        <f>Schedule!E$16</f>
        <v>0.33333333333333331</v>
      </c>
      <c r="F79" s="76">
        <f>Schedule!F$16</f>
        <v>0.54166666666666663</v>
      </c>
      <c r="G79" s="74" t="str">
        <f>Schedule!G$16</f>
        <v>Kirkwall, Orkney Isles</v>
      </c>
      <c r="H79" s="74" t="str">
        <f>Schedule!H$16</f>
        <v>GBKWL</v>
      </c>
      <c r="I79" s="45" t="s">
        <v>173</v>
      </c>
      <c r="J79" s="44" t="s">
        <v>133</v>
      </c>
      <c r="K79" s="114">
        <v>49</v>
      </c>
      <c r="L79" s="149">
        <v>0.39583333333333331</v>
      </c>
      <c r="M79" s="41">
        <f>Table1[[#This Row],[Depart]]+Table1[[#This Row],[Dur''n]]</f>
        <v>0.47916666666666663</v>
      </c>
      <c r="N79" s="41">
        <v>8.3333333333333329E-2</v>
      </c>
      <c r="O79" s="65">
        <v>144</v>
      </c>
      <c r="P79" s="67">
        <v>6</v>
      </c>
      <c r="Q79" s="42"/>
      <c r="R79" s="42">
        <v>2</v>
      </c>
      <c r="S79" s="43">
        <v>48</v>
      </c>
      <c r="T79" s="42"/>
      <c r="U79" s="46" t="s">
        <v>143</v>
      </c>
      <c r="V79" s="46" t="s">
        <v>140</v>
      </c>
      <c r="W79" s="44"/>
    </row>
    <row r="80" spans="1:23" ht="24.95" customHeight="1" x14ac:dyDescent="0.2">
      <c r="A80" s="113">
        <f>Schedule!A$16</f>
        <v>12</v>
      </c>
      <c r="B80" s="74">
        <f>Schedule!B$16</f>
        <v>45801</v>
      </c>
      <c r="C80" s="75">
        <f>Schedule!C$16</f>
        <v>45801</v>
      </c>
      <c r="D80" s="74" t="str">
        <f>Schedule!D$16</f>
        <v>B</v>
      </c>
      <c r="E80" s="76">
        <f>Schedule!E$16</f>
        <v>0.33333333333333331</v>
      </c>
      <c r="F80" s="76">
        <f>Schedule!F$16</f>
        <v>0.54166666666666663</v>
      </c>
      <c r="G80" s="74" t="str">
        <f>Schedule!G$16</f>
        <v>Kirkwall, Orkney Isles</v>
      </c>
      <c r="H80" s="74" t="str">
        <f>Schedule!H$16</f>
        <v>GBKWL</v>
      </c>
      <c r="I80" s="45" t="s">
        <v>173</v>
      </c>
      <c r="J80" s="44" t="s">
        <v>133</v>
      </c>
      <c r="K80" s="114">
        <v>49</v>
      </c>
      <c r="L80" s="149">
        <v>0.41666666666666669</v>
      </c>
      <c r="M80" s="41">
        <f>Table1[[#This Row],[Depart]]+Table1[[#This Row],[Dur''n]]</f>
        <v>0.5</v>
      </c>
      <c r="N80" s="41">
        <v>8.3333333333333329E-2</v>
      </c>
      <c r="O80" s="65" t="s">
        <v>1</v>
      </c>
      <c r="P80" s="67"/>
      <c r="Q80" s="42"/>
      <c r="R80" s="42">
        <v>2</v>
      </c>
      <c r="S80" s="43">
        <v>48</v>
      </c>
      <c r="T80" s="42"/>
      <c r="U80" s="46" t="s">
        <v>143</v>
      </c>
      <c r="V80" s="46" t="s">
        <v>140</v>
      </c>
      <c r="W80" s="44"/>
    </row>
    <row r="81" spans="1:23" ht="24.95" customHeight="1" x14ac:dyDescent="0.2">
      <c r="A81" s="113">
        <f>Schedule!A$16</f>
        <v>12</v>
      </c>
      <c r="B81" s="74">
        <f>Schedule!B$16</f>
        <v>45801</v>
      </c>
      <c r="C81" s="75">
        <f>Schedule!C$16</f>
        <v>45801</v>
      </c>
      <c r="D81" s="74" t="str">
        <f>Schedule!D$16</f>
        <v>B</v>
      </c>
      <c r="E81" s="76">
        <f>Schedule!E$16</f>
        <v>0.33333333333333331</v>
      </c>
      <c r="F81" s="76">
        <f>Schedule!F$16</f>
        <v>0.54166666666666663</v>
      </c>
      <c r="G81" s="74" t="str">
        <f>Schedule!G$16</f>
        <v>Kirkwall, Orkney Isles</v>
      </c>
      <c r="H81" s="74" t="str">
        <f>Schedule!H$16</f>
        <v>GBKWL</v>
      </c>
      <c r="I81" s="45" t="s">
        <v>173</v>
      </c>
      <c r="J81" s="44" t="s">
        <v>133</v>
      </c>
      <c r="K81" s="114">
        <v>49</v>
      </c>
      <c r="L81" s="149">
        <v>0.4375</v>
      </c>
      <c r="M81" s="41">
        <f>Table1[[#This Row],[Depart]]+Table1[[#This Row],[Dur''n]]</f>
        <v>0.52083333333333337</v>
      </c>
      <c r="N81" s="41">
        <v>8.3333333333333329E-2</v>
      </c>
      <c r="O81" s="65" t="s">
        <v>1</v>
      </c>
      <c r="P81" s="67"/>
      <c r="Q81" s="42"/>
      <c r="R81" s="42">
        <v>2</v>
      </c>
      <c r="S81" s="43">
        <v>48</v>
      </c>
      <c r="T81" s="42"/>
      <c r="U81" s="46" t="s">
        <v>143</v>
      </c>
      <c r="V81" s="46" t="s">
        <v>140</v>
      </c>
      <c r="W81" s="44"/>
    </row>
    <row r="82" spans="1:23" ht="24.95" customHeight="1" x14ac:dyDescent="0.2">
      <c r="A82" s="113">
        <f>Schedule!A$16</f>
        <v>12</v>
      </c>
      <c r="B82" s="74">
        <f>Schedule!B$16</f>
        <v>45801</v>
      </c>
      <c r="C82" s="75">
        <f>Schedule!C$16</f>
        <v>45801</v>
      </c>
      <c r="D82" s="74" t="str">
        <f>Schedule!D$16</f>
        <v>B</v>
      </c>
      <c r="E82" s="76">
        <f>Schedule!E$16</f>
        <v>0.33333333333333331</v>
      </c>
      <c r="F82" s="76">
        <f>Schedule!F$16</f>
        <v>0.54166666666666663</v>
      </c>
      <c r="G82" s="74" t="str">
        <f>Schedule!G$16</f>
        <v>Kirkwall, Orkney Isles</v>
      </c>
      <c r="H82" s="74" t="str">
        <f>Schedule!H$16</f>
        <v>GBKWL</v>
      </c>
      <c r="I82" s="45" t="s">
        <v>173</v>
      </c>
      <c r="J82" s="44" t="s">
        <v>133</v>
      </c>
      <c r="K82" s="114">
        <v>49</v>
      </c>
      <c r="L82" s="149" t="s">
        <v>1</v>
      </c>
      <c r="M82" s="41" t="e">
        <f>Table1[[#This Row],[Depart]]+Table1[[#This Row],[Dur''n]]</f>
        <v>#VALUE!</v>
      </c>
      <c r="N82" s="41">
        <v>8.3333333333333329E-2</v>
      </c>
      <c r="O82" s="65" t="s">
        <v>1</v>
      </c>
      <c r="P82" s="67"/>
      <c r="Q82" s="42"/>
      <c r="R82" s="42">
        <v>2</v>
      </c>
      <c r="S82" s="43">
        <v>48</v>
      </c>
      <c r="T82" s="42"/>
      <c r="U82" s="46" t="s">
        <v>190</v>
      </c>
      <c r="V82" s="46" t="s">
        <v>140</v>
      </c>
      <c r="W82" s="44"/>
    </row>
    <row r="83" spans="1:23" ht="24.95" customHeight="1" x14ac:dyDescent="0.2">
      <c r="A83" s="113">
        <f>Schedule!A$17</f>
        <v>13</v>
      </c>
      <c r="B83" s="74">
        <f>Schedule!B$17</f>
        <v>45802</v>
      </c>
      <c r="C83" s="75">
        <f>Schedule!C$17</f>
        <v>45802</v>
      </c>
      <c r="D83" s="74" t="str">
        <f>Schedule!D$17</f>
        <v>B</v>
      </c>
      <c r="E83" s="76">
        <f>Schedule!E$17</f>
        <v>0.33333333333333331</v>
      </c>
      <c r="F83" s="76">
        <f>Schedule!F$17</f>
        <v>0.83333333333333337</v>
      </c>
      <c r="G83" s="74" t="str">
        <f>Schedule!G$17</f>
        <v>Rosyth</v>
      </c>
      <c r="H83" s="74" t="str">
        <f>Schedule!H$17</f>
        <v>GBROY</v>
      </c>
      <c r="I83" s="45" t="s">
        <v>156</v>
      </c>
      <c r="J83" s="44" t="s">
        <v>136</v>
      </c>
      <c r="K83" s="114">
        <v>39</v>
      </c>
      <c r="L83" s="149">
        <v>0.3888888888888889</v>
      </c>
      <c r="M83" s="41">
        <f>Table1[[#This Row],[Depart]]+Table1[[#This Row],[Dur''n]]</f>
        <v>0.63888888888888884</v>
      </c>
      <c r="N83" s="41">
        <v>0.25</v>
      </c>
      <c r="O83" s="65">
        <v>144</v>
      </c>
      <c r="P83" s="67"/>
      <c r="Q83" s="42"/>
      <c r="R83" s="42">
        <v>2</v>
      </c>
      <c r="S83" s="43">
        <v>90</v>
      </c>
      <c r="T83" s="42" t="s">
        <v>145</v>
      </c>
      <c r="U83" s="46"/>
      <c r="V83" s="46"/>
      <c r="W83" s="44" t="s">
        <v>191</v>
      </c>
    </row>
    <row r="84" spans="1:23" ht="24.95" customHeight="1" x14ac:dyDescent="0.2">
      <c r="A84" s="113">
        <f>Schedule!A$17</f>
        <v>13</v>
      </c>
      <c r="B84" s="74">
        <f>Schedule!B$17</f>
        <v>45802</v>
      </c>
      <c r="C84" s="75">
        <f>Schedule!C$17</f>
        <v>45802</v>
      </c>
      <c r="D84" s="74" t="str">
        <f>Schedule!D$17</f>
        <v>B</v>
      </c>
      <c r="E84" s="76">
        <f>Schedule!E$17</f>
        <v>0.33333333333333331</v>
      </c>
      <c r="F84" s="76">
        <f>Schedule!F$17</f>
        <v>0.83333333333333337</v>
      </c>
      <c r="G84" s="74" t="str">
        <f>Schedule!G$17</f>
        <v>Rosyth</v>
      </c>
      <c r="H84" s="74" t="str">
        <f>Schedule!H$17</f>
        <v>GBROY</v>
      </c>
      <c r="I84" s="45" t="s">
        <v>156</v>
      </c>
      <c r="J84" s="44" t="s">
        <v>136</v>
      </c>
      <c r="K84" s="114">
        <v>39</v>
      </c>
      <c r="L84" s="149">
        <v>0.4826388888888889</v>
      </c>
      <c r="M84" s="41">
        <f>Table1[[#This Row],[Depart]]+Table1[[#This Row],[Dur''n]]</f>
        <v>0.73263888888888884</v>
      </c>
      <c r="N84" s="41">
        <v>0.25</v>
      </c>
      <c r="O84" s="65" t="s">
        <v>1</v>
      </c>
      <c r="P84" s="67"/>
      <c r="Q84" s="42"/>
      <c r="R84" s="42">
        <v>2</v>
      </c>
      <c r="S84" s="43">
        <v>90</v>
      </c>
      <c r="T84" s="42" t="s">
        <v>145</v>
      </c>
      <c r="U84" s="46"/>
      <c r="V84" s="46"/>
      <c r="W84" s="44"/>
    </row>
    <row r="85" spans="1:23" ht="24.95" customHeight="1" x14ac:dyDescent="0.2">
      <c r="A85" s="113">
        <f>Schedule!A$17</f>
        <v>13</v>
      </c>
      <c r="B85" s="74">
        <f>Schedule!B$17</f>
        <v>45802</v>
      </c>
      <c r="C85" s="75">
        <f>Schedule!C$17</f>
        <v>45802</v>
      </c>
      <c r="D85" s="74" t="str">
        <f>Schedule!D$17</f>
        <v>B</v>
      </c>
      <c r="E85" s="76">
        <f>Schedule!E$17</f>
        <v>0.33333333333333331</v>
      </c>
      <c r="F85" s="76">
        <f>Schedule!F$17</f>
        <v>0.83333333333333337</v>
      </c>
      <c r="G85" s="74" t="str">
        <f>Schedule!G$17</f>
        <v>Rosyth</v>
      </c>
      <c r="H85" s="74" t="str">
        <f>Schedule!H$17</f>
        <v>GBROY</v>
      </c>
      <c r="I85" s="45" t="s">
        <v>181</v>
      </c>
      <c r="J85" s="44" t="s">
        <v>134</v>
      </c>
      <c r="K85" s="114">
        <v>95</v>
      </c>
      <c r="L85" s="149">
        <v>0.375</v>
      </c>
      <c r="M85" s="41">
        <f>Table1[[#This Row],[Depart]]+Table1[[#This Row],[Dur''n]]</f>
        <v>0.5625</v>
      </c>
      <c r="N85" s="41">
        <v>0.1875</v>
      </c>
      <c r="O85" s="65">
        <v>90</v>
      </c>
      <c r="P85" s="67"/>
      <c r="Q85" s="42"/>
      <c r="R85" s="42">
        <v>2</v>
      </c>
      <c r="S85" s="43">
        <v>90</v>
      </c>
      <c r="T85" s="42"/>
      <c r="U85" s="46" t="s">
        <v>144</v>
      </c>
      <c r="V85" s="46" t="s">
        <v>140</v>
      </c>
      <c r="W85" s="44"/>
    </row>
    <row r="86" spans="1:23" ht="24.95" customHeight="1" x14ac:dyDescent="0.2">
      <c r="A86" s="113">
        <f>Schedule!A$17</f>
        <v>13</v>
      </c>
      <c r="B86" s="74">
        <f>Schedule!B$17</f>
        <v>45802</v>
      </c>
      <c r="C86" s="75">
        <f>Schedule!C$17</f>
        <v>45802</v>
      </c>
      <c r="D86" s="74" t="str">
        <f>Schedule!D$17</f>
        <v>B</v>
      </c>
      <c r="E86" s="76">
        <f>Schedule!E$17</f>
        <v>0.33333333333333331</v>
      </c>
      <c r="F86" s="76">
        <f>Schedule!F$17</f>
        <v>0.83333333333333337</v>
      </c>
      <c r="G86" s="74" t="str">
        <f>Schedule!G$17</f>
        <v>Rosyth</v>
      </c>
      <c r="H86" s="74" t="str">
        <f>Schedule!H$17</f>
        <v>GBROY</v>
      </c>
      <c r="I86" s="45" t="s">
        <v>182</v>
      </c>
      <c r="J86" s="44" t="s">
        <v>135</v>
      </c>
      <c r="K86" s="114">
        <v>59</v>
      </c>
      <c r="L86" s="149">
        <v>0.55208333333333337</v>
      </c>
      <c r="M86" s="41">
        <f>Table1[[#This Row],[Depart]]+Table1[[#This Row],[Dur''n]]</f>
        <v>0.73958333333333337</v>
      </c>
      <c r="N86" s="41">
        <v>0.1875</v>
      </c>
      <c r="O86" s="65">
        <v>77</v>
      </c>
      <c r="P86" s="67"/>
      <c r="Q86" s="42"/>
      <c r="R86" s="42">
        <v>3</v>
      </c>
      <c r="S86" s="43">
        <v>135</v>
      </c>
      <c r="T86" s="42"/>
      <c r="U86" s="46"/>
      <c r="V86" s="46"/>
      <c r="W86" s="44"/>
    </row>
    <row r="87" spans="1:23" ht="24.95" customHeight="1" x14ac:dyDescent="0.2">
      <c r="A87" s="113">
        <f>Schedule!A$17</f>
        <v>13</v>
      </c>
      <c r="B87" s="74">
        <f>Schedule!B$17</f>
        <v>45802</v>
      </c>
      <c r="C87" s="75">
        <f>Schedule!C$17</f>
        <v>45802</v>
      </c>
      <c r="D87" s="74" t="str">
        <f>Schedule!D$17</f>
        <v>B</v>
      </c>
      <c r="E87" s="76">
        <f>Schedule!E$17</f>
        <v>0.33333333333333331</v>
      </c>
      <c r="F87" s="76">
        <f>Schedule!F$17</f>
        <v>0.83333333333333337</v>
      </c>
      <c r="G87" s="74" t="str">
        <f>Schedule!G$17</f>
        <v>Rosyth</v>
      </c>
      <c r="H87" s="74" t="str">
        <f>Schedule!H$17</f>
        <v>GBROY</v>
      </c>
      <c r="I87" s="45" t="s">
        <v>183</v>
      </c>
      <c r="J87" s="44" t="s">
        <v>137</v>
      </c>
      <c r="K87" s="114">
        <v>95</v>
      </c>
      <c r="L87" s="149">
        <v>0.38541666666666669</v>
      </c>
      <c r="M87" s="41">
        <f>Table1[[#This Row],[Depart]]+Table1[[#This Row],[Dur''n]]</f>
        <v>0.57291666666666674</v>
      </c>
      <c r="N87" s="41">
        <v>0.1875</v>
      </c>
      <c r="O87" s="65">
        <v>90</v>
      </c>
      <c r="P87" s="67"/>
      <c r="Q87" s="42"/>
      <c r="R87" s="42">
        <v>2</v>
      </c>
      <c r="S87" s="43">
        <v>90</v>
      </c>
      <c r="T87" s="42"/>
      <c r="U87" s="46"/>
      <c r="V87" s="46"/>
      <c r="W87" s="44"/>
    </row>
    <row r="88" spans="1:23" ht="24.95" customHeight="1" x14ac:dyDescent="0.2">
      <c r="A88" s="113">
        <f>Schedule!A$17</f>
        <v>13</v>
      </c>
      <c r="B88" s="74">
        <f>Schedule!B$17</f>
        <v>45802</v>
      </c>
      <c r="C88" s="75">
        <f>Schedule!C$17</f>
        <v>45802</v>
      </c>
      <c r="D88" s="74" t="str">
        <f>Schedule!D$17</f>
        <v>B</v>
      </c>
      <c r="E88" s="76">
        <f>Schedule!E$17</f>
        <v>0.33333333333333331</v>
      </c>
      <c r="F88" s="76">
        <f>Schedule!F$17</f>
        <v>0.83333333333333337</v>
      </c>
      <c r="G88" s="74" t="str">
        <f>Schedule!G$17</f>
        <v>Rosyth</v>
      </c>
      <c r="H88" s="74" t="str">
        <f>Schedule!H$17</f>
        <v>GBROY</v>
      </c>
      <c r="I88" s="45" t="s">
        <v>184</v>
      </c>
      <c r="J88" s="44" t="s">
        <v>138</v>
      </c>
      <c r="K88" s="114">
        <v>59</v>
      </c>
      <c r="L88" s="149">
        <v>0.36458333333333331</v>
      </c>
      <c r="M88" s="41">
        <f>Table1[[#This Row],[Depart]]+Table1[[#This Row],[Dur''n]]</f>
        <v>0.55208333333333326</v>
      </c>
      <c r="N88" s="41">
        <v>0.1875</v>
      </c>
      <c r="O88" s="65">
        <v>286</v>
      </c>
      <c r="P88" s="67"/>
      <c r="Q88" s="42"/>
      <c r="R88" s="42">
        <v>4</v>
      </c>
      <c r="S88" s="43">
        <v>180</v>
      </c>
      <c r="T88" s="42"/>
      <c r="U88" s="46"/>
      <c r="V88" s="46"/>
      <c r="W88" s="44"/>
    </row>
    <row r="89" spans="1:23" ht="24.95" customHeight="1" x14ac:dyDescent="0.2">
      <c r="A89" s="113">
        <f>Schedule!A$17</f>
        <v>13</v>
      </c>
      <c r="B89" s="74">
        <f>Schedule!B$17</f>
        <v>45802</v>
      </c>
      <c r="C89" s="75">
        <f>Schedule!C$17</f>
        <v>45802</v>
      </c>
      <c r="D89" s="74" t="str">
        <f>Schedule!D$17</f>
        <v>B</v>
      </c>
      <c r="E89" s="76">
        <f>Schedule!E$17</f>
        <v>0.33333333333333331</v>
      </c>
      <c r="F89" s="76">
        <f>Schedule!F$17</f>
        <v>0.83333333333333337</v>
      </c>
      <c r="G89" s="74" t="str">
        <f>Schedule!G$17</f>
        <v>Rosyth</v>
      </c>
      <c r="H89" s="74" t="str">
        <f>Schedule!H$17</f>
        <v>GBROY</v>
      </c>
      <c r="I89" s="45" t="s">
        <v>184</v>
      </c>
      <c r="J89" s="44" t="s">
        <v>138</v>
      </c>
      <c r="K89" s="114">
        <v>59</v>
      </c>
      <c r="L89" s="149">
        <v>0.58333333333333337</v>
      </c>
      <c r="M89" s="41">
        <f>Table1[[#This Row],[Depart]]+Table1[[#This Row],[Dur''n]]</f>
        <v>0.77083333333333337</v>
      </c>
      <c r="N89" s="41">
        <v>0.1875</v>
      </c>
      <c r="O89" s="65" t="s">
        <v>1</v>
      </c>
      <c r="P89" s="67"/>
      <c r="Q89" s="42"/>
      <c r="R89" s="42">
        <v>3</v>
      </c>
      <c r="S89" s="43">
        <v>135</v>
      </c>
      <c r="T89" s="42"/>
      <c r="U89" s="46"/>
      <c r="V89" s="46"/>
      <c r="W89" s="44"/>
    </row>
    <row r="90" spans="1:23" ht="24.95" customHeight="1" x14ac:dyDescent="0.2">
      <c r="A90" s="113">
        <f>Schedule!A$17</f>
        <v>13</v>
      </c>
      <c r="B90" s="74">
        <f>Schedule!B$17</f>
        <v>45802</v>
      </c>
      <c r="C90" s="75">
        <f>Schedule!C$17</f>
        <v>45802</v>
      </c>
      <c r="D90" s="74" t="str">
        <f>Schedule!D$17</f>
        <v>B</v>
      </c>
      <c r="E90" s="76">
        <f>Schedule!E$17</f>
        <v>0.33333333333333331</v>
      </c>
      <c r="F90" s="76">
        <f>Schedule!F$17</f>
        <v>0.83333333333333337</v>
      </c>
      <c r="G90" s="74" t="str">
        <f>Schedule!G$17</f>
        <v>Rosyth</v>
      </c>
      <c r="H90" s="74" t="str">
        <f>Schedule!H$17</f>
        <v>GBROY</v>
      </c>
      <c r="I90" s="45" t="s">
        <v>185</v>
      </c>
      <c r="J90" s="44" t="s">
        <v>139</v>
      </c>
      <c r="K90" s="114">
        <v>199</v>
      </c>
      <c r="L90" s="149">
        <v>0.375</v>
      </c>
      <c r="M90" s="41">
        <f>Table1[[#This Row],[Depart]]+Table1[[#This Row],[Dur''n]]</f>
        <v>0.54166666666666663</v>
      </c>
      <c r="N90" s="41">
        <v>0.16666666666666666</v>
      </c>
      <c r="O90" s="65">
        <v>13</v>
      </c>
      <c r="P90" s="67"/>
      <c r="Q90" s="42"/>
      <c r="R90" s="42">
        <v>1</v>
      </c>
      <c r="S90" s="152" t="s">
        <v>196</v>
      </c>
      <c r="T90" s="42"/>
      <c r="U90" s="46"/>
      <c r="V90" s="46"/>
      <c r="W90" s="44"/>
    </row>
    <row r="91" spans="1:23" x14ac:dyDescent="0.2">
      <c r="A91" s="77"/>
      <c r="B91" s="78"/>
      <c r="C91" s="77"/>
      <c r="D91" s="77"/>
      <c r="E91" s="77"/>
      <c r="F91" s="77"/>
      <c r="G91" s="77"/>
      <c r="H91" s="77"/>
      <c r="I91" s="49"/>
      <c r="J91" s="49">
        <f>SUBTOTAL(103,Table1[Titel])</f>
        <v>89</v>
      </c>
      <c r="K91" s="49"/>
      <c r="L91" s="50"/>
      <c r="M91" s="51"/>
      <c r="N91" s="66"/>
      <c r="O91" s="68">
        <f>SUBTOTAL(109,Table1[PAX])</f>
        <v>6552</v>
      </c>
      <c r="P91" s="49"/>
      <c r="Q91" s="49"/>
      <c r="R91" s="49"/>
      <c r="S91" s="49"/>
      <c r="T91" s="49"/>
      <c r="U91" s="52"/>
      <c r="V91" s="49"/>
      <c r="W91" s="49"/>
    </row>
  </sheetData>
  <sheetProtection formatCells="0" formatColumns="0" formatRows="0" insertColumns="0" insertRows="0" selectLockedCells="1" sort="0" autoFilter="0"/>
  <protectedRanges>
    <protectedRange sqref="N2:N5 N67:N69 N72:N74 N77:N78 N83:N86 N88:N89 N7:N15 N18:N30 N34:N36 N39:N63" name="Range1"/>
  </protectedRanges>
  <conditionalFormatting sqref="S2:S7 S15:S16 S10 S21 S24:S31 S37:S39 S34 S46 S59 S67:S68 S64 S61 S70 S74:S75 S72 S82:S83 S77 S85:S87 S89:S90 S41:S42 S55:S56 S51:S53">
    <cfRule type="cellIs" dxfId="78" priority="216" operator="lessThan">
      <formula>$O2</formula>
    </cfRule>
  </conditionalFormatting>
  <conditionalFormatting sqref="M2:M7 M15:M16 M10 M21 M19 M24:M31 M37:M39 M34 M46 M59 M67:M68 M64 M61 M70 M74:M75 M72 M82:M83 M77 M85:M87 M89:M90 M41:M42 M55:M56 M51:M53">
    <cfRule type="cellIs" dxfId="77" priority="213" operator="greaterThan">
      <formula>$F2</formula>
    </cfRule>
  </conditionalFormatting>
  <conditionalFormatting sqref="S12">
    <cfRule type="cellIs" dxfId="76" priority="78" operator="lessThan">
      <formula>$O12</formula>
    </cfRule>
  </conditionalFormatting>
  <conditionalFormatting sqref="M12">
    <cfRule type="cellIs" dxfId="75" priority="77" operator="greaterThan">
      <formula>$F12</formula>
    </cfRule>
  </conditionalFormatting>
  <conditionalFormatting sqref="S9">
    <cfRule type="cellIs" dxfId="74" priority="76" operator="lessThan">
      <formula>$O9</formula>
    </cfRule>
  </conditionalFormatting>
  <conditionalFormatting sqref="M9">
    <cfRule type="cellIs" dxfId="73" priority="75" operator="greaterThan">
      <formula>$F9</formula>
    </cfRule>
  </conditionalFormatting>
  <conditionalFormatting sqref="S11">
    <cfRule type="cellIs" dxfId="72" priority="74" operator="lessThan">
      <formula>$O11</formula>
    </cfRule>
  </conditionalFormatting>
  <conditionalFormatting sqref="M11">
    <cfRule type="cellIs" dxfId="71" priority="73" operator="greaterThan">
      <formula>$F11</formula>
    </cfRule>
  </conditionalFormatting>
  <conditionalFormatting sqref="S36">
    <cfRule type="cellIs" dxfId="70" priority="61" operator="lessThan">
      <formula>$O36</formula>
    </cfRule>
  </conditionalFormatting>
  <conditionalFormatting sqref="M20">
    <cfRule type="cellIs" dxfId="69" priority="71" operator="greaterThan">
      <formula>$F20</formula>
    </cfRule>
  </conditionalFormatting>
  <conditionalFormatting sqref="S13:S14">
    <cfRule type="cellIs" dxfId="68" priority="70" operator="lessThan">
      <formula>$O13</formula>
    </cfRule>
  </conditionalFormatting>
  <conditionalFormatting sqref="M13:M14">
    <cfRule type="cellIs" dxfId="67" priority="69" operator="greaterThan">
      <formula>$F13</formula>
    </cfRule>
  </conditionalFormatting>
  <conditionalFormatting sqref="S17">
    <cfRule type="cellIs" dxfId="66" priority="68" operator="lessThan">
      <formula>$O17</formula>
    </cfRule>
  </conditionalFormatting>
  <conditionalFormatting sqref="M17">
    <cfRule type="cellIs" dxfId="65" priority="67" operator="greaterThan">
      <formula>$F17</formula>
    </cfRule>
  </conditionalFormatting>
  <conditionalFormatting sqref="S23">
    <cfRule type="cellIs" dxfId="64" priority="66" operator="lessThan">
      <formula>$O23</formula>
    </cfRule>
  </conditionalFormatting>
  <conditionalFormatting sqref="M23">
    <cfRule type="cellIs" dxfId="63" priority="65" operator="greaterThan">
      <formula>$F23</formula>
    </cfRule>
  </conditionalFormatting>
  <conditionalFormatting sqref="S18">
    <cfRule type="cellIs" dxfId="62" priority="64" operator="lessThan">
      <formula>$O18</formula>
    </cfRule>
  </conditionalFormatting>
  <conditionalFormatting sqref="M18">
    <cfRule type="cellIs" dxfId="61" priority="63" operator="greaterThan">
      <formula>$F18</formula>
    </cfRule>
  </conditionalFormatting>
  <conditionalFormatting sqref="S19:S20">
    <cfRule type="cellIs" dxfId="60" priority="62" operator="lessThan">
      <formula>$O19</formula>
    </cfRule>
  </conditionalFormatting>
  <conditionalFormatting sqref="S33">
    <cfRule type="cellIs" dxfId="59" priority="59" operator="lessThan">
      <formula>$O33</formula>
    </cfRule>
  </conditionalFormatting>
  <conditionalFormatting sqref="M36">
    <cfRule type="cellIs" dxfId="58" priority="60" operator="greaterThan">
      <formula>$F36</formula>
    </cfRule>
  </conditionalFormatting>
  <conditionalFormatting sqref="S45">
    <cfRule type="cellIs" dxfId="57" priority="57" operator="lessThan">
      <formula>$O45</formula>
    </cfRule>
  </conditionalFormatting>
  <conditionalFormatting sqref="M33">
    <cfRule type="cellIs" dxfId="56" priority="58" operator="greaterThan">
      <formula>$F33</formula>
    </cfRule>
  </conditionalFormatting>
  <conditionalFormatting sqref="S57:S58">
    <cfRule type="cellIs" dxfId="55" priority="55" operator="lessThan">
      <formula>$O57</formula>
    </cfRule>
  </conditionalFormatting>
  <conditionalFormatting sqref="M45">
    <cfRule type="cellIs" dxfId="54" priority="56" operator="greaterThan">
      <formula>$F45</formula>
    </cfRule>
  </conditionalFormatting>
  <conditionalFormatting sqref="S65:S66">
    <cfRule type="cellIs" dxfId="53" priority="53" operator="lessThan">
      <formula>$O65</formula>
    </cfRule>
  </conditionalFormatting>
  <conditionalFormatting sqref="M57:M58">
    <cfRule type="cellIs" dxfId="52" priority="54" operator="greaterThan">
      <formula>$F57</formula>
    </cfRule>
  </conditionalFormatting>
  <conditionalFormatting sqref="S62:S63">
    <cfRule type="cellIs" dxfId="51" priority="51" operator="lessThan">
      <formula>$O62</formula>
    </cfRule>
  </conditionalFormatting>
  <conditionalFormatting sqref="M65:M66">
    <cfRule type="cellIs" dxfId="50" priority="52" operator="greaterThan">
      <formula>$F65</formula>
    </cfRule>
  </conditionalFormatting>
  <conditionalFormatting sqref="S60">
    <cfRule type="cellIs" dxfId="49" priority="49" operator="lessThan">
      <formula>$O60</formula>
    </cfRule>
  </conditionalFormatting>
  <conditionalFormatting sqref="M62:M63">
    <cfRule type="cellIs" dxfId="48" priority="50" operator="greaterThan">
      <formula>$F62</formula>
    </cfRule>
  </conditionalFormatting>
  <conditionalFormatting sqref="S69">
    <cfRule type="cellIs" dxfId="47" priority="47" operator="lessThan">
      <formula>$O69</formula>
    </cfRule>
  </conditionalFormatting>
  <conditionalFormatting sqref="M60">
    <cfRule type="cellIs" dxfId="46" priority="48" operator="greaterThan">
      <formula>$F60</formula>
    </cfRule>
  </conditionalFormatting>
  <conditionalFormatting sqref="S73">
    <cfRule type="cellIs" dxfId="45" priority="45" operator="lessThan">
      <formula>$O73</formula>
    </cfRule>
  </conditionalFormatting>
  <conditionalFormatting sqref="M69">
    <cfRule type="cellIs" dxfId="44" priority="46" operator="greaterThan">
      <formula>$F69</formula>
    </cfRule>
  </conditionalFormatting>
  <conditionalFormatting sqref="S71">
    <cfRule type="cellIs" dxfId="43" priority="43" operator="lessThan">
      <formula>$O71</formula>
    </cfRule>
  </conditionalFormatting>
  <conditionalFormatting sqref="M73">
    <cfRule type="cellIs" dxfId="42" priority="44" operator="greaterThan">
      <formula>$F73</formula>
    </cfRule>
  </conditionalFormatting>
  <conditionalFormatting sqref="S78">
    <cfRule type="cellIs" dxfId="41" priority="41" operator="lessThan">
      <formula>$O78</formula>
    </cfRule>
  </conditionalFormatting>
  <conditionalFormatting sqref="M71">
    <cfRule type="cellIs" dxfId="40" priority="42" operator="greaterThan">
      <formula>$F71</formula>
    </cfRule>
  </conditionalFormatting>
  <conditionalFormatting sqref="M78">
    <cfRule type="cellIs" dxfId="39" priority="40" operator="greaterThan">
      <formula>$F78</formula>
    </cfRule>
  </conditionalFormatting>
  <conditionalFormatting sqref="S76">
    <cfRule type="cellIs" dxfId="38" priority="39" operator="lessThan">
      <formula>$O76</formula>
    </cfRule>
  </conditionalFormatting>
  <conditionalFormatting sqref="M76">
    <cfRule type="cellIs" dxfId="37" priority="38" operator="greaterThan">
      <formula>$F76</formula>
    </cfRule>
  </conditionalFormatting>
  <conditionalFormatting sqref="S79:S80">
    <cfRule type="cellIs" dxfId="36" priority="37" operator="lessThan">
      <formula>$O79</formula>
    </cfRule>
  </conditionalFormatting>
  <conditionalFormatting sqref="M79:M80">
    <cfRule type="cellIs" dxfId="35" priority="36" operator="greaterThan">
      <formula>$F79</formula>
    </cfRule>
  </conditionalFormatting>
  <conditionalFormatting sqref="S81">
    <cfRule type="cellIs" dxfId="34" priority="35" operator="lessThan">
      <formula>$O81</formula>
    </cfRule>
  </conditionalFormatting>
  <conditionalFormatting sqref="M81">
    <cfRule type="cellIs" dxfId="33" priority="34" operator="greaterThan">
      <formula>$F81</formula>
    </cfRule>
  </conditionalFormatting>
  <conditionalFormatting sqref="S84">
    <cfRule type="cellIs" dxfId="32" priority="33" operator="lessThan">
      <formula>$O84</formula>
    </cfRule>
  </conditionalFormatting>
  <conditionalFormatting sqref="M84">
    <cfRule type="cellIs" dxfId="31" priority="32" operator="greaterThan">
      <formula>$F84</formula>
    </cfRule>
  </conditionalFormatting>
  <conditionalFormatting sqref="S88">
    <cfRule type="cellIs" dxfId="30" priority="31" operator="lessThan">
      <formula>$O88</formula>
    </cfRule>
  </conditionalFormatting>
  <conditionalFormatting sqref="M88">
    <cfRule type="cellIs" dxfId="29" priority="30" operator="greaterThan">
      <formula>$F88</formula>
    </cfRule>
  </conditionalFormatting>
  <conditionalFormatting sqref="L2">
    <cfRule type="cellIs" dxfId="28" priority="29" operator="lessThan">
      <formula>$E2</formula>
    </cfRule>
  </conditionalFormatting>
  <conditionalFormatting sqref="L3:L7 L9:L21 L23:L31 L33:L34 L36:L39 L41:L42 L45:L46 L55:L90 L51:L53">
    <cfRule type="cellIs" dxfId="27" priority="28" operator="lessThan">
      <formula>$E3</formula>
    </cfRule>
  </conditionalFormatting>
  <conditionalFormatting sqref="S8">
    <cfRule type="cellIs" dxfId="26" priority="27" operator="lessThan">
      <formula>$O8</formula>
    </cfRule>
  </conditionalFormatting>
  <conditionalFormatting sqref="M8">
    <cfRule type="cellIs" dxfId="25" priority="26" operator="greaterThan">
      <formula>$F8</formula>
    </cfRule>
  </conditionalFormatting>
  <conditionalFormatting sqref="L8">
    <cfRule type="cellIs" dxfId="24" priority="25" operator="lessThan">
      <formula>$E8</formula>
    </cfRule>
  </conditionalFormatting>
  <conditionalFormatting sqref="S22">
    <cfRule type="cellIs" dxfId="23" priority="24" operator="lessThan">
      <formula>$O22</formula>
    </cfRule>
  </conditionalFormatting>
  <conditionalFormatting sqref="M22">
    <cfRule type="cellIs" dxfId="22" priority="23" operator="greaterThan">
      <formula>$F22</formula>
    </cfRule>
  </conditionalFormatting>
  <conditionalFormatting sqref="L22">
    <cfRule type="cellIs" dxfId="21" priority="22" operator="lessThan">
      <formula>$E22</formula>
    </cfRule>
  </conditionalFormatting>
  <conditionalFormatting sqref="S32">
    <cfRule type="cellIs" dxfId="20" priority="21" operator="lessThan">
      <formula>$O32</formula>
    </cfRule>
  </conditionalFormatting>
  <conditionalFormatting sqref="M32">
    <cfRule type="cellIs" dxfId="19" priority="20" operator="greaterThan">
      <formula>$F32</formula>
    </cfRule>
  </conditionalFormatting>
  <conditionalFormatting sqref="L32">
    <cfRule type="cellIs" dxfId="18" priority="19" operator="lessThan">
      <formula>$E32</formula>
    </cfRule>
  </conditionalFormatting>
  <conditionalFormatting sqref="S35">
    <cfRule type="cellIs" dxfId="17" priority="18" operator="lessThan">
      <formula>$O35</formula>
    </cfRule>
  </conditionalFormatting>
  <conditionalFormatting sqref="M35">
    <cfRule type="cellIs" dxfId="16" priority="17" operator="greaterThan">
      <formula>$F35</formula>
    </cfRule>
  </conditionalFormatting>
  <conditionalFormatting sqref="L35">
    <cfRule type="cellIs" dxfId="15" priority="16" operator="lessThan">
      <formula>$E35</formula>
    </cfRule>
  </conditionalFormatting>
  <conditionalFormatting sqref="S40">
    <cfRule type="cellIs" dxfId="14" priority="15" operator="lessThan">
      <formula>$O40</formula>
    </cfRule>
  </conditionalFormatting>
  <conditionalFormatting sqref="M40">
    <cfRule type="cellIs" dxfId="13" priority="14" operator="greaterThan">
      <formula>$F40</formula>
    </cfRule>
  </conditionalFormatting>
  <conditionalFormatting sqref="L40">
    <cfRule type="cellIs" dxfId="12" priority="13" operator="lessThan">
      <formula>$E40</formula>
    </cfRule>
  </conditionalFormatting>
  <conditionalFormatting sqref="S43:S44">
    <cfRule type="cellIs" dxfId="11" priority="12" operator="lessThan">
      <formula>$O43</formula>
    </cfRule>
  </conditionalFormatting>
  <conditionalFormatting sqref="M43:M44">
    <cfRule type="cellIs" dxfId="10" priority="11" operator="greaterThan">
      <formula>$F43</formula>
    </cfRule>
  </conditionalFormatting>
  <conditionalFormatting sqref="L43:L44">
    <cfRule type="cellIs" dxfId="9" priority="10" operator="lessThan">
      <formula>$E43</formula>
    </cfRule>
  </conditionalFormatting>
  <conditionalFormatting sqref="S54">
    <cfRule type="cellIs" dxfId="8" priority="9" operator="lessThan">
      <formula>$O54</formula>
    </cfRule>
  </conditionalFormatting>
  <conditionalFormatting sqref="M54">
    <cfRule type="cellIs" dxfId="7" priority="8" operator="greaterThan">
      <formula>$F54</formula>
    </cfRule>
  </conditionalFormatting>
  <conditionalFormatting sqref="L54">
    <cfRule type="cellIs" dxfId="6" priority="7" operator="lessThan">
      <formula>$E54</formula>
    </cfRule>
  </conditionalFormatting>
  <conditionalFormatting sqref="S47:S49">
    <cfRule type="cellIs" dxfId="5" priority="6" operator="lessThan">
      <formula>$O47</formula>
    </cfRule>
  </conditionalFormatting>
  <conditionalFormatting sqref="M47:M49">
    <cfRule type="cellIs" dxfId="4" priority="5" operator="greaterThan">
      <formula>$F47</formula>
    </cfRule>
  </conditionalFormatting>
  <conditionalFormatting sqref="L47:L49">
    <cfRule type="cellIs" dxfId="3" priority="4" operator="lessThan">
      <formula>$E47</formula>
    </cfRule>
  </conditionalFormatting>
  <conditionalFormatting sqref="S50">
    <cfRule type="cellIs" dxfId="2" priority="3" operator="lessThan">
      <formula>$O50</formula>
    </cfRule>
  </conditionalFormatting>
  <conditionalFormatting sqref="M50">
    <cfRule type="cellIs" dxfId="1" priority="2" operator="greaterThan">
      <formula>$F50</formula>
    </cfRule>
  </conditionalFormatting>
  <conditionalFormatting sqref="L50">
    <cfRule type="cellIs" dxfId="0" priority="1" operator="lessThan">
      <formula>$E50</formula>
    </cfRule>
  </conditionalFormatting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57A0-D53F-AD43-8970-C26CB86E0D02}">
  <dimension ref="A1:D17"/>
  <sheetViews>
    <sheetView tabSelected="1" zoomScaleNormal="100" workbookViewId="0">
      <selection activeCell="D25" sqref="D25"/>
    </sheetView>
  </sheetViews>
  <sheetFormatPr defaultColWidth="10.85546875" defaultRowHeight="12.75" x14ac:dyDescent="0.2"/>
  <cols>
    <col min="1" max="1" width="56" style="181" bestFit="1" customWidth="1"/>
    <col min="2" max="16384" width="10.85546875" style="181"/>
  </cols>
  <sheetData>
    <row r="1" spans="1:4" ht="15.75" x14ac:dyDescent="0.25">
      <c r="A1" s="182" t="s">
        <v>36</v>
      </c>
      <c r="B1" s="180"/>
    </row>
    <row r="2" spans="1:4" ht="15.75" x14ac:dyDescent="0.25">
      <c r="A2" s="180" t="s">
        <v>40</v>
      </c>
      <c r="B2" s="180" t="s">
        <v>38</v>
      </c>
    </row>
    <row r="3" spans="1:4" s="179" customFormat="1" ht="15.75" x14ac:dyDescent="0.25">
      <c r="A3" s="180" t="s">
        <v>49</v>
      </c>
      <c r="B3" s="180" t="s">
        <v>41</v>
      </c>
      <c r="C3" s="181"/>
      <c r="D3" s="181"/>
    </row>
    <row r="4" spans="1:4" s="179" customFormat="1" ht="15.75" x14ac:dyDescent="0.25">
      <c r="A4" s="180" t="s">
        <v>50</v>
      </c>
      <c r="B4" s="180" t="s">
        <v>42</v>
      </c>
      <c r="C4" s="181"/>
      <c r="D4" s="181"/>
    </row>
    <row r="5" spans="1:4" ht="15.75" x14ac:dyDescent="0.25">
      <c r="A5" s="180"/>
      <c r="B5" s="180"/>
    </row>
    <row r="6" spans="1:4" ht="15.75" x14ac:dyDescent="0.25">
      <c r="A6" s="182" t="s">
        <v>45</v>
      </c>
      <c r="B6" s="180"/>
    </row>
    <row r="7" spans="1:4" ht="15.75" x14ac:dyDescent="0.25">
      <c r="A7" s="180" t="s">
        <v>296</v>
      </c>
      <c r="B7" s="183">
        <v>4.5</v>
      </c>
    </row>
    <row r="8" spans="1:4" ht="15.75" x14ac:dyDescent="0.25">
      <c r="A8" s="180" t="s">
        <v>297</v>
      </c>
      <c r="B8" s="183">
        <v>3.5</v>
      </c>
      <c r="C8" s="181" t="s">
        <v>298</v>
      </c>
    </row>
    <row r="9" spans="1:4" ht="15.75" x14ac:dyDescent="0.25">
      <c r="A9" s="180"/>
      <c r="B9" s="180"/>
    </row>
    <row r="10" spans="1:4" ht="15.75" x14ac:dyDescent="0.25">
      <c r="A10" s="182" t="s">
        <v>37</v>
      </c>
      <c r="B10" s="180"/>
    </row>
    <row r="11" spans="1:4" s="180" customFormat="1" ht="15.75" x14ac:dyDescent="0.25">
      <c r="A11" s="184" t="s">
        <v>43</v>
      </c>
    </row>
    <row r="12" spans="1:4" ht="15.75" x14ac:dyDescent="0.25">
      <c r="A12" s="180" t="s">
        <v>46</v>
      </c>
      <c r="B12" s="180" t="s">
        <v>48</v>
      </c>
    </row>
    <row r="13" spans="1:4" ht="15.75" x14ac:dyDescent="0.25">
      <c r="A13" s="180" t="s">
        <v>47</v>
      </c>
      <c r="B13" s="183">
        <v>7.5</v>
      </c>
    </row>
    <row r="14" spans="1:4" ht="15.75" x14ac:dyDescent="0.25">
      <c r="A14" s="180" t="s">
        <v>44</v>
      </c>
      <c r="B14" s="180" t="s">
        <v>39</v>
      </c>
    </row>
    <row r="15" spans="1:4" ht="15.75" x14ac:dyDescent="0.25">
      <c r="A15" s="180"/>
      <c r="B15" s="180"/>
    </row>
    <row r="16" spans="1:4" ht="15.75" x14ac:dyDescent="0.25">
      <c r="B16" s="180"/>
    </row>
    <row r="17" spans="1:1" ht="15.75" x14ac:dyDescent="0.25">
      <c r="A17" s="1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Schedule</vt:lpstr>
      <vt:lpstr>Port Info</vt:lpstr>
      <vt:lpstr>Termine</vt:lpstr>
      <vt:lpstr>Shore Excursions</vt:lpstr>
      <vt:lpstr>Postcards</vt:lpstr>
      <vt:lpstr>'Port Info'!Print_Titles</vt:lpstr>
      <vt:lpstr>'Shore Excursions'!Print_Titles</vt:lpstr>
    </vt:vector>
  </TitlesOfParts>
  <Company>Phoenix Reisen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Günter</dc:creator>
  <cp:lastModifiedBy>AMERA - Excursion Manager</cp:lastModifiedBy>
  <cp:lastPrinted>2025-04-05T02:30:43Z</cp:lastPrinted>
  <dcterms:created xsi:type="dcterms:W3CDTF">2024-02-28T09:36:18Z</dcterms:created>
  <dcterms:modified xsi:type="dcterms:W3CDTF">2025-05-11T15:55:09Z</dcterms:modified>
</cp:coreProperties>
</file>