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BRB\01 Routenplan\"/>
    </mc:Choice>
  </mc:AlternateContent>
  <xr:revisionPtr revIDLastSave="0" documentId="13_ncr:1_{4A584EC0-69FF-4972-B73F-96D0634DE195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chedule" sheetId="2" r:id="rId1"/>
    <sheet name="Termine" sheetId="3" r:id="rId2"/>
    <sheet name="Shore Excursions" sheetId="1" r:id="rId3"/>
    <sheet name="Postcards" sheetId="5" r:id="rId4"/>
  </sheets>
  <definedNames>
    <definedName name="_xlnm._FilterDatabase" localSheetId="2" hidden="1">'Shore Excursions'!$A$1:$V$59</definedName>
    <definedName name="_xlnm.Print_Titles" localSheetId="2">'Shore Excursions'!$1:$1</definedName>
  </definedNames>
  <calcPr calcId="191029"/>
</workbook>
</file>

<file path=xl/calcChain.xml><?xml version="1.0" encoding="utf-8"?>
<calcChain xmlns="http://schemas.openxmlformats.org/spreadsheetml/2006/main">
  <c r="A7" i="3" l="1"/>
  <c r="G7" i="3"/>
  <c r="F7" i="3"/>
  <c r="E7" i="3"/>
  <c r="D7" i="3"/>
  <c r="B7" i="3"/>
  <c r="L54" i="1" l="1"/>
  <c r="G54" i="1"/>
  <c r="F54" i="1"/>
  <c r="E54" i="1"/>
  <c r="D54" i="1"/>
  <c r="C54" i="1"/>
  <c r="B54" i="1"/>
  <c r="A54" i="1"/>
  <c r="L47" i="1" l="1"/>
  <c r="G47" i="1"/>
  <c r="F47" i="1"/>
  <c r="E47" i="1"/>
  <c r="D47" i="1"/>
  <c r="C47" i="1"/>
  <c r="B47" i="1"/>
  <c r="A47" i="1"/>
  <c r="L49" i="1"/>
  <c r="G49" i="1"/>
  <c r="F49" i="1"/>
  <c r="E49" i="1"/>
  <c r="D49" i="1"/>
  <c r="C49" i="1"/>
  <c r="B49" i="1"/>
  <c r="A49" i="1"/>
  <c r="L51" i="1"/>
  <c r="L43" i="1" l="1"/>
  <c r="G43" i="1"/>
  <c r="F43" i="1"/>
  <c r="E43" i="1"/>
  <c r="D43" i="1"/>
  <c r="C43" i="1"/>
  <c r="B43" i="1"/>
  <c r="A43" i="1"/>
  <c r="L42" i="1"/>
  <c r="G42" i="1"/>
  <c r="F42" i="1"/>
  <c r="E42" i="1"/>
  <c r="D42" i="1"/>
  <c r="C42" i="1"/>
  <c r="B42" i="1"/>
  <c r="A42" i="1"/>
  <c r="L41" i="1"/>
  <c r="G41" i="1"/>
  <c r="F41" i="1"/>
  <c r="E41" i="1"/>
  <c r="D41" i="1"/>
  <c r="C41" i="1"/>
  <c r="B41" i="1"/>
  <c r="A41" i="1"/>
  <c r="L39" i="1"/>
  <c r="G39" i="1"/>
  <c r="F39" i="1"/>
  <c r="E39" i="1"/>
  <c r="D39" i="1"/>
  <c r="C39" i="1"/>
  <c r="B39" i="1"/>
  <c r="A39" i="1"/>
  <c r="L34" i="1" l="1"/>
  <c r="L33" i="1"/>
  <c r="L23" i="1"/>
  <c r="G23" i="1"/>
  <c r="F23" i="1"/>
  <c r="E23" i="1"/>
  <c r="D23" i="1"/>
  <c r="C23" i="1"/>
  <c r="B23" i="1"/>
  <c r="A23" i="1"/>
  <c r="L28" i="1"/>
  <c r="L29" i="1"/>
  <c r="G21" i="1" l="1"/>
  <c r="F21" i="1"/>
  <c r="E21" i="1"/>
  <c r="D21" i="1"/>
  <c r="C21" i="1"/>
  <c r="B21" i="1"/>
  <c r="A21" i="1"/>
  <c r="L21" i="1"/>
  <c r="L20" i="1"/>
  <c r="L14" i="1"/>
  <c r="G14" i="1"/>
  <c r="F14" i="1"/>
  <c r="E14" i="1"/>
  <c r="D14" i="1"/>
  <c r="C14" i="1"/>
  <c r="B14" i="1"/>
  <c r="A14" i="1"/>
  <c r="L17" i="1"/>
  <c r="G17" i="1"/>
  <c r="F17" i="1"/>
  <c r="E17" i="1"/>
  <c r="D17" i="1"/>
  <c r="C17" i="1"/>
  <c r="B17" i="1"/>
  <c r="A17" i="1"/>
  <c r="L12" i="1"/>
  <c r="G12" i="1"/>
  <c r="F12" i="1"/>
  <c r="E12" i="1"/>
  <c r="D12" i="1"/>
  <c r="C12" i="1"/>
  <c r="B12" i="1"/>
  <c r="A12" i="1"/>
  <c r="L4" i="1" l="1"/>
  <c r="L3" i="1"/>
  <c r="L7" i="1"/>
  <c r="L6" i="1"/>
  <c r="L9" i="1"/>
  <c r="L8" i="1"/>
  <c r="L5" i="1"/>
  <c r="L10" i="1"/>
  <c r="G59" i="1"/>
  <c r="F59" i="1"/>
  <c r="E59" i="1"/>
  <c r="D59" i="1"/>
  <c r="C59" i="1"/>
  <c r="B59" i="1"/>
  <c r="A59" i="1"/>
  <c r="G58" i="1"/>
  <c r="F58" i="1"/>
  <c r="E58" i="1"/>
  <c r="D58" i="1"/>
  <c r="C58" i="1"/>
  <c r="B58" i="1"/>
  <c r="A58" i="1"/>
  <c r="G57" i="1"/>
  <c r="F57" i="1"/>
  <c r="E57" i="1"/>
  <c r="D57" i="1"/>
  <c r="C57" i="1"/>
  <c r="B57" i="1"/>
  <c r="A57" i="1"/>
  <c r="G56" i="1"/>
  <c r="F56" i="1"/>
  <c r="E56" i="1"/>
  <c r="D56" i="1"/>
  <c r="C56" i="1"/>
  <c r="B56" i="1"/>
  <c r="A56" i="1"/>
  <c r="G55" i="1"/>
  <c r="F55" i="1"/>
  <c r="E55" i="1"/>
  <c r="D55" i="1"/>
  <c r="C55" i="1"/>
  <c r="B55" i="1"/>
  <c r="A55" i="1"/>
  <c r="G53" i="1"/>
  <c r="F53" i="1"/>
  <c r="E53" i="1"/>
  <c r="D53" i="1"/>
  <c r="C53" i="1"/>
  <c r="B53" i="1"/>
  <c r="A53" i="1"/>
  <c r="G52" i="1"/>
  <c r="F52" i="1"/>
  <c r="E52" i="1"/>
  <c r="D52" i="1"/>
  <c r="C52" i="1"/>
  <c r="B52" i="1"/>
  <c r="A52" i="1"/>
  <c r="L52" i="1"/>
  <c r="L53" i="1"/>
  <c r="L55" i="1"/>
  <c r="L56" i="1"/>
  <c r="L57" i="1"/>
  <c r="G51" i="1"/>
  <c r="F51" i="1"/>
  <c r="E51" i="1"/>
  <c r="D51" i="1"/>
  <c r="C51" i="1"/>
  <c r="B51" i="1"/>
  <c r="A51" i="1"/>
  <c r="G50" i="1"/>
  <c r="F50" i="1"/>
  <c r="E50" i="1"/>
  <c r="D50" i="1"/>
  <c r="C50" i="1"/>
  <c r="B50" i="1"/>
  <c r="A50" i="1"/>
  <c r="G48" i="1"/>
  <c r="F48" i="1"/>
  <c r="E48" i="1"/>
  <c r="D48" i="1"/>
  <c r="C48" i="1"/>
  <c r="B48" i="1"/>
  <c r="A48" i="1"/>
  <c r="G46" i="1"/>
  <c r="F46" i="1"/>
  <c r="E46" i="1"/>
  <c r="D46" i="1"/>
  <c r="C46" i="1"/>
  <c r="B46" i="1"/>
  <c r="A46" i="1"/>
  <c r="L46" i="1"/>
  <c r="L48" i="1"/>
  <c r="L50" i="1"/>
  <c r="G45" i="1"/>
  <c r="F45" i="1"/>
  <c r="E45" i="1"/>
  <c r="D45" i="1"/>
  <c r="C45" i="1"/>
  <c r="B45" i="1"/>
  <c r="A45" i="1"/>
  <c r="G44" i="1"/>
  <c r="F44" i="1"/>
  <c r="E44" i="1"/>
  <c r="D44" i="1"/>
  <c r="C44" i="1"/>
  <c r="B44" i="1"/>
  <c r="A44" i="1"/>
  <c r="G40" i="1"/>
  <c r="F40" i="1"/>
  <c r="E40" i="1"/>
  <c r="D40" i="1"/>
  <c r="C40" i="1"/>
  <c r="B40" i="1"/>
  <c r="A40" i="1"/>
  <c r="L59" i="1"/>
  <c r="L58" i="1"/>
  <c r="L45" i="1"/>
  <c r="L44" i="1"/>
  <c r="L40" i="1"/>
  <c r="F38" i="1"/>
  <c r="E38" i="1"/>
  <c r="D38" i="1"/>
  <c r="F37" i="1"/>
  <c r="E37" i="1"/>
  <c r="D37" i="1"/>
  <c r="F36" i="1"/>
  <c r="E36" i="1"/>
  <c r="D36" i="1"/>
  <c r="D35" i="1"/>
  <c r="E35" i="1"/>
  <c r="F35" i="1"/>
  <c r="G38" i="1"/>
  <c r="G37" i="1"/>
  <c r="G36" i="1"/>
  <c r="G35" i="1"/>
  <c r="G13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3" i="1"/>
  <c r="C13" i="1"/>
  <c r="D13" i="1"/>
  <c r="E13" i="1"/>
  <c r="F13" i="1"/>
  <c r="B15" i="1"/>
  <c r="C15" i="1"/>
  <c r="D15" i="1"/>
  <c r="E15" i="1"/>
  <c r="F15" i="1"/>
  <c r="B16" i="1"/>
  <c r="C16" i="1"/>
  <c r="D16" i="1"/>
  <c r="E16" i="1"/>
  <c r="F16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2" i="1"/>
  <c r="C22" i="1"/>
  <c r="D22" i="1"/>
  <c r="E22" i="1"/>
  <c r="F22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B36" i="1"/>
  <c r="C36" i="1"/>
  <c r="B37" i="1"/>
  <c r="C37" i="1"/>
  <c r="B38" i="1"/>
  <c r="C38" i="1"/>
  <c r="F9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D15" i="3"/>
  <c r="C15" i="3"/>
  <c r="B15" i="3"/>
  <c r="A15" i="3"/>
  <c r="G14" i="3"/>
  <c r="F14" i="3"/>
  <c r="E14" i="3"/>
  <c r="D14" i="3"/>
  <c r="C14" i="3"/>
  <c r="B14" i="3"/>
  <c r="A14" i="3"/>
  <c r="G13" i="3"/>
  <c r="E13" i="3"/>
  <c r="D13" i="3"/>
  <c r="C13" i="3"/>
  <c r="B13" i="3"/>
  <c r="A13" i="3"/>
  <c r="G12" i="3"/>
  <c r="F12" i="3"/>
  <c r="E12" i="3"/>
  <c r="D12" i="3"/>
  <c r="C12" i="3"/>
  <c r="B12" i="3"/>
  <c r="A12" i="3"/>
  <c r="C10" i="2"/>
  <c r="C7" i="3" s="1"/>
  <c r="C20" i="2"/>
  <c r="C15" i="2"/>
  <c r="C16" i="2"/>
  <c r="C17" i="2"/>
  <c r="C18" i="2"/>
  <c r="C19" i="2"/>
  <c r="D8" i="3" l="1"/>
  <c r="G6" i="3" l="1"/>
  <c r="G3" i="1" l="1"/>
  <c r="A3" i="1"/>
  <c r="L15" i="1" l="1"/>
  <c r="G15" i="1"/>
  <c r="A15" i="1"/>
  <c r="G29" i="1"/>
  <c r="A29" i="1"/>
  <c r="G28" i="1"/>
  <c r="A28" i="1"/>
  <c r="L13" i="1"/>
  <c r="A13" i="1"/>
  <c r="L38" i="1"/>
  <c r="A38" i="1"/>
  <c r="L36" i="1"/>
  <c r="A36" i="1"/>
  <c r="G33" i="1"/>
  <c r="A33" i="1"/>
  <c r="L32" i="1"/>
  <c r="G32" i="1"/>
  <c r="A32" i="1"/>
  <c r="L19" i="1"/>
  <c r="G19" i="1"/>
  <c r="A19" i="1"/>
  <c r="G20" i="1"/>
  <c r="A20" i="1"/>
  <c r="G10" i="1"/>
  <c r="A10" i="1"/>
  <c r="G9" i="1"/>
  <c r="A9" i="1"/>
  <c r="L2" i="1"/>
  <c r="L18" i="1"/>
  <c r="L16" i="1"/>
  <c r="L11" i="1"/>
  <c r="L24" i="1"/>
  <c r="L22" i="1"/>
  <c r="L25" i="1"/>
  <c r="L27" i="1"/>
  <c r="L26" i="1"/>
  <c r="L30" i="1"/>
  <c r="L31" i="1"/>
  <c r="L35" i="1"/>
  <c r="L37" i="1"/>
  <c r="A37" i="1" l="1"/>
  <c r="A35" i="1"/>
  <c r="A31" i="1"/>
  <c r="G31" i="1"/>
  <c r="A34" i="1"/>
  <c r="G34" i="1"/>
  <c r="G30" i="1"/>
  <c r="A30" i="1"/>
  <c r="A22" i="1"/>
  <c r="G22" i="1"/>
  <c r="A27" i="1"/>
  <c r="G27" i="1"/>
  <c r="A24" i="1"/>
  <c r="G24" i="1"/>
  <c r="A25" i="1"/>
  <c r="G25" i="1"/>
  <c r="A26" i="1"/>
  <c r="G26" i="1"/>
  <c r="A18" i="1"/>
  <c r="G18" i="1"/>
  <c r="A11" i="1"/>
  <c r="G11" i="1"/>
  <c r="G16" i="1"/>
  <c r="A5" i="1"/>
  <c r="A7" i="1"/>
  <c r="A6" i="1"/>
  <c r="A8" i="1"/>
  <c r="A2" i="1"/>
  <c r="A4" i="1"/>
  <c r="A16" i="1"/>
  <c r="G7" i="1"/>
  <c r="G6" i="1"/>
  <c r="G8" i="1"/>
  <c r="G2" i="1"/>
  <c r="G4" i="1"/>
  <c r="G5" i="1"/>
  <c r="G11" i="3" l="1"/>
  <c r="F11" i="3"/>
  <c r="E11" i="3"/>
  <c r="D11" i="3"/>
  <c r="B11" i="3"/>
  <c r="A11" i="3"/>
  <c r="C14" i="2"/>
  <c r="C11" i="3" s="1"/>
  <c r="C5" i="2" l="1"/>
  <c r="C6" i="2"/>
  <c r="C7" i="2"/>
  <c r="C8" i="2"/>
  <c r="C9" i="2"/>
  <c r="C11" i="2"/>
  <c r="C12" i="2"/>
  <c r="A4" i="3" l="1"/>
  <c r="B4" i="3"/>
  <c r="C4" i="3"/>
  <c r="D4" i="3"/>
  <c r="E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A8" i="3"/>
  <c r="B8" i="3"/>
  <c r="C8" i="3"/>
  <c r="E8" i="3"/>
  <c r="F8" i="3"/>
  <c r="G8" i="3"/>
  <c r="A9" i="3"/>
  <c r="B9" i="3"/>
  <c r="C9" i="3"/>
  <c r="D9" i="3"/>
  <c r="E9" i="3"/>
  <c r="G9" i="3"/>
  <c r="A10" i="3"/>
  <c r="B10" i="3"/>
  <c r="D10" i="3"/>
  <c r="E10" i="3"/>
  <c r="F10" i="3"/>
  <c r="G10" i="3"/>
  <c r="A3" i="3"/>
  <c r="B3" i="3"/>
  <c r="C3" i="3"/>
  <c r="D3" i="3"/>
  <c r="E3" i="3"/>
  <c r="F3" i="3"/>
  <c r="G3" i="3"/>
  <c r="B2" i="3"/>
  <c r="C2" i="3"/>
  <c r="D2" i="3"/>
  <c r="E2" i="3"/>
  <c r="F2" i="3"/>
  <c r="G2" i="3"/>
  <c r="A2" i="3"/>
  <c r="C13" i="2" l="1"/>
  <c r="C10" i="3" l="1"/>
  <c r="N60" i="1"/>
  <c r="I60" i="1"/>
</calcChain>
</file>

<file path=xl/sharedStrings.xml><?xml version="1.0" encoding="utf-8"?>
<sst xmlns="http://schemas.openxmlformats.org/spreadsheetml/2006/main" count="253" uniqueCount="183">
  <si>
    <t>Titel</t>
  </si>
  <si>
    <t>-</t>
  </si>
  <si>
    <t>Date</t>
  </si>
  <si>
    <t>Day</t>
  </si>
  <si>
    <t>A/B</t>
  </si>
  <si>
    <t>STA</t>
  </si>
  <si>
    <t>STD</t>
  </si>
  <si>
    <t>Exc. Code</t>
  </si>
  <si>
    <t>PAX</t>
  </si>
  <si>
    <t>Depart</t>
  </si>
  <si>
    <t>B</t>
  </si>
  <si>
    <t>Return</t>
  </si>
  <si>
    <t>Dur'n</t>
  </si>
  <si>
    <t>WL</t>
  </si>
  <si>
    <t>Guides</t>
  </si>
  <si>
    <t>Groups</t>
  </si>
  <si>
    <t>Meals</t>
  </si>
  <si>
    <t>Internal Remarks</t>
  </si>
  <si>
    <t>Gebi</t>
  </si>
  <si>
    <t>Guest Info</t>
  </si>
  <si>
    <t>Price</t>
  </si>
  <si>
    <t>A/B/C</t>
  </si>
  <si>
    <t>Port</t>
  </si>
  <si>
    <t>BRB</t>
  </si>
  <si>
    <t>TP
(BS, Shuttle, LB, Promo)</t>
  </si>
  <si>
    <t>Remarks</t>
  </si>
  <si>
    <t>D</t>
  </si>
  <si>
    <t>Max</t>
  </si>
  <si>
    <t>POSTCARDS</t>
  </si>
  <si>
    <t>PROMOS</t>
  </si>
  <si>
    <t>€ 1,50</t>
  </si>
  <si>
    <t>€ 0,50</t>
  </si>
  <si>
    <t>Postcards     </t>
  </si>
  <si>
    <t>€ 3,90</t>
  </si>
  <si>
    <t>€ 18,00</t>
  </si>
  <si>
    <t>(only when announced in the daily program)</t>
  </si>
  <si>
    <t>Postcard Promo 3 / selected post cards for EUR 0.50</t>
  </si>
  <si>
    <t>PORTO</t>
  </si>
  <si>
    <t>Postcard Promo 1 / 10 post cards for 10 Euro</t>
  </si>
  <si>
    <t>Postcard Promo 2 / 4 post cards, free magnet</t>
  </si>
  <si>
    <t>€ 10,00</t>
  </si>
  <si>
    <t>Postcard Promo 4 / 5 postchards with porto</t>
  </si>
  <si>
    <t>€ 15.-</t>
  </si>
  <si>
    <r>
      <t>Photo Card </t>
    </r>
    <r>
      <rPr>
        <b/>
        <sz val="12"/>
        <color theme="1"/>
        <rFont val="Calibri"/>
        <family val="2"/>
        <scheme val="minor"/>
      </rPr>
      <t>(only with guest check)</t>
    </r>
  </si>
  <si>
    <r>
      <t>5 Photo Cards </t>
    </r>
    <r>
      <rPr>
        <b/>
        <sz val="12"/>
        <color theme="1"/>
        <rFont val="Calibri"/>
        <family val="2"/>
        <scheme val="minor"/>
      </rPr>
      <t>(only with guest check)</t>
    </r>
  </si>
  <si>
    <t>A</t>
  </si>
  <si>
    <t>Bremerhaven</t>
  </si>
  <si>
    <t>Landschaftsfahrt und Wanderung zum Briksdal-Gletscher</t>
  </si>
  <si>
    <t>Panoramafahrt und Loen Skylift</t>
  </si>
  <si>
    <t>Kajakfahrt auf dem Nordfjord</t>
  </si>
  <si>
    <t>LB</t>
  </si>
  <si>
    <t>Vestland-Rundfahrt und Hardangerfjord</t>
  </si>
  <si>
    <t>Wanderung Berg Fløien</t>
  </si>
  <si>
    <t>Historische Stadtwanderung mit Bryggen</t>
  </si>
  <si>
    <t>Panoramafahrt Bergen</t>
  </si>
  <si>
    <t>Panoramafahrt und Fantoft Stabkirche</t>
  </si>
  <si>
    <t>Panoramafahrt Nordfjord (A)</t>
  </si>
  <si>
    <t>Panoramafahrt Nordfjord (B)</t>
  </si>
  <si>
    <t>Porto for Postcards</t>
  </si>
  <si>
    <t>1-2</t>
  </si>
  <si>
    <t>LB Allergiker</t>
  </si>
  <si>
    <t>AMR135 | 14 Tage | 04.06.2025 - 18.06.2025</t>
  </si>
  <si>
    <t>Auf See</t>
  </si>
  <si>
    <t>Ulvik / Norwegen ®</t>
  </si>
  <si>
    <t>Nordfjordeid / Norwegen ®</t>
  </si>
  <si>
    <t>Geiranger / Norwegen ®</t>
  </si>
  <si>
    <t>Ålesund / Norwegen</t>
  </si>
  <si>
    <t>Åndalsnes / Norwegen</t>
  </si>
  <si>
    <t>Tromsø / Norwegen</t>
  </si>
  <si>
    <t>Honningsvåg / Nordkap / Norwegen</t>
  </si>
  <si>
    <t>Sandnessjøen / Norwegen</t>
  </si>
  <si>
    <t>Bergen / Norwegen</t>
  </si>
  <si>
    <t>Norwegen auf den Spuren der Postschiffe</t>
  </si>
  <si>
    <t>BS 12:00 Geiranger - Bergen</t>
  </si>
  <si>
    <t>Vobu</t>
  </si>
  <si>
    <t>Schöne Region Hardanger</t>
  </si>
  <si>
    <t>Wanderung zur Hardanger "Siderfabrikk"</t>
  </si>
  <si>
    <t>Überlandfahrt nach Ålesund mit Trollstigen (Feiertag)</t>
  </si>
  <si>
    <t>Wanderung Berg Westerås (Feiertag)</t>
  </si>
  <si>
    <t>Kajakfahrt auf dem Geiranger (Feiertag)</t>
  </si>
  <si>
    <t>Höhepunkte Geiranger (Feiertag)</t>
  </si>
  <si>
    <t>Geirangerfjord mit dem RIB-Boot (Feiertag)</t>
  </si>
  <si>
    <t>Lunch</t>
  </si>
  <si>
    <t>Die Romsdaler Gondel individuell (Feiertag)</t>
  </si>
  <si>
    <t>Panoramafahrt mit dem Golden Train (Feiertag)</t>
  </si>
  <si>
    <t>Tromsø, Eismeerkathedrale und Storsteinen</t>
  </si>
  <si>
    <t>Tromsø mit Eismeerkathedrale und Polaria Erlebniszentrum</t>
  </si>
  <si>
    <t>Tromsø Panoramafahrt</t>
  </si>
  <si>
    <t>Königskrabben-Safari mit dem RIB-Boot</t>
  </si>
  <si>
    <t>Magerøya - Karge Schönheit</t>
  </si>
  <si>
    <t xml:space="preserve">Wanderung über den Berg zum Bauernhof </t>
  </si>
  <si>
    <t>803</t>
  </si>
  <si>
    <t>804</t>
  </si>
  <si>
    <t>812</t>
  </si>
  <si>
    <t>813</t>
  </si>
  <si>
    <t>815</t>
  </si>
  <si>
    <t>822</t>
  </si>
  <si>
    <t>823</t>
  </si>
  <si>
    <t>824</t>
  </si>
  <si>
    <t>825</t>
  </si>
  <si>
    <t>826</t>
  </si>
  <si>
    <t>831</t>
  </si>
  <si>
    <t>832</t>
  </si>
  <si>
    <t>841</t>
  </si>
  <si>
    <t>842</t>
  </si>
  <si>
    <t>843</t>
  </si>
  <si>
    <t>846</t>
  </si>
  <si>
    <t>847</t>
  </si>
  <si>
    <t>861</t>
  </si>
  <si>
    <t>862</t>
  </si>
  <si>
    <t>864</t>
  </si>
  <si>
    <t>865</t>
  </si>
  <si>
    <t>866</t>
  </si>
  <si>
    <t>867</t>
  </si>
  <si>
    <t>2-3</t>
  </si>
  <si>
    <t>+ 1 escort</t>
  </si>
  <si>
    <t>802A</t>
  </si>
  <si>
    <t>802B</t>
  </si>
  <si>
    <t>811B</t>
  </si>
  <si>
    <t>811A</t>
  </si>
  <si>
    <t>Sagastad-Wissenschaftszentrum (A)</t>
  </si>
  <si>
    <t>Sagastad-Wissenschaftszentrum (B)</t>
  </si>
  <si>
    <t>814A</t>
  </si>
  <si>
    <t>814B</t>
  </si>
  <si>
    <t>816A</t>
  </si>
  <si>
    <t>Helikopter-Rundflug (A)</t>
  </si>
  <si>
    <t>816B</t>
  </si>
  <si>
    <t>816C</t>
  </si>
  <si>
    <t>Helikopter-Rundflug (B)</t>
  </si>
  <si>
    <t>Helikopter-Rundflug (C)</t>
  </si>
  <si>
    <t>7-Sitzer, Bez. Pro Maschine</t>
  </si>
  <si>
    <t>Trollstigen geschlossen (Gästeinfo 20.03.)</t>
  </si>
  <si>
    <t>Adlerkehre und Flydalsjuvet (Feiertag) (A)</t>
  </si>
  <si>
    <t>821A</t>
  </si>
  <si>
    <t>821B</t>
  </si>
  <si>
    <t>Adlerkehre und Flydalsjuvet (Feiertag) (B)</t>
  </si>
  <si>
    <t>+ 1 escort, MIN 10</t>
  </si>
  <si>
    <t>inkl. Escorts, Zug ab Åndalsnes: 09:55 Uhr / An Bjorli-10:55 Uhr 
Zug ab Bjorli: 11:24 Uhr / An Åndalsnes: 12:20 Uhr</t>
  </si>
  <si>
    <t>von 11:00-22:00 Uhr</t>
  </si>
  <si>
    <t>833A</t>
  </si>
  <si>
    <t>833B</t>
  </si>
  <si>
    <t>833C</t>
  </si>
  <si>
    <t>Fahrt durch das Raumatal (Feiertag) (A)</t>
  </si>
  <si>
    <t>Fahrt durch das Raumatal (Feiertag) (B)</t>
  </si>
  <si>
    <t>Fahrt durch das Raumatal (Feiertag) ( C)</t>
  </si>
  <si>
    <t>844A</t>
  </si>
  <si>
    <t>844B</t>
  </si>
  <si>
    <t>Besuch bei den Huskies (A)</t>
  </si>
  <si>
    <t>Besuch bei den Huskies (B)</t>
  </si>
  <si>
    <t>max per boat ?</t>
  </si>
  <si>
    <t>845A</t>
  </si>
  <si>
    <t>845B</t>
  </si>
  <si>
    <t>Transfer zum Nordkap (A)</t>
  </si>
  <si>
    <t>Transfer zum Nordkap (B)</t>
  </si>
  <si>
    <t>Wanderung auf den Vettfjellet (A)</t>
  </si>
  <si>
    <t>853A</t>
  </si>
  <si>
    <t>853B</t>
  </si>
  <si>
    <t>Wanderung auf den Vettfjellet (B)</t>
  </si>
  <si>
    <t>Geschichte der Wikinger (A)</t>
  </si>
  <si>
    <t>852A</t>
  </si>
  <si>
    <t>852B</t>
  </si>
  <si>
    <t>Geschichte der Wikinger (B)</t>
  </si>
  <si>
    <t>851B</t>
  </si>
  <si>
    <t>851A</t>
  </si>
  <si>
    <t>Panoramafahrt Sandnessjøen (A)</t>
  </si>
  <si>
    <t>Panoramafahrt Sandnessjøen (B)</t>
  </si>
  <si>
    <t>863B</t>
  </si>
  <si>
    <t>863A</t>
  </si>
  <si>
    <t>Stadtwanderung mit Besuch der Eisbar (A)</t>
  </si>
  <si>
    <t>Stadtwanderung mit Besuch der Eisbar (B)</t>
  </si>
  <si>
    <t>3-4</t>
  </si>
  <si>
    <t>LB-Buffet</t>
  </si>
  <si>
    <t>Abreiseinfos, LB-Buffet</t>
  </si>
  <si>
    <t>100% Storno RIB-Boot, alle Bahnen, Flüge</t>
  </si>
  <si>
    <t>Tefra, LB Allergiker</t>
  </si>
  <si>
    <t>Panoramafahrt mit Skjervefossen (A)</t>
  </si>
  <si>
    <t>Panoramafahrt mit Skjervefossen (B)</t>
  </si>
  <si>
    <t>Panoramafahrt mit Skjervefossen ©</t>
  </si>
  <si>
    <t>801A</t>
  </si>
  <si>
    <t>801B</t>
  </si>
  <si>
    <t>801C</t>
  </si>
  <si>
    <t>Fjordfahrt per RIB-Boot (A)</t>
  </si>
  <si>
    <t>Fjordfahrt per RIB-Boot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</si>
</sst>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d\.mm\.yy"/>
    <numFmt numFmtId="165" formatCode="#,##0_ ;[Red]\-#,##0\ "/>
    <numFmt numFmtId="166" formatCode="ddd"/>
    <numFmt numFmtId="167" formatCode="h:mm"/>
    <numFmt numFmtId="168" formatCode="[$-3409]dd\-mmm\-yy;@"/>
    <numFmt numFmtId="169" formatCode="#,##0.\-"/>
    <numFmt numFmtId="170" formatCode="[$-14809]hh:mm;@"/>
    <numFmt numFmtId="171" formatCode="[$€-2]\ #,##0.00;[Red]\-[$€-2]\ #,##0.00"/>
    <numFmt numFmtId="172" formatCode="0.\-"/>
  </numFmts>
  <fonts count="42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rgb="FF00377A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i/>
      <sz val="8"/>
      <color theme="0"/>
      <name val="Arial"/>
      <family val="2"/>
    </font>
    <font>
      <i/>
      <sz val="10"/>
      <color theme="1"/>
      <name val="Calibri"/>
      <family val="2"/>
      <scheme val="minor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i/>
      <sz val="11"/>
      <color theme="0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" fontId="13" fillId="0" borderId="0"/>
  </cellStyleXfs>
  <cellXfs count="164">
    <xf numFmtId="0" fontId="0" fillId="0" borderId="0" xfId="0"/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/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17" fontId="0" fillId="0" borderId="0" xfId="0" quotePrefix="1" applyNumberFormat="1" applyAlignment="1">
      <alignment horizontal="left"/>
    </xf>
    <xf numFmtId="0" fontId="1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20" fontId="0" fillId="0" borderId="0" xfId="0" applyNumberFormat="1" applyAlignment="1">
      <alignment horizontal="left"/>
    </xf>
    <xf numFmtId="169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1" fillId="0" borderId="0" xfId="0" applyFont="1"/>
    <xf numFmtId="0" fontId="20" fillId="0" borderId="0" xfId="0" applyFont="1"/>
    <xf numFmtId="0" fontId="18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20" fontId="15" fillId="0" borderId="0" xfId="1" applyNumberFormat="1" applyFont="1" applyFill="1" applyAlignment="1">
      <alignment horizontal="center" vertical="center" wrapText="1"/>
    </xf>
    <xf numFmtId="168" fontId="15" fillId="0" borderId="0" xfId="1" applyNumberFormat="1" applyFont="1" applyFill="1" applyAlignment="1">
      <alignment horizontal="left" vertical="center" wrapText="1"/>
    </xf>
    <xf numFmtId="49" fontId="14" fillId="0" borderId="0" xfId="1" applyNumberFormat="1" applyFont="1" applyFill="1" applyAlignment="1">
      <alignment horizontal="left" vertical="top" wrapText="1" indent="1"/>
    </xf>
    <xf numFmtId="20" fontId="18" fillId="0" borderId="0" xfId="0" applyNumberFormat="1" applyFont="1" applyAlignment="1">
      <alignment horizontal="center" vertical="center"/>
    </xf>
    <xf numFmtId="49" fontId="21" fillId="3" borderId="0" xfId="1" applyNumberFormat="1" applyFont="1" applyFill="1" applyAlignment="1">
      <alignment vertical="center" wrapText="1"/>
    </xf>
    <xf numFmtId="169" fontId="21" fillId="3" borderId="0" xfId="0" applyNumberFormat="1" applyFont="1" applyFill="1" applyAlignment="1">
      <alignment horizontal="center" vertical="center" wrapText="1"/>
    </xf>
    <xf numFmtId="20" fontId="21" fillId="3" borderId="0" xfId="0" applyNumberFormat="1" applyFont="1" applyFill="1" applyAlignment="1">
      <alignment horizontal="center" vertical="center" wrapText="1"/>
    </xf>
    <xf numFmtId="167" fontId="21" fillId="3" borderId="0" xfId="0" applyNumberFormat="1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64" fontId="21" fillId="3" borderId="0" xfId="0" applyNumberFormat="1" applyFont="1" applyFill="1" applyAlignment="1">
      <alignment horizontal="center" vertical="center" wrapText="1"/>
    </xf>
    <xf numFmtId="49" fontId="21" fillId="3" borderId="0" xfId="0" applyNumberFormat="1" applyFont="1" applyFill="1" applyAlignment="1">
      <alignment horizontal="left" vertical="center" wrapText="1" indent="1"/>
    </xf>
    <xf numFmtId="49" fontId="21" fillId="3" borderId="0" xfId="0" applyNumberFormat="1" applyFont="1" applyFill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49" fontId="10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3" fillId="0" borderId="0" xfId="0" applyFont="1"/>
    <xf numFmtId="0" fontId="24" fillId="0" borderId="0" xfId="0" applyFont="1"/>
    <xf numFmtId="171" fontId="11" fillId="0" borderId="0" xfId="0" applyNumberFormat="1" applyFont="1" applyAlignment="1">
      <alignment horizontal="left"/>
    </xf>
    <xf numFmtId="168" fontId="25" fillId="2" borderId="0" xfId="1" applyNumberFormat="1" applyFont="1" applyFill="1" applyAlignment="1">
      <alignment horizontal="left" vertical="center" wrapText="1"/>
    </xf>
    <xf numFmtId="166" fontId="25" fillId="2" borderId="0" xfId="1" applyNumberFormat="1" applyFont="1" applyFill="1" applyAlignment="1">
      <alignment horizontal="left" vertical="center" wrapText="1"/>
    </xf>
    <xf numFmtId="49" fontId="25" fillId="2" borderId="0" xfId="1" applyNumberFormat="1" applyFont="1" applyFill="1" applyAlignment="1">
      <alignment horizontal="center" vertical="center" wrapText="1"/>
    </xf>
    <xf numFmtId="49" fontId="25" fillId="2" borderId="0" xfId="1" applyNumberFormat="1" applyFont="1" applyFill="1" applyAlignment="1">
      <alignment horizontal="left" vertical="center" wrapText="1"/>
    </xf>
    <xf numFmtId="167" fontId="20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center" vertical="center"/>
    </xf>
    <xf numFmtId="165" fontId="20" fillId="0" borderId="0" xfId="1" applyNumberFormat="1" applyFont="1" applyAlignment="1" applyProtection="1">
      <alignment horizontal="center" vertical="center"/>
      <protection locked="0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Alignment="1" applyProtection="1">
      <alignment horizontal="left" vertical="center" wrapText="1" indent="1"/>
      <protection locked="0"/>
    </xf>
    <xf numFmtId="49" fontId="9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6" fillId="0" borderId="0" xfId="0" applyFont="1" applyAlignment="1">
      <alignment horizontal="left" vertical="center"/>
    </xf>
    <xf numFmtId="20" fontId="26" fillId="0" borderId="0" xfId="0" applyNumberFormat="1" applyFont="1" applyAlignment="1">
      <alignment horizontal="left" vertical="center"/>
    </xf>
    <xf numFmtId="0" fontId="26" fillId="0" borderId="0" xfId="0" applyFont="1" applyAlignment="1" applyProtection="1">
      <alignment horizontal="left" vertical="center" wrapText="1"/>
      <protection locked="0"/>
    </xf>
    <xf numFmtId="0" fontId="26" fillId="0" borderId="0" xfId="0" applyFont="1" applyAlignment="1">
      <alignment horizontal="left" vertical="center" indent="1"/>
    </xf>
    <xf numFmtId="0" fontId="15" fillId="0" borderId="0" xfId="0" applyFont="1" applyFill="1" applyAlignment="1">
      <alignment horizontal="left" vertical="center"/>
    </xf>
    <xf numFmtId="166" fontId="15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166" fontId="8" fillId="0" borderId="0" xfId="0" applyNumberFormat="1" applyFont="1" applyFill="1" applyAlignment="1">
      <alignment horizontal="left" vertical="center"/>
    </xf>
    <xf numFmtId="20" fontId="8" fillId="0" borderId="0" xfId="1" applyNumberFormat="1" applyFont="1" applyFill="1" applyAlignment="1">
      <alignment horizontal="center" vertical="center" wrapText="1"/>
    </xf>
    <xf numFmtId="49" fontId="1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6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68" fontId="28" fillId="3" borderId="0" xfId="1" applyNumberFormat="1" applyFont="1" applyFill="1" applyAlignment="1">
      <alignment vertical="center" wrapText="1"/>
    </xf>
    <xf numFmtId="166" fontId="28" fillId="3" borderId="0" xfId="1" applyNumberFormat="1" applyFont="1" applyFill="1" applyAlignment="1">
      <alignment horizontal="left" vertical="center" wrapText="1"/>
    </xf>
    <xf numFmtId="49" fontId="28" fillId="3" borderId="0" xfId="1" applyNumberFormat="1" applyFont="1" applyFill="1" applyAlignment="1">
      <alignment horizontal="left" vertical="center" wrapText="1"/>
    </xf>
    <xf numFmtId="170" fontId="28" fillId="3" borderId="0" xfId="1" applyNumberFormat="1" applyFont="1" applyFill="1" applyAlignment="1">
      <alignment horizontal="left" vertical="center" wrapText="1"/>
    </xf>
    <xf numFmtId="49" fontId="28" fillId="3" borderId="0" xfId="1" applyNumberFormat="1" applyFont="1" applyFill="1" applyAlignment="1">
      <alignment vertical="center" wrapText="1"/>
    </xf>
    <xf numFmtId="168" fontId="29" fillId="0" borderId="0" xfId="1" applyNumberFormat="1" applyFont="1" applyAlignment="1">
      <alignment horizontal="left" vertical="center" wrapText="1"/>
    </xf>
    <xf numFmtId="166" fontId="29" fillId="0" borderId="0" xfId="1" applyNumberFormat="1" applyFont="1" applyAlignment="1">
      <alignment horizontal="left" vertical="center" wrapText="1"/>
    </xf>
    <xf numFmtId="20" fontId="29" fillId="0" borderId="0" xfId="1" applyNumberFormat="1" applyFont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168" fontId="30" fillId="0" borderId="0" xfId="0" applyNumberFormat="1" applyFont="1" applyAlignment="1">
      <alignment horizontal="left" vertical="center"/>
    </xf>
    <xf numFmtId="0" fontId="31" fillId="0" borderId="0" xfId="0" applyFont="1"/>
    <xf numFmtId="168" fontId="31" fillId="0" borderId="0" xfId="0" applyNumberFormat="1" applyFont="1" applyAlignment="1">
      <alignment vertical="center"/>
    </xf>
    <xf numFmtId="166" fontId="31" fillId="0" borderId="0" xfId="0" applyNumberFormat="1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70" fontId="31" fillId="0" borderId="0" xfId="0" applyNumberFormat="1" applyFont="1" applyAlignment="1">
      <alignment horizontal="left" vertical="center"/>
    </xf>
    <xf numFmtId="168" fontId="32" fillId="0" borderId="0" xfId="1" applyNumberFormat="1" applyFont="1" applyFill="1" applyAlignment="1">
      <alignment horizontal="left" vertical="top" wrapText="1" indent="1"/>
    </xf>
    <xf numFmtId="166" fontId="32" fillId="0" borderId="0" xfId="1" applyNumberFormat="1" applyFont="1" applyFill="1" applyAlignment="1">
      <alignment horizontal="left" vertical="top" wrapText="1" indent="1"/>
    </xf>
    <xf numFmtId="49" fontId="32" fillId="0" borderId="0" xfId="1" applyNumberFormat="1" applyFont="1" applyFill="1" applyAlignment="1">
      <alignment horizontal="left" vertical="top" wrapText="1" indent="1"/>
    </xf>
    <xf numFmtId="0" fontId="31" fillId="0" borderId="0" xfId="0" applyFont="1" applyAlignment="1">
      <alignment horizontal="left" indent="1"/>
    </xf>
    <xf numFmtId="0" fontId="31" fillId="0" borderId="0" xfId="0" applyFont="1" applyFill="1" applyAlignment="1">
      <alignment horizontal="left" indent="1"/>
    </xf>
    <xf numFmtId="0" fontId="33" fillId="0" borderId="0" xfId="0" applyFont="1" applyAlignment="1">
      <alignment horizontal="left" indent="1"/>
    </xf>
    <xf numFmtId="0" fontId="27" fillId="0" borderId="0" xfId="0" applyFont="1"/>
    <xf numFmtId="0" fontId="27" fillId="0" borderId="0" xfId="0" applyFont="1" applyAlignment="1">
      <alignment horizontal="left"/>
    </xf>
    <xf numFmtId="0" fontId="29" fillId="0" borderId="0" xfId="1" applyNumberFormat="1" applyFont="1" applyAlignment="1">
      <alignment horizontal="left" vertical="center" wrapText="1"/>
    </xf>
    <xf numFmtId="172" fontId="20" fillId="0" borderId="0" xfId="0" applyNumberFormat="1" applyFont="1" applyAlignment="1">
      <alignment horizontal="center" vertical="center"/>
    </xf>
    <xf numFmtId="165" fontId="20" fillId="0" borderId="0" xfId="1" applyNumberFormat="1" applyFont="1" applyFill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 applyProtection="1">
      <alignment horizontal="left" vertical="center" wrapText="1" indent="1"/>
      <protection locked="0"/>
    </xf>
    <xf numFmtId="20" fontId="6" fillId="0" borderId="0" xfId="1" applyNumberFormat="1" applyFont="1" applyFill="1" applyAlignment="1">
      <alignment horizontal="center" vertical="center" wrapText="1"/>
    </xf>
    <xf numFmtId="20" fontId="20" fillId="0" borderId="0" xfId="0" applyNumberFormat="1" applyFont="1" applyAlignment="1">
      <alignment horizontal="center" vertical="center"/>
    </xf>
    <xf numFmtId="165" fontId="20" fillId="0" borderId="0" xfId="1" quotePrefix="1" applyNumberFormat="1" applyFont="1" applyAlignment="1" applyProtection="1">
      <alignment horizontal="center" vertical="center"/>
      <protection locked="0"/>
    </xf>
    <xf numFmtId="49" fontId="5" fillId="0" borderId="2" xfId="1" applyNumberFormat="1" applyFont="1" applyFill="1" applyBorder="1" applyAlignment="1" applyProtection="1">
      <alignment horizontal="left" vertical="center" wrapText="1" indent="1"/>
      <protection locked="0"/>
    </xf>
    <xf numFmtId="49" fontId="5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5" fillId="0" borderId="2" xfId="0" applyNumberFormat="1" applyFont="1" applyFill="1" applyBorder="1" applyAlignment="1" applyProtection="1">
      <alignment horizontal="left" vertical="center" wrapText="1" indent="1"/>
      <protection locked="0"/>
    </xf>
    <xf numFmtId="0" fontId="0" fillId="0" borderId="2" xfId="0" applyFont="1" applyFill="1" applyBorder="1" applyAlignment="1">
      <alignment horizontal="left" indent="1"/>
    </xf>
    <xf numFmtId="166" fontId="4" fillId="0" borderId="0" xfId="0" applyNumberFormat="1" applyFont="1" applyFill="1" applyAlignment="1">
      <alignment horizontal="left" vertical="center"/>
    </xf>
    <xf numFmtId="20" fontId="4" fillId="0" borderId="0" xfId="1" applyNumberFormat="1" applyFont="1" applyFill="1" applyAlignment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left" vertical="center" wrapText="1" indent="1"/>
      <protection locked="0"/>
    </xf>
    <xf numFmtId="0" fontId="27" fillId="0" borderId="1" xfId="0" applyFont="1" applyFill="1" applyBorder="1" applyAlignment="1">
      <alignment horizontal="left" indent="1"/>
    </xf>
    <xf numFmtId="0" fontId="0" fillId="0" borderId="0" xfId="0" applyFont="1"/>
    <xf numFmtId="0" fontId="20" fillId="0" borderId="0" xfId="0" applyFont="1" applyAlignment="1">
      <alignment vertical="center" wrapText="1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20" fontId="3" fillId="0" borderId="0" xfId="1" applyNumberFormat="1" applyFont="1" applyFill="1" applyAlignment="1">
      <alignment horizontal="center" vertical="center" wrapText="1"/>
    </xf>
    <xf numFmtId="49" fontId="2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2" fillId="0" borderId="2" xfId="1" applyNumberFormat="1" applyFont="1" applyFill="1" applyBorder="1" applyAlignment="1" applyProtection="1">
      <alignment horizontal="left" vertical="center" wrapText="1" indent="1"/>
      <protection locked="0"/>
    </xf>
    <xf numFmtId="0" fontId="1" fillId="0" borderId="0" xfId="0" applyFont="1" applyFill="1" applyAlignment="1">
      <alignment horizontal="left" vertical="center"/>
    </xf>
    <xf numFmtId="166" fontId="1" fillId="0" borderId="0" xfId="0" applyNumberFormat="1" applyFont="1" applyFill="1" applyAlignment="1">
      <alignment horizontal="left" vertical="center"/>
    </xf>
    <xf numFmtId="20" fontId="1" fillId="0" borderId="0" xfId="1" applyNumberFormat="1" applyFont="1" applyFill="1" applyAlignment="1">
      <alignment horizontal="center" vertical="center" wrapText="1"/>
    </xf>
    <xf numFmtId="0" fontId="1" fillId="0" borderId="0" xfId="0" quotePrefix="1" applyFont="1" applyFill="1" applyAlignment="1">
      <alignment horizontal="left" vertical="center"/>
    </xf>
    <xf numFmtId="0" fontId="1" fillId="0" borderId="0" xfId="0" quotePrefix="1" applyFont="1" applyFill="1" applyAlignment="1">
      <alignment horizontal="center" vertical="center"/>
    </xf>
    <xf numFmtId="20" fontId="1" fillId="0" borderId="0" xfId="1" quotePrefix="1" applyNumberFormat="1" applyFont="1" applyFill="1" applyAlignment="1">
      <alignment horizontal="center" vertical="center" wrapText="1"/>
    </xf>
    <xf numFmtId="0" fontId="37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8" fillId="0" borderId="0" xfId="0" quotePrefix="1" applyFont="1" applyFill="1" applyAlignment="1">
      <alignment horizontal="center" vertical="center"/>
    </xf>
    <xf numFmtId="49" fontId="1" fillId="4" borderId="2" xfId="1" applyNumberFormat="1" applyFont="1" applyFill="1" applyBorder="1" applyAlignment="1">
      <alignment horizontal="left" vertical="center" wrapText="1" indent="1"/>
    </xf>
    <xf numFmtId="49" fontId="1" fillId="4" borderId="1" xfId="1" applyNumberFormat="1" applyFont="1" applyFill="1" applyBorder="1" applyAlignment="1">
      <alignment horizontal="left" vertical="center" wrapText="1" indent="1"/>
    </xf>
    <xf numFmtId="49" fontId="1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" fontId="15" fillId="0" borderId="1" xfId="0" applyNumberFormat="1" applyFont="1" applyBorder="1" applyAlignment="1">
      <alignment horizontal="center" vertical="center" wrapText="1"/>
    </xf>
    <xf numFmtId="168" fontId="15" fillId="0" borderId="1" xfId="1" applyNumberFormat="1" applyFont="1" applyBorder="1" applyAlignment="1">
      <alignment horizontal="left" vertical="center" wrapText="1" indent="1"/>
    </xf>
    <xf numFmtId="166" fontId="15" fillId="0" borderId="1" xfId="0" applyNumberFormat="1" applyFont="1" applyBorder="1" applyAlignment="1">
      <alignment horizontal="center" vertical="center" wrapText="1"/>
    </xf>
    <xf numFmtId="168" fontId="15" fillId="0" borderId="1" xfId="1" applyNumberFormat="1" applyFont="1" applyFill="1" applyBorder="1" applyAlignment="1">
      <alignment horizontal="center" vertical="center" wrapText="1"/>
    </xf>
    <xf numFmtId="20" fontId="15" fillId="0" borderId="1" xfId="1" applyNumberFormat="1" applyFont="1" applyBorder="1" applyAlignment="1">
      <alignment horizontal="left" vertical="center" wrapText="1" indent="1"/>
    </xf>
    <xf numFmtId="1" fontId="1" fillId="0" borderId="1" xfId="0" applyNumberFormat="1" applyFont="1" applyBorder="1" applyAlignment="1">
      <alignment horizontal="center" vertical="center" wrapText="1"/>
    </xf>
    <xf numFmtId="168" fontId="1" fillId="0" borderId="1" xfId="1" applyNumberFormat="1" applyFont="1" applyBorder="1" applyAlignment="1">
      <alignment horizontal="left" vertical="center" wrapText="1" indent="1"/>
    </xf>
    <xf numFmtId="166" fontId="1" fillId="0" borderId="1" xfId="0" applyNumberFormat="1" applyFont="1" applyBorder="1" applyAlignment="1">
      <alignment horizontal="center" vertical="center" wrapText="1"/>
    </xf>
    <xf numFmtId="168" fontId="1" fillId="0" borderId="1" xfId="1" applyNumberFormat="1" applyFont="1" applyFill="1" applyBorder="1" applyAlignment="1">
      <alignment horizontal="center" vertical="center" wrapText="1"/>
    </xf>
    <xf numFmtId="20" fontId="1" fillId="0" borderId="1" xfId="1" applyNumberFormat="1" applyFont="1" applyBorder="1" applyAlignment="1">
      <alignment horizontal="left" vertical="center" wrapText="1" indent="1"/>
    </xf>
    <xf numFmtId="20" fontId="39" fillId="0" borderId="1" xfId="1" applyNumberFormat="1" applyFont="1" applyBorder="1" applyAlignment="1">
      <alignment horizontal="left" vertical="center" wrapText="1" indent="1"/>
    </xf>
    <xf numFmtId="1" fontId="1" fillId="4" borderId="1" xfId="0" applyNumberFormat="1" applyFont="1" applyFill="1" applyBorder="1" applyAlignment="1">
      <alignment horizontal="center" vertical="center" wrapText="1"/>
    </xf>
    <xf numFmtId="168" fontId="1" fillId="4" borderId="1" xfId="1" applyNumberFormat="1" applyFont="1" applyFill="1" applyBorder="1" applyAlignment="1">
      <alignment horizontal="left" vertical="center" wrapText="1" indent="1"/>
    </xf>
    <xf numFmtId="166" fontId="1" fillId="4" borderId="1" xfId="0" applyNumberFormat="1" applyFont="1" applyFill="1" applyBorder="1" applyAlignment="1">
      <alignment horizontal="center" vertical="center" wrapText="1"/>
    </xf>
    <xf numFmtId="168" fontId="1" fillId="4" borderId="1" xfId="1" applyNumberFormat="1" applyFont="1" applyFill="1" applyBorder="1" applyAlignment="1">
      <alignment horizontal="center" vertical="center" wrapText="1"/>
    </xf>
    <xf numFmtId="20" fontId="1" fillId="4" borderId="1" xfId="1" applyNumberFormat="1" applyFont="1" applyFill="1" applyBorder="1" applyAlignment="1">
      <alignment horizontal="left" vertical="center" wrapText="1" indent="1"/>
    </xf>
    <xf numFmtId="1" fontId="15" fillId="4" borderId="1" xfId="0" applyNumberFormat="1" applyFont="1" applyFill="1" applyBorder="1" applyAlignment="1">
      <alignment horizontal="center" vertical="center" wrapText="1"/>
    </xf>
    <xf numFmtId="168" fontId="15" fillId="4" borderId="1" xfId="1" applyNumberFormat="1" applyFont="1" applyFill="1" applyBorder="1" applyAlignment="1">
      <alignment horizontal="left" vertical="center" wrapText="1" indent="1"/>
    </xf>
    <xf numFmtId="166" fontId="15" fillId="4" borderId="1" xfId="0" applyNumberFormat="1" applyFont="1" applyFill="1" applyBorder="1" applyAlignment="1">
      <alignment horizontal="center" vertical="center" wrapText="1"/>
    </xf>
    <xf numFmtId="168" fontId="15" fillId="4" borderId="1" xfId="1" applyNumberFormat="1" applyFont="1" applyFill="1" applyBorder="1" applyAlignment="1">
      <alignment horizontal="center" vertical="center" wrapText="1"/>
    </xf>
    <xf numFmtId="20" fontId="15" fillId="4" borderId="1" xfId="1" applyNumberFormat="1" applyFont="1" applyFill="1" applyBorder="1" applyAlignment="1">
      <alignment horizontal="left" vertical="center" wrapText="1" indent="1"/>
    </xf>
    <xf numFmtId="168" fontId="1" fillId="5" borderId="1" xfId="1" applyNumberFormat="1" applyFont="1" applyFill="1" applyBorder="1" applyAlignment="1">
      <alignment horizontal="center" vertical="center" wrapText="1"/>
    </xf>
    <xf numFmtId="49" fontId="38" fillId="0" borderId="1" xfId="1" applyNumberFormat="1" applyFont="1" applyFill="1" applyBorder="1" applyAlignment="1" applyProtection="1">
      <alignment horizontal="left" vertical="center" wrapText="1" indent="1"/>
      <protection locked="0"/>
    </xf>
    <xf numFmtId="49" fontId="39" fillId="0" borderId="1" xfId="1" applyNumberFormat="1" applyFont="1" applyFill="1" applyBorder="1" applyAlignment="1" applyProtection="1">
      <alignment horizontal="left" vertical="center" wrapText="1" indent="1"/>
      <protection locked="0"/>
    </xf>
    <xf numFmtId="165" fontId="36" fillId="0" borderId="0" xfId="0" applyNumberFormat="1" applyFont="1" applyFill="1" applyAlignment="1">
      <alignment horizontal="center" vertical="center" wrapText="1"/>
    </xf>
    <xf numFmtId="0" fontId="40" fillId="0" borderId="0" xfId="0" applyFont="1" applyFill="1" applyAlignment="1">
      <alignment horizontal="center" vertical="center"/>
    </xf>
    <xf numFmtId="3" fontId="40" fillId="0" borderId="0" xfId="0" applyNumberFormat="1" applyFont="1" applyFill="1" applyAlignment="1">
      <alignment horizontal="center" vertical="center"/>
    </xf>
    <xf numFmtId="167" fontId="27" fillId="0" borderId="0" xfId="0" applyNumberFormat="1" applyFont="1" applyAlignment="1">
      <alignment horizontal="center" vertical="center"/>
    </xf>
    <xf numFmtId="167" fontId="20" fillId="0" borderId="0" xfId="1" applyNumberFormat="1" applyFont="1" applyFill="1" applyAlignment="1" applyProtection="1">
      <alignment horizontal="center" vertical="center" wrapText="1"/>
      <protection locked="0"/>
    </xf>
    <xf numFmtId="167" fontId="20" fillId="0" borderId="0" xfId="1" applyNumberFormat="1" applyFont="1" applyAlignment="1" applyProtection="1">
      <alignment horizontal="center" vertical="center"/>
      <protection locked="0"/>
    </xf>
    <xf numFmtId="164" fontId="20" fillId="0" borderId="0" xfId="1" applyNumberFormat="1" applyFont="1" applyFill="1" applyAlignment="1" applyProtection="1">
      <alignment horizontal="center" vertical="center" wrapText="1"/>
      <protection locked="0"/>
    </xf>
    <xf numFmtId="1" fontId="41" fillId="0" borderId="0" xfId="0" quotePrefix="1" applyNumberFormat="1" applyFont="1" applyAlignment="1">
      <alignment horizontal="center" vertical="center"/>
    </xf>
    <xf numFmtId="16" fontId="20" fillId="0" borderId="0" xfId="0" quotePrefix="1" applyNumberFormat="1" applyFont="1" applyAlignment="1">
      <alignment horizontal="center" vertical="center"/>
    </xf>
    <xf numFmtId="165" fontId="20" fillId="0" borderId="0" xfId="1" quotePrefix="1" applyNumberFormat="1" applyFont="1" applyFill="1" applyAlignment="1" applyProtection="1">
      <alignment horizontal="left" vertical="center" wrapText="1" indent="1"/>
      <protection locked="0"/>
    </xf>
    <xf numFmtId="49" fontId="41" fillId="0" borderId="0" xfId="1" applyNumberFormat="1" applyFont="1" applyFill="1" applyAlignment="1" applyProtection="1">
      <alignment vertical="center" wrapText="1"/>
      <protection locked="0"/>
    </xf>
    <xf numFmtId="0" fontId="41" fillId="0" borderId="0" xfId="0" quotePrefix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165" fontId="34" fillId="0" borderId="0" xfId="1" applyNumberFormat="1" applyFont="1" applyAlignment="1" applyProtection="1">
      <alignment horizontal="center" vertical="center"/>
      <protection locked="0"/>
    </xf>
    <xf numFmtId="0" fontId="20" fillId="0" borderId="0" xfId="0" quotePrefix="1" applyFont="1" applyAlignment="1">
      <alignment horizontal="center" vertical="center"/>
    </xf>
    <xf numFmtId="0" fontId="39" fillId="0" borderId="1" xfId="0" applyFont="1" applyFill="1" applyBorder="1" applyAlignment="1">
      <alignment horizontal="left" vertical="center" indent="1"/>
    </xf>
    <xf numFmtId="20" fontId="39" fillId="0" borderId="0" xfId="1" applyNumberFormat="1" applyFont="1" applyFill="1" applyAlignment="1">
      <alignment horizontal="center" vertical="center" wrapText="1"/>
    </xf>
    <xf numFmtId="20" fontId="38" fillId="0" borderId="1" xfId="1" applyNumberFormat="1" applyFont="1" applyBorder="1" applyAlignment="1">
      <alignment horizontal="left" vertical="center" wrapText="1" indent="1"/>
    </xf>
    <xf numFmtId="20" fontId="39" fillId="4" borderId="1" xfId="1" applyNumberFormat="1" applyFont="1" applyFill="1" applyBorder="1" applyAlignment="1">
      <alignment horizontal="left" vertical="center" wrapText="1" indent="1"/>
    </xf>
    <xf numFmtId="20" fontId="38" fillId="4" borderId="1" xfId="1" applyNumberFormat="1" applyFont="1" applyFill="1" applyBorder="1" applyAlignment="1">
      <alignment horizontal="left" vertical="center" wrapText="1" indent="1"/>
    </xf>
    <xf numFmtId="20" fontId="38" fillId="0" borderId="0" xfId="1" applyNumberFormat="1" applyFont="1" applyFill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</cellXfs>
  <cellStyles count="2">
    <cellStyle name="Normal" xfId="0" builtinId="0"/>
    <cellStyle name="Standard 34" xfId="1" xr:uid="{00000000-0005-0000-0000-000001000000}"/>
  </cellStyles>
  <dxfs count="1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dd\.mm\.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_ ;[Red]\-#,##0\ "/>
      <alignment horizontal="left" vertical="center" textRotation="0" wrapText="1" relative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h:mm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25" formatCode="hh:mm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2" formatCode="0.\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30" formatCode="@"/>
      <alignment horizontal="general" vertical="center" textRotation="0" wrapText="1" indent="0" justifyLastLine="0" shrinkToFit="0" readingOrder="0"/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5" formatCode="hh:mm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dd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numFmt numFmtId="168" formatCode="[$-3409]dd\-mmm\-yy;@"/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[$-3409]dd\-mmm\-yy;@"/>
      <alignment horizontal="left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alignment horizontal="left" vertical="center" textRotation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color rgb="FFFF0000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color theme="1"/>
      </font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-3409]dd\-mmm\-yy;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rgb="FF009999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431782</xdr:colOff>
      <xdr:row>0</xdr:row>
      <xdr:rowOff>220264</xdr:rowOff>
    </xdr:from>
    <xdr:to>
      <xdr:col>12</xdr:col>
      <xdr:colOff>423862</xdr:colOff>
      <xdr:row>19</xdr:row>
      <xdr:rowOff>35717</xdr:rowOff>
    </xdr:to>
    <xdr:pic>
      <xdr:nvPicPr>
        <xdr:cNvPr id="4" name="Picture 3" descr="https://www.phoenixreisen.com/media/grafiken/kreuzfahrt/reise/kartegross/11D83349-97FD-3AD3-463770A4E4179D44.jpg">
          <a:extLst>
            <a:ext uri="{FF2B5EF4-FFF2-40B4-BE49-F238E27FC236}">
              <a16:creationId xmlns:a16="http://schemas.microsoft.com/office/drawing/2014/main" id="{2317E57F-A1BF-4025-AA74-3C8285757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5188" y="220264"/>
          <a:ext cx="3028174" cy="4196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EFEA91-4AED-4DB1-9096-B4C6DB0F245E}" name="Table2" displayName="Table2" ref="A4:G20" totalsRowShown="0" headerRowDxfId="182" dataDxfId="181" headerRowCellStyle="Standard 34">
  <tableColumns count="7">
    <tableColumn id="1" xr3:uid="{53ABBCE6-AEEF-406D-842C-99A7BAB0760D}" name="D" dataDxfId="180"/>
    <tableColumn id="2" xr3:uid="{47E48539-9836-4021-BE63-D8D79F491A2C}" name="Date" dataDxfId="179" dataCellStyle="Standard 34"/>
    <tableColumn id="3" xr3:uid="{6FAD49A7-6671-4512-9718-268062D62FAD}" name="Day" dataDxfId="178">
      <calculatedColumnFormula>Table2[[#This Row],[Date]]</calculatedColumnFormula>
    </tableColumn>
    <tableColumn id="4" xr3:uid="{BEA830F9-BEB5-4C46-B5E1-AA3457DF4B8C}" name="A/B/C" dataDxfId="177"/>
    <tableColumn id="5" xr3:uid="{39E5F955-3F43-4EA0-8E3C-8F3246E5A099}" name="STA" dataDxfId="176" dataCellStyle="Standard 34"/>
    <tableColumn id="6" xr3:uid="{D4CA80FD-91EB-46A5-8CEE-18768CB0322B}" name="STD" dataDxfId="175" dataCellStyle="Standard 34"/>
    <tableColumn id="7" xr3:uid="{3201030D-135A-48F5-9A88-6662C5E9B39F}" name="Port" dataDxfId="17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4837BE-A634-4D67-9C22-6B286D856CED}" name="Table4" displayName="Table4" ref="A1:J11" totalsRowShown="0" headerRowDxfId="173" dataDxfId="172" headerRowCellStyle="Standard 34">
  <autoFilter ref="A1:J11" xr:uid="{212820C5-CA31-4472-AABD-99977026D818}"/>
  <tableColumns count="10">
    <tableColumn id="1" xr3:uid="{32C4B44E-34DD-4A39-ACDB-7CCD6A34FE33}" name="D" dataDxfId="171">
      <calculatedColumnFormula>Schedule!#REF!</calculatedColumnFormula>
    </tableColumn>
    <tableColumn id="2" xr3:uid="{2CC00783-DFDA-4D0E-89B4-16CD936034BB}" name="Date" dataDxfId="170" dataCellStyle="Standard 34"/>
    <tableColumn id="3" xr3:uid="{4F083A8A-7F0B-4FB2-AE64-B46BE81BDC9E}" name="Day" dataDxfId="169"/>
    <tableColumn id="4" xr3:uid="{A86486BD-179A-4C4F-B7A6-BA32036DF129}" name="A/B/C" dataDxfId="168" dataCellStyle="Standard 34"/>
    <tableColumn id="5" xr3:uid="{7C5A1A06-AF4F-4470-B94A-3EF9C15A5A85}" name="STA" dataDxfId="167" dataCellStyle="Standard 34"/>
    <tableColumn id="6" xr3:uid="{B108A4CD-BBD5-4A46-B2B3-050BE794A499}" name="STD" dataDxfId="166" dataCellStyle="Standard 34"/>
    <tableColumn id="7" xr3:uid="{AAC02AA5-1718-44B9-B2A2-B9484FA5D420}" name="Port" dataDxfId="165" dataCellStyle="Standard 34"/>
    <tableColumn id="9" xr3:uid="{D60692B4-6F37-4334-82C5-013D015C22A5}" name="BRB" dataDxfId="164"/>
    <tableColumn id="10" xr3:uid="{908ECAD2-4694-41E8-8DB9-599B4FACAE53}" name="TP_x000a_(BS, Shuttle, LB, Promo)" dataDxfId="163"/>
    <tableColumn id="11" xr3:uid="{886616AD-8853-4329-9977-998CB0198020}" name="Remarks" dataDxfId="162" dataCellStyle="Standard 3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3D3244-E74F-4628-B92F-F1A57AEC6A7A}" name="Table1" displayName="Table1" ref="A1:V60" totalsRowCount="1" headerRowDxfId="46" dataDxfId="45" totalsRowDxfId="44">
  <autoFilter ref="A1:V59" xr:uid="{419F3114-6E48-40A7-B669-DC7131FD5B2C}"/>
  <sortState ref="A23:V29">
    <sortCondition ref="K1:K59"/>
  </sortState>
  <tableColumns count="22">
    <tableColumn id="23" xr3:uid="{F30B8199-FE18-4CED-ACDE-E970957D2219}" name="D" dataDxfId="43" totalsRowDxfId="42" dataCellStyle="Standard 34">
      <calculatedColumnFormula>Schedule!A$7</calculatedColumnFormula>
    </tableColumn>
    <tableColumn id="1" xr3:uid="{D57B427B-7FBD-4AB9-B5E7-4772060BB2B1}" name="Date" dataDxfId="41" totalsRowDxfId="40" dataCellStyle="Standard 34"/>
    <tableColumn id="2" xr3:uid="{E7AB7FCC-8E75-43F4-AD66-A3ACBA3AF00D}" name="Day" dataDxfId="39" totalsRowDxfId="38" dataCellStyle="Standard 34"/>
    <tableColumn id="3" xr3:uid="{5D4D3E63-3128-4F41-AA21-D0ABE4B79AA8}" name="A/B" dataDxfId="37" totalsRowDxfId="36"/>
    <tableColumn id="4" xr3:uid="{2E09532F-2465-46A0-A610-07D9B6FEA44A}" name="STA" dataDxfId="35" totalsRowDxfId="34"/>
    <tableColumn id="5" xr3:uid="{0CB6ECA1-3D18-44DB-A9CB-ED92479365A4}" name="STD" dataDxfId="33" totalsRowDxfId="32"/>
    <tableColumn id="6" xr3:uid="{DA22D272-58E0-4CD5-81BF-D3AFB927BA38}" name="Port" dataDxfId="31" totalsRowDxfId="30"/>
    <tableColumn id="8" xr3:uid="{BA1E8146-F616-4436-A69F-A16A61EF3ACC}" name="Exc. Code" dataDxfId="29" totalsRowDxfId="28" dataCellStyle="Standard 34"/>
    <tableColumn id="9" xr3:uid="{9FCE8055-2220-408E-8715-96874AD92A75}" name="Titel" totalsRowFunction="count" dataDxfId="27" totalsRowDxfId="26"/>
    <tableColumn id="10" xr3:uid="{D227D729-B257-4B5C-A85E-0D388E65454E}" name="Price" dataDxfId="25" totalsRowDxfId="24"/>
    <tableColumn id="11" xr3:uid="{C8040921-3C94-4CC1-A5B4-0A649935CDFD}" name="Depart" dataDxfId="23" totalsRowDxfId="22"/>
    <tableColumn id="12" xr3:uid="{CAA38D07-DCDF-4475-81D8-3FC36A0B3A82}" name="Return" dataDxfId="21" totalsRowDxfId="20" dataCellStyle="Standard 34">
      <calculatedColumnFormula>Table1[[#This Row],[Depart]]+Table1[[#This Row],[Dur''n]]</calculatedColumnFormula>
    </tableColumn>
    <tableColumn id="13" xr3:uid="{98B7888F-4015-402D-A03B-A889D82488D4}" name="Dur'n" dataDxfId="19" totalsRowDxfId="18"/>
    <tableColumn id="14" xr3:uid="{9DC1E59B-FFE2-4897-B6E7-1DC648B01026}" name="PAX" totalsRowFunction="sum" dataDxfId="17" totalsRowDxfId="16"/>
    <tableColumn id="15" xr3:uid="{D89BF66D-E2A2-4835-983D-E583B92DAB6A}" name="WL" dataDxfId="15" totalsRowDxfId="14"/>
    <tableColumn id="16" xr3:uid="{46C89B44-697B-440A-B4D3-10D98928C018}" name="Guides" dataDxfId="13" totalsRowDxfId="12"/>
    <tableColumn id="17" xr3:uid="{0EDE41F4-34F0-4987-ABAF-167EBBB72231}" name="Groups" dataDxfId="11" totalsRowDxfId="10"/>
    <tableColumn id="18" xr3:uid="{4C5C75D4-7E92-4269-952C-CF614DB0B122}" name="Max" dataDxfId="9" totalsRowDxfId="8"/>
    <tableColumn id="19" xr3:uid="{2C14352F-9F1E-4CB9-917C-12D975DBA7DA}" name="Meals" dataDxfId="7" totalsRowDxfId="6"/>
    <tableColumn id="20" xr3:uid="{40F280C1-FDD0-42AD-9CAB-3EDB833C8B24}" name="Internal Remarks" dataDxfId="5" totalsRowDxfId="4" dataCellStyle="Standard 34"/>
    <tableColumn id="21" xr3:uid="{FD1D3768-0E5D-4341-A814-6B602A43A566}" name="Gebi" dataDxfId="3" totalsRowDxfId="2" dataCellStyle="Standard 34"/>
    <tableColumn id="22" xr3:uid="{E406B867-24C3-4621-BAA1-BDE5920249CB}" name="Guest Info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3E54E-0742-487A-8002-14B61868D75E}">
  <dimension ref="A1:P90"/>
  <sheetViews>
    <sheetView tabSelected="1" topLeftCell="A4" zoomScale="160" zoomScaleNormal="160" workbookViewId="0">
      <selection activeCell="E18" sqref="E18"/>
    </sheetView>
  </sheetViews>
  <sheetFormatPr defaultColWidth="9.140625" defaultRowHeight="15" x14ac:dyDescent="0.25"/>
  <cols>
    <col min="1" max="1" width="3.42578125" style="2" customWidth="1"/>
    <col min="2" max="2" width="10.85546875" style="2" customWidth="1"/>
    <col min="3" max="3" width="4.42578125" style="2" customWidth="1"/>
    <col min="4" max="4" width="4.7109375" style="11" customWidth="1"/>
    <col min="5" max="5" width="6.28515625" style="11" customWidth="1"/>
    <col min="6" max="6" width="6.42578125" style="11" customWidth="1"/>
    <col min="7" max="7" width="32.28515625" style="2" customWidth="1"/>
    <col min="8" max="8" width="9.140625" style="81"/>
    <col min="9" max="13" width="9.140625" style="1"/>
    <col min="14" max="14" width="14.85546875" style="1" customWidth="1"/>
    <col min="15" max="15" width="12.42578125" style="1" customWidth="1"/>
    <col min="16" max="16" width="0.7109375" style="1" customWidth="1"/>
    <col min="17" max="16384" width="9.140625" style="1"/>
  </cols>
  <sheetData>
    <row r="1" spans="1:16" ht="20.25" customHeight="1" x14ac:dyDescent="0.2">
      <c r="A1" s="162" t="s">
        <v>72</v>
      </c>
      <c r="B1" s="162"/>
      <c r="C1" s="162"/>
      <c r="D1" s="162"/>
      <c r="E1" s="162"/>
      <c r="F1" s="162"/>
      <c r="G1" s="162"/>
      <c r="H1" s="80"/>
    </row>
    <row r="2" spans="1:16" ht="15.75" customHeight="1" x14ac:dyDescent="0.2">
      <c r="A2" s="163" t="s">
        <v>61</v>
      </c>
      <c r="B2" s="163"/>
      <c r="C2" s="163"/>
      <c r="D2" s="163"/>
      <c r="E2" s="163"/>
      <c r="F2" s="163"/>
      <c r="G2" s="163"/>
    </row>
    <row r="3" spans="1:16" ht="12.75" customHeight="1" x14ac:dyDescent="0.2">
      <c r="A3" s="5"/>
      <c r="B3" s="5"/>
      <c r="C3" s="5"/>
      <c r="D3" s="10"/>
      <c r="E3" s="10"/>
      <c r="F3" s="10"/>
      <c r="G3" s="5"/>
    </row>
    <row r="4" spans="1:16" ht="18" customHeight="1" x14ac:dyDescent="0.2">
      <c r="A4" s="37" t="s">
        <v>26</v>
      </c>
      <c r="B4" s="37" t="s">
        <v>2</v>
      </c>
      <c r="C4" s="38" t="s">
        <v>3</v>
      </c>
      <c r="D4" s="39" t="s">
        <v>21</v>
      </c>
      <c r="E4" s="39" t="s">
        <v>5</v>
      </c>
      <c r="F4" s="39" t="s">
        <v>6</v>
      </c>
      <c r="G4" s="40" t="s">
        <v>22</v>
      </c>
      <c r="H4"/>
      <c r="J4"/>
    </row>
    <row r="5" spans="1:16" ht="18" customHeight="1" x14ac:dyDescent="0.2">
      <c r="A5" s="51">
        <v>1</v>
      </c>
      <c r="B5" s="20">
        <v>45812</v>
      </c>
      <c r="C5" s="52">
        <f>Table2[[#This Row],[Date]]</f>
        <v>45812</v>
      </c>
      <c r="D5" s="53" t="s">
        <v>10</v>
      </c>
      <c r="E5" s="161">
        <v>0.33333333333333331</v>
      </c>
      <c r="F5" s="19">
        <v>0.75</v>
      </c>
      <c r="G5" s="51" t="s">
        <v>46</v>
      </c>
    </row>
    <row r="6" spans="1:16" ht="18" customHeight="1" x14ac:dyDescent="0.2">
      <c r="A6" s="105">
        <v>2</v>
      </c>
      <c r="B6" s="20">
        <v>45813</v>
      </c>
      <c r="C6" s="54">
        <f>Table2[[#This Row],[Date]]</f>
        <v>45813</v>
      </c>
      <c r="D6" s="109" t="s">
        <v>1</v>
      </c>
      <c r="E6" s="110" t="s">
        <v>1</v>
      </c>
      <c r="F6" s="110" t="s">
        <v>1</v>
      </c>
      <c r="G6" s="105" t="s">
        <v>62</v>
      </c>
    </row>
    <row r="7" spans="1:16" ht="18" customHeight="1" x14ac:dyDescent="0.2">
      <c r="A7" s="105">
        <v>3</v>
      </c>
      <c r="B7" s="20">
        <v>45814</v>
      </c>
      <c r="C7" s="54">
        <f>Table2[[#This Row],[Date]]</f>
        <v>45814</v>
      </c>
      <c r="D7" s="111" t="s">
        <v>45</v>
      </c>
      <c r="E7" s="55">
        <v>0.33333333333333331</v>
      </c>
      <c r="F7" s="55">
        <v>0.70833333333333337</v>
      </c>
      <c r="G7" s="105" t="s">
        <v>63</v>
      </c>
      <c r="N7" s="9"/>
    </row>
    <row r="8" spans="1:16" ht="18" customHeight="1" x14ac:dyDescent="0.2">
      <c r="A8" s="105">
        <v>4</v>
      </c>
      <c r="B8" s="20">
        <v>45815</v>
      </c>
      <c r="C8" s="54">
        <f>Table2[[#This Row],[Date]]</f>
        <v>45815</v>
      </c>
      <c r="D8" s="111" t="s">
        <v>45</v>
      </c>
      <c r="E8" s="102">
        <v>0.5</v>
      </c>
      <c r="F8" s="55">
        <v>0.83333333333333337</v>
      </c>
      <c r="G8" s="105" t="s">
        <v>64</v>
      </c>
      <c r="J8"/>
      <c r="O8" s="12"/>
      <c r="P8" s="12"/>
    </row>
    <row r="9" spans="1:16" ht="18" customHeight="1" x14ac:dyDescent="0.2">
      <c r="A9" s="105">
        <v>5</v>
      </c>
      <c r="B9" s="20">
        <v>45816</v>
      </c>
      <c r="C9" s="54">
        <f>Table2[[#This Row],[Date]]</f>
        <v>45816</v>
      </c>
      <c r="D9" s="111" t="s">
        <v>45</v>
      </c>
      <c r="E9" s="157">
        <v>0.3125</v>
      </c>
      <c r="F9" s="157">
        <v>0.5625</v>
      </c>
      <c r="G9" s="105" t="s">
        <v>65</v>
      </c>
    </row>
    <row r="10" spans="1:16" ht="18" customHeight="1" x14ac:dyDescent="0.2">
      <c r="A10" s="105"/>
      <c r="B10" s="20">
        <v>45816</v>
      </c>
      <c r="C10" s="106">
        <f>Table2[[#This Row],[Date]]</f>
        <v>45816</v>
      </c>
      <c r="D10" s="53" t="s">
        <v>10</v>
      </c>
      <c r="E10" s="107">
        <v>0.79166666666666663</v>
      </c>
      <c r="F10" s="107">
        <v>0.91666666666666663</v>
      </c>
      <c r="G10" s="105" t="s">
        <v>66</v>
      </c>
    </row>
    <row r="11" spans="1:16" ht="18" customHeight="1" x14ac:dyDescent="0.2">
      <c r="A11" s="105">
        <v>6</v>
      </c>
      <c r="B11" s="20">
        <v>45817</v>
      </c>
      <c r="C11" s="54">
        <f>Table2[[#This Row],[Date]]</f>
        <v>45817</v>
      </c>
      <c r="D11" s="112" t="s">
        <v>10</v>
      </c>
      <c r="E11" s="86">
        <v>0.29166666666666669</v>
      </c>
      <c r="F11" s="86">
        <v>0.625</v>
      </c>
      <c r="G11" s="105" t="s">
        <v>67</v>
      </c>
    </row>
    <row r="12" spans="1:16" ht="18" customHeight="1" x14ac:dyDescent="0.2">
      <c r="A12" s="105">
        <v>7</v>
      </c>
      <c r="B12" s="20">
        <v>45818</v>
      </c>
      <c r="C12" s="54">
        <f>Table2[[#This Row],[Date]]</f>
        <v>45818</v>
      </c>
      <c r="D12" s="109" t="s">
        <v>1</v>
      </c>
      <c r="E12" s="110" t="s">
        <v>1</v>
      </c>
      <c r="F12" s="110" t="s">
        <v>1</v>
      </c>
      <c r="G12" s="105" t="s">
        <v>62</v>
      </c>
    </row>
    <row r="13" spans="1:16" s="18" customFormat="1" ht="18" customHeight="1" x14ac:dyDescent="0.2">
      <c r="A13" s="105">
        <v>8</v>
      </c>
      <c r="B13" s="20">
        <v>45819</v>
      </c>
      <c r="C13" s="93">
        <f>Table2[[#This Row],[Date]]</f>
        <v>45819</v>
      </c>
      <c r="D13" s="112" t="s">
        <v>10</v>
      </c>
      <c r="E13" s="94">
        <v>0.375</v>
      </c>
      <c r="F13" s="94">
        <v>0.79166666666666663</v>
      </c>
      <c r="G13" s="105" t="s">
        <v>68</v>
      </c>
      <c r="H13" s="81"/>
    </row>
    <row r="14" spans="1:16" ht="20.100000000000001" customHeight="1" x14ac:dyDescent="0.2">
      <c r="A14" s="105">
        <v>9</v>
      </c>
      <c r="B14" s="20">
        <v>45820</v>
      </c>
      <c r="C14" s="52">
        <f>Table2[[#This Row],[Date]]</f>
        <v>45820</v>
      </c>
      <c r="D14" s="112" t="s">
        <v>10</v>
      </c>
      <c r="E14" s="107">
        <v>0.5</v>
      </c>
      <c r="F14" s="107">
        <v>0.83333333333333337</v>
      </c>
      <c r="G14" s="105" t="s">
        <v>69</v>
      </c>
    </row>
    <row r="15" spans="1:16" ht="20.100000000000001" customHeight="1" x14ac:dyDescent="0.2">
      <c r="A15" s="105">
        <v>10</v>
      </c>
      <c r="B15" s="20">
        <v>45821</v>
      </c>
      <c r="C15" s="106">
        <f>Table2[[#This Row],[Date]]</f>
        <v>45821</v>
      </c>
      <c r="D15" s="113" t="s">
        <v>1</v>
      </c>
      <c r="E15" s="110" t="s">
        <v>1</v>
      </c>
      <c r="F15" s="110" t="s">
        <v>1</v>
      </c>
      <c r="G15" s="105" t="s">
        <v>62</v>
      </c>
    </row>
    <row r="16" spans="1:16" ht="20.100000000000001" customHeight="1" x14ac:dyDescent="0.2">
      <c r="A16" s="105">
        <v>11</v>
      </c>
      <c r="B16" s="20">
        <v>45822</v>
      </c>
      <c r="C16" s="106">
        <f>Table2[[#This Row],[Date]]</f>
        <v>45822</v>
      </c>
      <c r="D16" s="112" t="s">
        <v>10</v>
      </c>
      <c r="E16" s="107">
        <v>0.54166666666666663</v>
      </c>
      <c r="F16" s="107">
        <v>0.79166666666666663</v>
      </c>
      <c r="G16" s="105" t="s">
        <v>70</v>
      </c>
    </row>
    <row r="17" spans="1:7" ht="20.100000000000001" customHeight="1" x14ac:dyDescent="0.2">
      <c r="A17" s="105">
        <v>12</v>
      </c>
      <c r="B17" s="20">
        <v>45823</v>
      </c>
      <c r="C17" s="106">
        <f>Table2[[#This Row],[Date]]</f>
        <v>45823</v>
      </c>
      <c r="D17" s="113" t="s">
        <v>1</v>
      </c>
      <c r="E17" s="110" t="s">
        <v>1</v>
      </c>
      <c r="F17" s="110" t="s">
        <v>1</v>
      </c>
      <c r="G17" s="105" t="s">
        <v>62</v>
      </c>
    </row>
    <row r="18" spans="1:7" ht="20.100000000000001" customHeight="1" x14ac:dyDescent="0.2">
      <c r="A18" s="105">
        <v>13</v>
      </c>
      <c r="B18" s="20">
        <v>45824</v>
      </c>
      <c r="C18" s="106">
        <f>Table2[[#This Row],[Date]]</f>
        <v>45824</v>
      </c>
      <c r="D18" s="112" t="s">
        <v>10</v>
      </c>
      <c r="E18" s="157">
        <v>0.375</v>
      </c>
      <c r="F18" s="107">
        <v>0.91666666666666663</v>
      </c>
      <c r="G18" s="105" t="s">
        <v>71</v>
      </c>
    </row>
    <row r="19" spans="1:7" ht="20.100000000000001" customHeight="1" x14ac:dyDescent="0.2">
      <c r="A19" s="51">
        <v>14</v>
      </c>
      <c r="B19" s="20">
        <v>45825</v>
      </c>
      <c r="C19" s="106">
        <f>Table2[[#This Row],[Date]]</f>
        <v>45825</v>
      </c>
      <c r="D19" s="109" t="s">
        <v>1</v>
      </c>
      <c r="E19" s="110" t="s">
        <v>1</v>
      </c>
      <c r="F19" s="110" t="s">
        <v>1</v>
      </c>
      <c r="G19" s="105" t="s">
        <v>62</v>
      </c>
    </row>
    <row r="20" spans="1:7" ht="20.100000000000001" customHeight="1" x14ac:dyDescent="0.2">
      <c r="A20" s="108" t="s">
        <v>1</v>
      </c>
      <c r="B20" s="20">
        <v>45826</v>
      </c>
      <c r="C20" s="106">
        <f>Table2[[#This Row],[Date]]</f>
        <v>45826</v>
      </c>
      <c r="D20" s="53" t="s">
        <v>10</v>
      </c>
      <c r="E20" s="161">
        <v>0.33333333333333331</v>
      </c>
      <c r="F20" s="19">
        <v>0.75</v>
      </c>
      <c r="G20" s="51" t="s">
        <v>46</v>
      </c>
    </row>
    <row r="21" spans="1:7" ht="20.100000000000001" customHeight="1" x14ac:dyDescent="0.25"/>
    <row r="22" spans="1:7" ht="20.100000000000001" customHeight="1" x14ac:dyDescent="0.25"/>
    <row r="23" spans="1:7" ht="20.100000000000001" customHeight="1" x14ac:dyDescent="0.25"/>
    <row r="24" spans="1:7" ht="20.100000000000001" customHeight="1" x14ac:dyDescent="0.25"/>
    <row r="25" spans="1:7" ht="20.100000000000001" customHeight="1" x14ac:dyDescent="0.25"/>
    <row r="26" spans="1:7" ht="20.100000000000001" customHeight="1" x14ac:dyDescent="0.25"/>
    <row r="27" spans="1:7" ht="20.100000000000001" customHeight="1" x14ac:dyDescent="0.25"/>
    <row r="28" spans="1:7" ht="20.100000000000001" customHeight="1" x14ac:dyDescent="0.25"/>
    <row r="29" spans="1:7" ht="20.100000000000001" customHeight="1" x14ac:dyDescent="0.25"/>
    <row r="30" spans="1:7" ht="20.100000000000001" customHeight="1" x14ac:dyDescent="0.25"/>
    <row r="31" spans="1:7" ht="20.100000000000001" customHeight="1" x14ac:dyDescent="0.25"/>
    <row r="32" spans="1:7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</sheetData>
  <mergeCells count="2">
    <mergeCell ref="A1:G1"/>
    <mergeCell ref="A2:G2"/>
  </mergeCells>
  <pageMargins left="0.32" right="0.17" top="0.3" bottom="0.21" header="0.19" footer="0.16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7404-3E65-4A96-87A8-D5AF02DFE1FF}">
  <sheetPr>
    <pageSetUpPr fitToPage="1"/>
  </sheetPr>
  <dimension ref="A1:M17"/>
  <sheetViews>
    <sheetView zoomScale="85" zoomScaleNormal="85" workbookViewId="0">
      <selection activeCell="E15" sqref="E15"/>
    </sheetView>
  </sheetViews>
  <sheetFormatPr defaultColWidth="8.85546875" defaultRowHeight="12.75" x14ac:dyDescent="0.2"/>
  <cols>
    <col min="1" max="1" width="6.140625" style="77" customWidth="1"/>
    <col min="2" max="2" width="13.42578125" style="77" customWidth="1"/>
    <col min="3" max="3" width="8.28515625" style="77" customWidth="1"/>
    <col min="4" max="4" width="10.140625" style="78" customWidth="1"/>
    <col min="5" max="5" width="9.28515625" style="77" bestFit="1" customWidth="1"/>
    <col min="6" max="6" width="9.140625" style="77"/>
    <col min="7" max="7" width="18.85546875" style="79" customWidth="1"/>
    <col min="8" max="10" width="26.7109375" style="3" customWidth="1"/>
  </cols>
  <sheetData>
    <row r="1" spans="1:13" ht="35.25" customHeight="1" x14ac:dyDescent="0.2">
      <c r="A1" s="74" t="s">
        <v>26</v>
      </c>
      <c r="B1" s="74" t="s">
        <v>2</v>
      </c>
      <c r="C1" s="75" t="s">
        <v>3</v>
      </c>
      <c r="D1" s="76" t="s">
        <v>21</v>
      </c>
      <c r="E1" s="76" t="s">
        <v>5</v>
      </c>
      <c r="F1" s="76" t="s">
        <v>6</v>
      </c>
      <c r="G1" s="76" t="s">
        <v>22</v>
      </c>
      <c r="H1" s="21" t="s">
        <v>23</v>
      </c>
      <c r="I1" s="21" t="s">
        <v>24</v>
      </c>
      <c r="J1" s="21" t="s">
        <v>25</v>
      </c>
    </row>
    <row r="2" spans="1:13" s="4" customFormat="1" ht="30" customHeight="1" x14ac:dyDescent="0.2">
      <c r="A2" s="117">
        <f>Schedule!A5</f>
        <v>1</v>
      </c>
      <c r="B2" s="118">
        <f>Schedule!B5</f>
        <v>45812</v>
      </c>
      <c r="C2" s="119">
        <f>Schedule!C5</f>
        <v>45812</v>
      </c>
      <c r="D2" s="120" t="str">
        <f>Schedule!D5</f>
        <v>B</v>
      </c>
      <c r="E2" s="158">
        <f>Schedule!E5</f>
        <v>0.33333333333333331</v>
      </c>
      <c r="F2" s="121">
        <f>Schedule!F5</f>
        <v>0.75</v>
      </c>
      <c r="G2" s="118" t="str">
        <f>Schedule!G5</f>
        <v>Bremerhaven</v>
      </c>
      <c r="H2" s="90"/>
      <c r="I2" s="90"/>
      <c r="J2" s="116" t="s">
        <v>173</v>
      </c>
    </row>
    <row r="3" spans="1:13" ht="30" customHeight="1" x14ac:dyDescent="0.2">
      <c r="A3" s="122">
        <f>Schedule!A6</f>
        <v>2</v>
      </c>
      <c r="B3" s="123">
        <f>Schedule!B6</f>
        <v>45813</v>
      </c>
      <c r="C3" s="124">
        <f>Schedule!C6</f>
        <v>45813</v>
      </c>
      <c r="D3" s="125" t="str">
        <f>Schedule!D6</f>
        <v>-</v>
      </c>
      <c r="E3" s="127" t="str">
        <f>Schedule!E6</f>
        <v>-</v>
      </c>
      <c r="F3" s="126" t="str">
        <f>Schedule!F6</f>
        <v>-</v>
      </c>
      <c r="G3" s="123" t="str">
        <f>Schedule!G6</f>
        <v>Auf See</v>
      </c>
      <c r="H3" s="139" t="s">
        <v>73</v>
      </c>
      <c r="I3" s="103"/>
      <c r="J3" s="85"/>
    </row>
    <row r="4" spans="1:13" ht="30" customHeight="1" x14ac:dyDescent="0.2">
      <c r="A4" s="122">
        <f>Schedule!A7</f>
        <v>3</v>
      </c>
      <c r="B4" s="123">
        <f>Schedule!B7</f>
        <v>45814</v>
      </c>
      <c r="C4" s="124">
        <f>Schedule!C7</f>
        <v>45814</v>
      </c>
      <c r="D4" s="138" t="str">
        <f>Schedule!D7</f>
        <v>A</v>
      </c>
      <c r="E4" s="127">
        <f>Schedule!E7</f>
        <v>0.33333333333333331</v>
      </c>
      <c r="F4" s="127">
        <v>0.70833333333333337</v>
      </c>
      <c r="G4" s="123" t="str">
        <f>Schedule!G7</f>
        <v>Ulvik / Norwegen ®</v>
      </c>
      <c r="H4" s="90"/>
      <c r="I4" s="116" t="s">
        <v>60</v>
      </c>
      <c r="J4" s="116" t="s">
        <v>74</v>
      </c>
      <c r="M4" s="80"/>
    </row>
    <row r="5" spans="1:13" ht="30" customHeight="1" x14ac:dyDescent="0.2">
      <c r="A5" s="122">
        <f>Schedule!A8</f>
        <v>4</v>
      </c>
      <c r="B5" s="123">
        <f>Schedule!B8</f>
        <v>45815</v>
      </c>
      <c r="C5" s="124">
        <f>Schedule!C8</f>
        <v>45815</v>
      </c>
      <c r="D5" s="138" t="str">
        <f>Schedule!D8</f>
        <v>A</v>
      </c>
      <c r="E5" s="127">
        <f>Schedule!E8</f>
        <v>0.5</v>
      </c>
      <c r="F5" s="126">
        <f>Schedule!F8</f>
        <v>0.83333333333333337</v>
      </c>
      <c r="G5" s="123" t="str">
        <f>Schedule!G8</f>
        <v>Nordfjordeid / Norwegen ®</v>
      </c>
      <c r="H5" s="116" t="s">
        <v>171</v>
      </c>
      <c r="I5" s="90"/>
      <c r="J5" s="140" t="s">
        <v>74</v>
      </c>
    </row>
    <row r="6" spans="1:13" ht="30" customHeight="1" x14ac:dyDescent="0.2">
      <c r="A6" s="122">
        <f>Schedule!A9</f>
        <v>5</v>
      </c>
      <c r="B6" s="123">
        <f>Schedule!B9</f>
        <v>45816</v>
      </c>
      <c r="C6" s="124">
        <f>Schedule!C9</f>
        <v>45816</v>
      </c>
      <c r="D6" s="138" t="str">
        <f>Schedule!D9</f>
        <v>A</v>
      </c>
      <c r="E6" s="127">
        <f>Schedule!E9</f>
        <v>0.3125</v>
      </c>
      <c r="F6" s="127">
        <f>Schedule!F9</f>
        <v>0.5625</v>
      </c>
      <c r="G6" s="123" t="str">
        <f>Schedule!G9</f>
        <v>Geiranger / Norwegen ®</v>
      </c>
      <c r="H6" s="91"/>
      <c r="I6" s="103"/>
      <c r="J6" s="103"/>
    </row>
    <row r="7" spans="1:13" ht="30" customHeight="1" x14ac:dyDescent="0.2">
      <c r="A7" s="122">
        <f>Schedule!A10</f>
        <v>0</v>
      </c>
      <c r="B7" s="123">
        <f>Schedule!B10</f>
        <v>45816</v>
      </c>
      <c r="C7" s="124">
        <f>Schedule!C10</f>
        <v>45816</v>
      </c>
      <c r="D7" s="125" t="str">
        <f>Schedule!D10</f>
        <v>B</v>
      </c>
      <c r="E7" s="127">
        <f>Schedule!E10</f>
        <v>0.79166666666666663</v>
      </c>
      <c r="F7" s="127">
        <f>Schedule!F10</f>
        <v>0.91666666666666663</v>
      </c>
      <c r="G7" s="123" t="str">
        <f>Schedule!G10</f>
        <v>Ålesund / Norwegen</v>
      </c>
      <c r="H7" s="91"/>
      <c r="I7" s="103"/>
      <c r="J7" s="103"/>
    </row>
    <row r="8" spans="1:13" ht="30" customHeight="1" x14ac:dyDescent="0.2">
      <c r="A8" s="122">
        <f>Schedule!A11</f>
        <v>6</v>
      </c>
      <c r="B8" s="123">
        <f>Schedule!B11</f>
        <v>45817</v>
      </c>
      <c r="C8" s="124">
        <f>Schedule!C11</f>
        <v>45817</v>
      </c>
      <c r="D8" s="125" t="str">
        <f>Schedule!D11</f>
        <v>B</v>
      </c>
      <c r="E8" s="127">
        <f>Schedule!E11</f>
        <v>0.29166666666666669</v>
      </c>
      <c r="F8" s="126">
        <f>Schedule!F11</f>
        <v>0.625</v>
      </c>
      <c r="G8" s="123" t="str">
        <f>Schedule!G11</f>
        <v>Åndalsnes / Norwegen</v>
      </c>
      <c r="H8" s="89"/>
      <c r="I8" s="46"/>
      <c r="J8" s="56"/>
    </row>
    <row r="9" spans="1:13" ht="30" customHeight="1" x14ac:dyDescent="0.2">
      <c r="A9" s="122">
        <f>Schedule!A12</f>
        <v>7</v>
      </c>
      <c r="B9" s="123">
        <f>Schedule!B12</f>
        <v>45818</v>
      </c>
      <c r="C9" s="124">
        <f>Schedule!C12</f>
        <v>45818</v>
      </c>
      <c r="D9" s="125" t="str">
        <f>Schedule!D12</f>
        <v>-</v>
      </c>
      <c r="E9" s="127" t="str">
        <f>Schedule!E12</f>
        <v>-</v>
      </c>
      <c r="F9" s="126" t="str">
        <f>Schedule!F12</f>
        <v>-</v>
      </c>
      <c r="G9" s="123" t="str">
        <f>Schedule!G12</f>
        <v>Auf See</v>
      </c>
      <c r="H9" s="104"/>
      <c r="I9" s="90"/>
      <c r="J9" s="33"/>
    </row>
    <row r="10" spans="1:13" s="97" customFormat="1" ht="30" customHeight="1" x14ac:dyDescent="0.2">
      <c r="A10" s="122">
        <f>Schedule!A13</f>
        <v>8</v>
      </c>
      <c r="B10" s="123">
        <f>Schedule!B13</f>
        <v>45819</v>
      </c>
      <c r="C10" s="124">
        <f>Schedule!C13</f>
        <v>45819</v>
      </c>
      <c r="D10" s="125" t="str">
        <f>Schedule!D13</f>
        <v>B</v>
      </c>
      <c r="E10" s="127">
        <f>Schedule!E13</f>
        <v>0.375</v>
      </c>
      <c r="F10" s="126">
        <f>Schedule!F13</f>
        <v>0.79166666666666663</v>
      </c>
      <c r="G10" s="123" t="str">
        <f>Schedule!G13</f>
        <v>Tromsø / Norwegen</v>
      </c>
      <c r="H10" s="92"/>
      <c r="I10" s="96"/>
      <c r="J10" s="95"/>
    </row>
    <row r="11" spans="1:13" ht="30" customHeight="1" x14ac:dyDescent="0.2">
      <c r="A11" s="117">
        <f>Schedule!A14</f>
        <v>9</v>
      </c>
      <c r="B11" s="123">
        <f>Schedule!B14</f>
        <v>45820</v>
      </c>
      <c r="C11" s="124">
        <f>Schedule!C14</f>
        <v>45820</v>
      </c>
      <c r="D11" s="125" t="str">
        <f>Schedule!D14</f>
        <v>B</v>
      </c>
      <c r="E11" s="127">
        <f>Schedule!E14</f>
        <v>0.5</v>
      </c>
      <c r="F11" s="126">
        <f>Schedule!F14</f>
        <v>0.83333333333333337</v>
      </c>
      <c r="G11" s="123" t="str">
        <f>Schedule!G14</f>
        <v>Honningsvåg / Nordkap / Norwegen</v>
      </c>
      <c r="H11" s="89"/>
      <c r="I11" s="90"/>
      <c r="J11" s="33"/>
    </row>
    <row r="12" spans="1:13" ht="30" customHeight="1" x14ac:dyDescent="0.2">
      <c r="A12" s="122">
        <f>Schedule!A15</f>
        <v>10</v>
      </c>
      <c r="B12" s="123">
        <f>Schedule!B15</f>
        <v>45821</v>
      </c>
      <c r="C12" s="124">
        <f>Schedule!C15</f>
        <v>45821</v>
      </c>
      <c r="D12" s="125" t="str">
        <f>Schedule!D15</f>
        <v>-</v>
      </c>
      <c r="E12" s="127" t="str">
        <f>Schedule!E15</f>
        <v>-</v>
      </c>
      <c r="F12" s="126" t="str">
        <f>Schedule!F15</f>
        <v>-</v>
      </c>
      <c r="G12" s="123" t="str">
        <f>Schedule!G15</f>
        <v>Auf See</v>
      </c>
      <c r="H12" s="89"/>
      <c r="I12" s="46"/>
      <c r="J12" s="56"/>
    </row>
    <row r="13" spans="1:13" ht="30" customHeight="1" x14ac:dyDescent="0.2">
      <c r="A13" s="128">
        <f>Schedule!A16</f>
        <v>11</v>
      </c>
      <c r="B13" s="129">
        <f>Schedule!B16</f>
        <v>45822</v>
      </c>
      <c r="C13" s="130">
        <f>Schedule!C16</f>
        <v>45822</v>
      </c>
      <c r="D13" s="131" t="str">
        <f>Schedule!D16</f>
        <v>B</v>
      </c>
      <c r="E13" s="159">
        <f>Schedule!E16</f>
        <v>0.54166666666666663</v>
      </c>
      <c r="F13" s="132">
        <v>0.79166666666666663</v>
      </c>
      <c r="G13" s="129" t="str">
        <f>Schedule!G16</f>
        <v>Sandnessjøen / Norwegen</v>
      </c>
      <c r="H13" s="114"/>
      <c r="I13" s="115"/>
      <c r="J13" s="115"/>
    </row>
    <row r="14" spans="1:13" s="97" customFormat="1" ht="30" customHeight="1" x14ac:dyDescent="0.2">
      <c r="A14" s="122">
        <f>Schedule!A17</f>
        <v>12</v>
      </c>
      <c r="B14" s="123">
        <f>Schedule!B17</f>
        <v>45823</v>
      </c>
      <c r="C14" s="124">
        <f>Schedule!C17</f>
        <v>45823</v>
      </c>
      <c r="D14" s="125" t="str">
        <f>Schedule!D17</f>
        <v>-</v>
      </c>
      <c r="E14" s="126" t="str">
        <f>Schedule!E17</f>
        <v>-</v>
      </c>
      <c r="F14" s="126" t="str">
        <f>Schedule!F17</f>
        <v>-</v>
      </c>
      <c r="G14" s="123" t="str">
        <f>Schedule!G17</f>
        <v>Auf See</v>
      </c>
      <c r="H14" s="92"/>
      <c r="I14" s="156" t="s">
        <v>174</v>
      </c>
      <c r="J14" s="116"/>
    </row>
    <row r="15" spans="1:13" ht="30" customHeight="1" x14ac:dyDescent="0.2">
      <c r="A15" s="128">
        <f>Schedule!A18</f>
        <v>13</v>
      </c>
      <c r="B15" s="129">
        <f>Schedule!B18</f>
        <v>45824</v>
      </c>
      <c r="C15" s="130">
        <f>Schedule!C18</f>
        <v>45824</v>
      </c>
      <c r="D15" s="131" t="str">
        <f>Schedule!D18</f>
        <v>B</v>
      </c>
      <c r="E15" s="159">
        <v>0.375</v>
      </c>
      <c r="F15" s="132">
        <f>Schedule!F18</f>
        <v>0.91666666666666663</v>
      </c>
      <c r="G15" s="129" t="str">
        <f>Schedule!G18</f>
        <v>Bergen / Norwegen</v>
      </c>
      <c r="H15" s="114" t="s">
        <v>172</v>
      </c>
      <c r="I15" s="115"/>
      <c r="J15" s="115"/>
    </row>
    <row r="16" spans="1:13" s="97" customFormat="1" ht="30" customHeight="1" x14ac:dyDescent="0.2">
      <c r="A16" s="122">
        <f>Schedule!A19</f>
        <v>14</v>
      </c>
      <c r="B16" s="123">
        <f>Schedule!B19</f>
        <v>45825</v>
      </c>
      <c r="C16" s="124">
        <f>Schedule!C19</f>
        <v>45825</v>
      </c>
      <c r="D16" s="125" t="str">
        <f>Schedule!D19</f>
        <v>-</v>
      </c>
      <c r="E16" s="126" t="str">
        <f>Schedule!E19</f>
        <v>-</v>
      </c>
      <c r="F16" s="126" t="str">
        <f>Schedule!F19</f>
        <v>-</v>
      </c>
      <c r="G16" s="123" t="str">
        <f>Schedule!G19</f>
        <v>Auf See</v>
      </c>
      <c r="H16" s="92"/>
      <c r="I16" s="96"/>
      <c r="J16" s="95"/>
    </row>
    <row r="17" spans="1:10" ht="30" customHeight="1" x14ac:dyDescent="0.2">
      <c r="A17" s="133" t="str">
        <f>Schedule!A20</f>
        <v>-</v>
      </c>
      <c r="B17" s="134">
        <f>Schedule!B20</f>
        <v>45826</v>
      </c>
      <c r="C17" s="135">
        <f>Schedule!C20</f>
        <v>45826</v>
      </c>
      <c r="D17" s="136" t="str">
        <f>Schedule!D20</f>
        <v>B</v>
      </c>
      <c r="E17" s="160">
        <f>Schedule!E20</f>
        <v>0.33333333333333331</v>
      </c>
      <c r="F17" s="137">
        <f>Schedule!F20</f>
        <v>0.75</v>
      </c>
      <c r="G17" s="134" t="str">
        <f>Schedule!G20</f>
        <v>Bremerhaven</v>
      </c>
      <c r="H17" s="114"/>
      <c r="I17" s="115"/>
      <c r="J17" s="115"/>
    </row>
  </sheetData>
  <sheetProtection formatColumns="0" formatRows="0" selectLockedCells="1" sort="0" autoFilter="0"/>
  <protectedRanges>
    <protectedRange sqref="J2:J4 H2 H3:I4 H12:J13 H15 H5:J9" name="Range1"/>
    <protectedRange sqref="I2" name="Range1_1"/>
  </protectedRanges>
  <pageMargins left="0.48" right="0.25" top="0.44" bottom="0.47" header="0.3" footer="0.3"/>
  <pageSetup paperSize="9" scale="91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0"/>
  <sheetViews>
    <sheetView zoomScaleNormal="100" workbookViewId="0">
      <selection activeCell="L12" sqref="L12"/>
    </sheetView>
  </sheetViews>
  <sheetFormatPr defaultColWidth="11.42578125" defaultRowHeight="12.75" x14ac:dyDescent="0.2"/>
  <cols>
    <col min="1" max="1" width="3.28515625" style="69" customWidth="1"/>
    <col min="2" max="2" width="10.140625" style="70" bestFit="1" customWidth="1"/>
    <col min="3" max="3" width="5.85546875" style="70" customWidth="1"/>
    <col min="4" max="4" width="4.5703125" style="71" customWidth="1"/>
    <col min="5" max="5" width="7.140625" style="72" bestFit="1" customWidth="1"/>
    <col min="6" max="6" width="7.140625" style="73" bestFit="1" customWidth="1"/>
    <col min="7" max="7" width="17.140625" style="73" bestFit="1" customWidth="1"/>
    <col min="8" max="8" width="7.7109375" style="6" bestFit="1" customWidth="1"/>
    <col min="9" max="9" width="48.7109375" style="6" customWidth="1"/>
    <col min="10" max="10" width="6.7109375" style="6" customWidth="1"/>
    <col min="11" max="11" width="6.7109375" style="13" customWidth="1"/>
    <col min="12" max="12" width="6.7109375" style="22" customWidth="1"/>
    <col min="13" max="13" width="6.7109375" style="8" customWidth="1"/>
    <col min="14" max="14" width="6.7109375" style="144" customWidth="1"/>
    <col min="15" max="15" width="6.7109375" style="17" customWidth="1"/>
    <col min="16" max="16" width="6.7109375" style="7" customWidth="1"/>
    <col min="17" max="17" width="6.7109375" style="101" customWidth="1"/>
    <col min="18" max="19" width="6.7109375" style="7" customWidth="1"/>
    <col min="20" max="20" width="26.5703125" style="7" customWidth="1"/>
    <col min="21" max="21" width="6.7109375" style="14" customWidth="1"/>
    <col min="22" max="22" width="22.42578125" style="6" customWidth="1"/>
    <col min="23" max="23" width="22.28515625" style="6" customWidth="1"/>
    <col min="24" max="16384" width="11.42578125" style="6"/>
  </cols>
  <sheetData>
    <row r="1" spans="1:42" s="32" customFormat="1" ht="24" customHeight="1" x14ac:dyDescent="0.2">
      <c r="A1" s="59" t="s">
        <v>26</v>
      </c>
      <c r="B1" s="59" t="s">
        <v>2</v>
      </c>
      <c r="C1" s="60" t="s">
        <v>3</v>
      </c>
      <c r="D1" s="61" t="s">
        <v>4</v>
      </c>
      <c r="E1" s="62" t="s">
        <v>5</v>
      </c>
      <c r="F1" s="62" t="s">
        <v>6</v>
      </c>
      <c r="G1" s="63" t="s">
        <v>22</v>
      </c>
      <c r="H1" s="23" t="s">
        <v>7</v>
      </c>
      <c r="I1" s="23" t="s">
        <v>0</v>
      </c>
      <c r="J1" s="24" t="s">
        <v>20</v>
      </c>
      <c r="K1" s="25" t="s">
        <v>9</v>
      </c>
      <c r="L1" s="26" t="s">
        <v>11</v>
      </c>
      <c r="M1" s="26" t="s">
        <v>12</v>
      </c>
      <c r="N1" s="141" t="s">
        <v>8</v>
      </c>
      <c r="O1" s="27" t="s">
        <v>13</v>
      </c>
      <c r="P1" s="27" t="s">
        <v>14</v>
      </c>
      <c r="Q1" s="27" t="s">
        <v>15</v>
      </c>
      <c r="R1" s="27" t="s">
        <v>27</v>
      </c>
      <c r="S1" s="28" t="s">
        <v>16</v>
      </c>
      <c r="T1" s="29" t="s">
        <v>17</v>
      </c>
      <c r="U1" s="30" t="s">
        <v>18</v>
      </c>
      <c r="V1" s="29" t="s">
        <v>19</v>
      </c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</row>
    <row r="2" spans="1:42" ht="24.95" customHeight="1" x14ac:dyDescent="0.2">
      <c r="A2" s="82">
        <f>Schedule!A$7</f>
        <v>3</v>
      </c>
      <c r="B2" s="64">
        <f>Schedule!B$7</f>
        <v>45814</v>
      </c>
      <c r="C2" s="65">
        <f>Schedule!C$7</f>
        <v>45814</v>
      </c>
      <c r="D2" s="64" t="str">
        <f>Schedule!D$7</f>
        <v>A</v>
      </c>
      <c r="E2" s="66">
        <f>Schedule!E$7</f>
        <v>0.33333333333333331</v>
      </c>
      <c r="F2" s="66">
        <f>Schedule!F$7</f>
        <v>0.70833333333333337</v>
      </c>
      <c r="G2" s="64" t="str">
        <f>Schedule!G$7</f>
        <v>Ulvik / Norwegen ®</v>
      </c>
      <c r="H2" s="151" t="s">
        <v>178</v>
      </c>
      <c r="I2" s="44" t="s">
        <v>175</v>
      </c>
      <c r="J2" s="83">
        <v>49</v>
      </c>
      <c r="K2" s="87">
        <v>0.57291666666666663</v>
      </c>
      <c r="L2" s="41">
        <f>Table1[[#This Row],[Depart]]+Table1[[#This Row],[Dur''n]]</f>
        <v>0.65625</v>
      </c>
      <c r="M2" s="41">
        <v>8.3333333333333329E-2</v>
      </c>
      <c r="N2" s="142">
        <v>74</v>
      </c>
      <c r="O2" s="58"/>
      <c r="P2" s="42">
        <v>2</v>
      </c>
      <c r="Q2" s="148">
        <v>2</v>
      </c>
      <c r="R2" s="43">
        <v>90</v>
      </c>
      <c r="S2" s="42"/>
      <c r="T2" s="45"/>
      <c r="U2" s="45"/>
      <c r="V2" s="98"/>
    </row>
    <row r="3" spans="1:42" ht="24.95" customHeight="1" x14ac:dyDescent="0.2">
      <c r="A3" s="82">
        <f>Schedule!A$7</f>
        <v>3</v>
      </c>
      <c r="B3" s="64">
        <f>Schedule!B$7</f>
        <v>45814</v>
      </c>
      <c r="C3" s="65">
        <f>Schedule!C$7</f>
        <v>45814</v>
      </c>
      <c r="D3" s="64" t="str">
        <f>Schedule!D$7</f>
        <v>A</v>
      </c>
      <c r="E3" s="66">
        <f>Schedule!E$7</f>
        <v>0.33333333333333331</v>
      </c>
      <c r="F3" s="66">
        <f>Schedule!F$7</f>
        <v>0.70833333333333337</v>
      </c>
      <c r="G3" s="64" t="str">
        <f>Schedule!G$7</f>
        <v>Ulvik / Norwegen ®</v>
      </c>
      <c r="H3" s="151" t="s">
        <v>179</v>
      </c>
      <c r="I3" s="44" t="s">
        <v>176</v>
      </c>
      <c r="J3" s="83">
        <v>49</v>
      </c>
      <c r="K3" s="87">
        <v>0.58333333333333337</v>
      </c>
      <c r="L3" s="41">
        <f>Table1[[#This Row],[Depart]]+Table1[[#This Row],[Dur''n]]</f>
        <v>0.66666666666666674</v>
      </c>
      <c r="M3" s="41">
        <v>8.3333333333333329E-2</v>
      </c>
      <c r="N3" s="142">
        <v>74</v>
      </c>
      <c r="O3" s="58"/>
      <c r="P3" s="42">
        <v>2</v>
      </c>
      <c r="Q3" s="148">
        <v>2</v>
      </c>
      <c r="R3" s="43">
        <v>90</v>
      </c>
      <c r="S3" s="42"/>
      <c r="T3" s="150"/>
      <c r="U3" s="45"/>
      <c r="V3" s="98"/>
    </row>
    <row r="4" spans="1:42" ht="24.95" customHeight="1" x14ac:dyDescent="0.2">
      <c r="A4" s="82">
        <f>Schedule!A$7</f>
        <v>3</v>
      </c>
      <c r="B4" s="64">
        <f>Schedule!B$7</f>
        <v>45814</v>
      </c>
      <c r="C4" s="65">
        <f>Schedule!C$7</f>
        <v>45814</v>
      </c>
      <c r="D4" s="64" t="str">
        <f>Schedule!D$7</f>
        <v>A</v>
      </c>
      <c r="E4" s="66">
        <f>Schedule!E$7</f>
        <v>0.33333333333333331</v>
      </c>
      <c r="F4" s="66">
        <f>Schedule!F$7</f>
        <v>0.70833333333333337</v>
      </c>
      <c r="G4" s="64" t="str">
        <f>Schedule!G$7</f>
        <v>Ulvik / Norwegen ®</v>
      </c>
      <c r="H4" s="151" t="s">
        <v>180</v>
      </c>
      <c r="I4" s="44" t="s">
        <v>177</v>
      </c>
      <c r="J4" s="83">
        <v>49</v>
      </c>
      <c r="K4" s="87">
        <v>0.59375</v>
      </c>
      <c r="L4" s="41">
        <f>Table1[[#This Row],[Depart]]+Table1[[#This Row],[Dur''n]]</f>
        <v>0.67708333333333337</v>
      </c>
      <c r="M4" s="41">
        <v>8.3333333333333329E-2</v>
      </c>
      <c r="N4" s="142">
        <v>40</v>
      </c>
      <c r="O4" s="58"/>
      <c r="P4" s="42">
        <v>2</v>
      </c>
      <c r="Q4" s="148">
        <v>2</v>
      </c>
      <c r="R4" s="43">
        <v>90</v>
      </c>
      <c r="S4" s="42"/>
      <c r="T4" s="45"/>
      <c r="U4" s="45"/>
      <c r="V4" s="98"/>
    </row>
    <row r="5" spans="1:42" ht="24.95" customHeight="1" x14ac:dyDescent="0.2">
      <c r="A5" s="82">
        <f>Schedule!A$7</f>
        <v>3</v>
      </c>
      <c r="B5" s="64">
        <f>Schedule!B$7</f>
        <v>45814</v>
      </c>
      <c r="C5" s="65">
        <f>Schedule!C$7</f>
        <v>45814</v>
      </c>
      <c r="D5" s="64" t="str">
        <f>Schedule!D$7</f>
        <v>A</v>
      </c>
      <c r="E5" s="66">
        <f>Schedule!E$7</f>
        <v>0.33333333333333331</v>
      </c>
      <c r="F5" s="66">
        <f>Schedule!F$7</f>
        <v>0.70833333333333337</v>
      </c>
      <c r="G5" s="64" t="str">
        <f>Schedule!G$7</f>
        <v>Ulvik / Norwegen ®</v>
      </c>
      <c r="H5" s="151" t="s">
        <v>91</v>
      </c>
      <c r="I5" s="44" t="s">
        <v>75</v>
      </c>
      <c r="J5" s="83">
        <v>99</v>
      </c>
      <c r="K5" s="87">
        <v>0.35416666666666669</v>
      </c>
      <c r="L5" s="41">
        <f>Table1[[#This Row],[Depart]]+Table1[[#This Row],[Dur''n]]</f>
        <v>0.54166666666666674</v>
      </c>
      <c r="M5" s="41">
        <v>0.1875</v>
      </c>
      <c r="N5" s="142">
        <v>89</v>
      </c>
      <c r="O5" s="58"/>
      <c r="P5" s="42">
        <v>2</v>
      </c>
      <c r="Q5" s="148">
        <v>2</v>
      </c>
      <c r="R5" s="43">
        <v>288</v>
      </c>
      <c r="S5" s="42"/>
      <c r="T5" s="45"/>
      <c r="U5" s="45"/>
      <c r="V5" s="98"/>
    </row>
    <row r="6" spans="1:42" ht="24.95" customHeight="1" x14ac:dyDescent="0.2">
      <c r="A6" s="82">
        <f>Schedule!A$7</f>
        <v>3</v>
      </c>
      <c r="B6" s="64">
        <f>Schedule!B$7</f>
        <v>45814</v>
      </c>
      <c r="C6" s="65">
        <f>Schedule!C$7</f>
        <v>45814</v>
      </c>
      <c r="D6" s="64" t="str">
        <f>Schedule!D$7</f>
        <v>A</v>
      </c>
      <c r="E6" s="66">
        <f>Schedule!E$7</f>
        <v>0.33333333333333331</v>
      </c>
      <c r="F6" s="66">
        <f>Schedule!F$7</f>
        <v>0.70833333333333337</v>
      </c>
      <c r="G6" s="64" t="str">
        <f>Schedule!G$7</f>
        <v>Ulvik / Norwegen ®</v>
      </c>
      <c r="H6" s="151" t="s">
        <v>91</v>
      </c>
      <c r="I6" s="44" t="s">
        <v>75</v>
      </c>
      <c r="J6" s="83">
        <v>99</v>
      </c>
      <c r="K6" s="87">
        <v>0.36458333333333331</v>
      </c>
      <c r="L6" s="41">
        <f>Table1[[#This Row],[Depart]]+Table1[[#This Row],[Dur''n]]</f>
        <v>0.55208333333333326</v>
      </c>
      <c r="M6" s="41">
        <v>0.1875</v>
      </c>
      <c r="N6" s="142">
        <v>89</v>
      </c>
      <c r="O6" s="58"/>
      <c r="P6" s="42">
        <v>2</v>
      </c>
      <c r="Q6" s="148">
        <v>2</v>
      </c>
      <c r="R6" s="43">
        <v>90</v>
      </c>
      <c r="S6" s="42"/>
      <c r="T6" s="150"/>
      <c r="U6" s="45"/>
      <c r="V6" s="98"/>
    </row>
    <row r="7" spans="1:42" ht="24.95" customHeight="1" x14ac:dyDescent="0.2">
      <c r="A7" s="82">
        <f>Schedule!A$7</f>
        <v>3</v>
      </c>
      <c r="B7" s="64">
        <f>Schedule!B$7</f>
        <v>45814</v>
      </c>
      <c r="C7" s="65">
        <f>Schedule!C$7</f>
        <v>45814</v>
      </c>
      <c r="D7" s="64" t="str">
        <f>Schedule!D$7</f>
        <v>A</v>
      </c>
      <c r="E7" s="66">
        <f>Schedule!E$7</f>
        <v>0.33333333333333331</v>
      </c>
      <c r="F7" s="66">
        <f>Schedule!F$7</f>
        <v>0.70833333333333337</v>
      </c>
      <c r="G7" s="64" t="str">
        <f>Schedule!G$7</f>
        <v>Ulvik / Norwegen ®</v>
      </c>
      <c r="H7" s="151" t="s">
        <v>91</v>
      </c>
      <c r="I7" s="44" t="s">
        <v>75</v>
      </c>
      <c r="J7" s="83">
        <v>99</v>
      </c>
      <c r="K7" s="87">
        <v>0.375</v>
      </c>
      <c r="L7" s="41">
        <f>Table1[[#This Row],[Depart]]+Table1[[#This Row],[Dur''n]]</f>
        <v>0.5625</v>
      </c>
      <c r="M7" s="41">
        <v>0.1875</v>
      </c>
      <c r="N7" s="142">
        <v>90</v>
      </c>
      <c r="O7" s="58"/>
      <c r="P7" s="42">
        <v>2</v>
      </c>
      <c r="Q7" s="148">
        <v>2</v>
      </c>
      <c r="R7" s="43">
        <v>90</v>
      </c>
      <c r="S7" s="42"/>
      <c r="T7" s="45"/>
      <c r="U7" s="45"/>
      <c r="V7" s="98"/>
    </row>
    <row r="8" spans="1:42" ht="24.95" customHeight="1" x14ac:dyDescent="0.2">
      <c r="A8" s="82">
        <f>Schedule!A$7</f>
        <v>3</v>
      </c>
      <c r="B8" s="64">
        <f>Schedule!B$7</f>
        <v>45814</v>
      </c>
      <c r="C8" s="65">
        <f>Schedule!C$7</f>
        <v>45814</v>
      </c>
      <c r="D8" s="64" t="str">
        <f>Schedule!D$7</f>
        <v>A</v>
      </c>
      <c r="E8" s="66">
        <f>Schedule!E$7</f>
        <v>0.33333333333333331</v>
      </c>
      <c r="F8" s="66">
        <f>Schedule!F$7</f>
        <v>0.70833333333333337</v>
      </c>
      <c r="G8" s="64" t="str">
        <f>Schedule!G$7</f>
        <v>Ulvik / Norwegen ®</v>
      </c>
      <c r="H8" s="151" t="s">
        <v>116</v>
      </c>
      <c r="I8" s="44" t="s">
        <v>181</v>
      </c>
      <c r="J8" s="83">
        <v>119</v>
      </c>
      <c r="K8" s="87">
        <v>0.41666666666666669</v>
      </c>
      <c r="L8" s="41">
        <f>Table1[[#This Row],[Depart]]+Table1[[#This Row],[Dur''n]]</f>
        <v>0.46875</v>
      </c>
      <c r="M8" s="41">
        <v>5.2083333333333336E-2</v>
      </c>
      <c r="N8" s="142">
        <v>10</v>
      </c>
      <c r="O8" s="58"/>
      <c r="P8" s="42">
        <v>1</v>
      </c>
      <c r="Q8" s="148">
        <v>1</v>
      </c>
      <c r="R8" s="43">
        <v>11</v>
      </c>
      <c r="S8" s="42"/>
      <c r="T8" s="150" t="s">
        <v>115</v>
      </c>
      <c r="U8" s="45"/>
      <c r="V8" s="98"/>
    </row>
    <row r="9" spans="1:42" ht="24.95" customHeight="1" x14ac:dyDescent="0.2">
      <c r="A9" s="82">
        <f>Schedule!A$7</f>
        <v>3</v>
      </c>
      <c r="B9" s="64">
        <f>Schedule!B$7</f>
        <v>45814</v>
      </c>
      <c r="C9" s="65">
        <f>Schedule!C$7</f>
        <v>45814</v>
      </c>
      <c r="D9" s="64" t="str">
        <f>Schedule!D$7</f>
        <v>A</v>
      </c>
      <c r="E9" s="66">
        <f>Schedule!E$7</f>
        <v>0.33333333333333331</v>
      </c>
      <c r="F9" s="66">
        <f>Schedule!F$7</f>
        <v>0.70833333333333337</v>
      </c>
      <c r="G9" s="64" t="str">
        <f>Schedule!G$7</f>
        <v>Ulvik / Norwegen ®</v>
      </c>
      <c r="H9" s="151" t="s">
        <v>117</v>
      </c>
      <c r="I9" s="44" t="s">
        <v>182</v>
      </c>
      <c r="J9" s="83">
        <v>119</v>
      </c>
      <c r="K9" s="87">
        <v>0.5</v>
      </c>
      <c r="L9" s="41">
        <f>Table1[[#This Row],[Depart]]+Table1[[#This Row],[Dur''n]]</f>
        <v>0.55208333333333337</v>
      </c>
      <c r="M9" s="41">
        <v>5.2083333333333336E-2</v>
      </c>
      <c r="N9" s="142">
        <v>10</v>
      </c>
      <c r="O9" s="58"/>
      <c r="P9" s="42">
        <v>1</v>
      </c>
      <c r="Q9" s="148">
        <v>1</v>
      </c>
      <c r="R9" s="43">
        <v>12</v>
      </c>
      <c r="S9" s="42"/>
      <c r="T9" s="45"/>
      <c r="U9" s="45"/>
      <c r="V9" s="98"/>
    </row>
    <row r="10" spans="1:42" ht="24.95" customHeight="1" x14ac:dyDescent="0.2">
      <c r="A10" s="82">
        <f>Schedule!A$7</f>
        <v>3</v>
      </c>
      <c r="B10" s="64">
        <f>Schedule!B$7</f>
        <v>45814</v>
      </c>
      <c r="C10" s="65">
        <f>Schedule!C$7</f>
        <v>45814</v>
      </c>
      <c r="D10" s="64" t="str">
        <f>Schedule!D$7</f>
        <v>A</v>
      </c>
      <c r="E10" s="66">
        <f>Schedule!E$7</f>
        <v>0.33333333333333331</v>
      </c>
      <c r="F10" s="66">
        <f>Schedule!F$7</f>
        <v>0.70833333333333337</v>
      </c>
      <c r="G10" s="64" t="str">
        <f>Schedule!G$7</f>
        <v>Ulvik / Norwegen ®</v>
      </c>
      <c r="H10" s="151" t="s">
        <v>92</v>
      </c>
      <c r="I10" s="44" t="s">
        <v>76</v>
      </c>
      <c r="J10" s="83">
        <v>69</v>
      </c>
      <c r="K10" s="87">
        <v>0.38541666666666669</v>
      </c>
      <c r="L10" s="41">
        <f>Table1[[#This Row],[Depart]]+Table1[[#This Row],[Dur''n]]</f>
        <v>0.53125</v>
      </c>
      <c r="M10" s="41">
        <v>0.14583333333333334</v>
      </c>
      <c r="N10" s="142">
        <v>43</v>
      </c>
      <c r="O10" s="58"/>
      <c r="P10" s="149" t="s">
        <v>114</v>
      </c>
      <c r="Q10" s="149" t="s">
        <v>114</v>
      </c>
      <c r="R10" s="43">
        <v>80</v>
      </c>
      <c r="S10" s="42"/>
      <c r="T10" s="45"/>
      <c r="U10" s="45"/>
      <c r="V10" s="98"/>
    </row>
    <row r="11" spans="1:42" ht="24.95" customHeight="1" x14ac:dyDescent="0.2">
      <c r="A11" s="82">
        <f>Schedule!A$8</f>
        <v>4</v>
      </c>
      <c r="B11" s="64">
        <f>Schedule!B$8</f>
        <v>45815</v>
      </c>
      <c r="C11" s="65">
        <f>Schedule!C$8</f>
        <v>45815</v>
      </c>
      <c r="D11" s="64" t="str">
        <f>Schedule!D$8</f>
        <v>A</v>
      </c>
      <c r="E11" s="66">
        <f>Schedule!E$8</f>
        <v>0.5</v>
      </c>
      <c r="F11" s="66">
        <f>Schedule!F$8</f>
        <v>0.83333333333333337</v>
      </c>
      <c r="G11" s="64" t="str">
        <f>Schedule!G$8</f>
        <v>Nordfjordeid / Norwegen ®</v>
      </c>
      <c r="H11" s="151" t="s">
        <v>119</v>
      </c>
      <c r="I11" s="44" t="s">
        <v>120</v>
      </c>
      <c r="J11" s="83">
        <v>49</v>
      </c>
      <c r="K11" s="87">
        <v>0.53125</v>
      </c>
      <c r="L11" s="41">
        <f>Table1[[#This Row],[Depart]]+Table1[[#This Row],[Dur''n]]</f>
        <v>0.61458333333333337</v>
      </c>
      <c r="M11" s="41">
        <v>8.3333333333333329E-2</v>
      </c>
      <c r="N11" s="142">
        <v>13</v>
      </c>
      <c r="O11" s="58"/>
      <c r="P11" s="42">
        <v>1</v>
      </c>
      <c r="Q11" s="152">
        <v>1</v>
      </c>
      <c r="R11" s="43">
        <v>24</v>
      </c>
      <c r="S11" s="42"/>
      <c r="T11" s="45"/>
      <c r="U11" s="45"/>
      <c r="V11" s="98"/>
    </row>
    <row r="12" spans="1:42" ht="24.95" customHeight="1" x14ac:dyDescent="0.2">
      <c r="A12" s="82">
        <f>Schedule!A$8</f>
        <v>4</v>
      </c>
      <c r="B12" s="64">
        <f>Schedule!B$8</f>
        <v>45815</v>
      </c>
      <c r="C12" s="65">
        <f>Schedule!C$8</f>
        <v>45815</v>
      </c>
      <c r="D12" s="64" t="str">
        <f>Schedule!D$8</f>
        <v>A</v>
      </c>
      <c r="E12" s="66">
        <f>Schedule!E$8</f>
        <v>0.5</v>
      </c>
      <c r="F12" s="66">
        <f>Schedule!F$8</f>
        <v>0.83333333333333337</v>
      </c>
      <c r="G12" s="64" t="str">
        <f>Schedule!G$8</f>
        <v>Nordfjordeid / Norwegen ®</v>
      </c>
      <c r="H12" s="151" t="s">
        <v>118</v>
      </c>
      <c r="I12" s="44" t="s">
        <v>121</v>
      </c>
      <c r="J12" s="83">
        <v>49</v>
      </c>
      <c r="K12" s="87">
        <v>0.625</v>
      </c>
      <c r="L12" s="41">
        <f>Table1[[#This Row],[Depart]]+Table1[[#This Row],[Dur''n]]</f>
        <v>0.70833333333333337</v>
      </c>
      <c r="M12" s="41">
        <v>8.3333333333333329E-2</v>
      </c>
      <c r="N12" s="142">
        <v>13</v>
      </c>
      <c r="O12" s="58"/>
      <c r="P12" s="42">
        <v>1</v>
      </c>
      <c r="Q12" s="152">
        <v>1</v>
      </c>
      <c r="R12" s="43">
        <v>24</v>
      </c>
      <c r="S12" s="42"/>
      <c r="T12" s="45"/>
      <c r="U12" s="147"/>
      <c r="V12" s="98"/>
    </row>
    <row r="13" spans="1:42" ht="24.95" customHeight="1" x14ac:dyDescent="0.2">
      <c r="A13" s="82">
        <f>Schedule!A$8</f>
        <v>4</v>
      </c>
      <c r="B13" s="64">
        <f>Schedule!B$8</f>
        <v>45815</v>
      </c>
      <c r="C13" s="65">
        <f>Schedule!C$8</f>
        <v>45815</v>
      </c>
      <c r="D13" s="64" t="str">
        <f>Schedule!D$8</f>
        <v>A</v>
      </c>
      <c r="E13" s="66">
        <f>Schedule!E$8</f>
        <v>0.5</v>
      </c>
      <c r="F13" s="66">
        <f>Schedule!F$8</f>
        <v>0.83333333333333337</v>
      </c>
      <c r="G13" s="64" t="str">
        <f>Schedule!G$8</f>
        <v>Nordfjordeid / Norwegen ®</v>
      </c>
      <c r="H13" s="151" t="s">
        <v>93</v>
      </c>
      <c r="I13" s="44" t="s">
        <v>48</v>
      </c>
      <c r="J13" s="83">
        <v>149</v>
      </c>
      <c r="K13" s="87">
        <v>0.5625</v>
      </c>
      <c r="L13" s="41">
        <f>Table1[[#This Row],[Depart]]+Table1[[#This Row],[Dur''n]]</f>
        <v>0.75</v>
      </c>
      <c r="M13" s="41">
        <v>0.1875</v>
      </c>
      <c r="N13" s="142">
        <v>78</v>
      </c>
      <c r="O13" s="58"/>
      <c r="P13" s="42">
        <v>2</v>
      </c>
      <c r="Q13" s="153">
        <v>2</v>
      </c>
      <c r="R13" s="43">
        <v>80</v>
      </c>
      <c r="S13" s="42"/>
      <c r="T13" s="45"/>
      <c r="U13" s="45"/>
      <c r="V13" s="98"/>
    </row>
    <row r="14" spans="1:42" ht="24.95" customHeight="1" x14ac:dyDescent="0.2">
      <c r="A14" s="82">
        <f>Schedule!A$8</f>
        <v>4</v>
      </c>
      <c r="B14" s="64">
        <f>Schedule!B$8</f>
        <v>45815</v>
      </c>
      <c r="C14" s="65">
        <f>Schedule!C$8</f>
        <v>45815</v>
      </c>
      <c r="D14" s="64" t="str">
        <f>Schedule!D$8</f>
        <v>A</v>
      </c>
      <c r="E14" s="66">
        <f>Schedule!E$8</f>
        <v>0.5</v>
      </c>
      <c r="F14" s="66">
        <f>Schedule!F$8</f>
        <v>0.83333333333333337</v>
      </c>
      <c r="G14" s="64" t="str">
        <f>Schedule!G$8</f>
        <v>Nordfjordeid / Norwegen ®</v>
      </c>
      <c r="H14" s="151" t="s">
        <v>93</v>
      </c>
      <c r="I14" s="44" t="s">
        <v>48</v>
      </c>
      <c r="J14" s="83">
        <v>149</v>
      </c>
      <c r="K14" s="87">
        <v>0.58333333333333337</v>
      </c>
      <c r="L14" s="41">
        <f>Table1[[#This Row],[Depart]]+Table1[[#This Row],[Dur''n]]</f>
        <v>0.77083333333333337</v>
      </c>
      <c r="M14" s="41">
        <v>0.1875</v>
      </c>
      <c r="N14" s="142">
        <v>40</v>
      </c>
      <c r="O14" s="58"/>
      <c r="P14" s="42">
        <v>1</v>
      </c>
      <c r="Q14" s="153">
        <v>1</v>
      </c>
      <c r="R14" s="43">
        <v>40</v>
      </c>
      <c r="S14" s="42"/>
      <c r="T14" s="45"/>
      <c r="U14" s="147"/>
      <c r="V14" s="98"/>
    </row>
    <row r="15" spans="1:42" ht="24.95" customHeight="1" x14ac:dyDescent="0.2">
      <c r="A15" s="82">
        <f>Schedule!A$8</f>
        <v>4</v>
      </c>
      <c r="B15" s="64">
        <f>Schedule!B$8</f>
        <v>45815</v>
      </c>
      <c r="C15" s="65">
        <f>Schedule!C$8</f>
        <v>45815</v>
      </c>
      <c r="D15" s="64" t="str">
        <f>Schedule!D$8</f>
        <v>A</v>
      </c>
      <c r="E15" s="66">
        <f>Schedule!E$8</f>
        <v>0.5</v>
      </c>
      <c r="F15" s="66">
        <f>Schedule!F$8</f>
        <v>0.83333333333333337</v>
      </c>
      <c r="G15" s="64" t="str">
        <f>Schedule!G$8</f>
        <v>Nordfjordeid / Norwegen ®</v>
      </c>
      <c r="H15" s="151" t="s">
        <v>94</v>
      </c>
      <c r="I15" s="44" t="s">
        <v>49</v>
      </c>
      <c r="J15" s="83">
        <v>149</v>
      </c>
      <c r="K15" s="87">
        <v>0.54166666666666663</v>
      </c>
      <c r="L15" s="41">
        <f>Table1[[#This Row],[Depart]]+Table1[[#This Row],[Dur''n]]</f>
        <v>0.66666666666666663</v>
      </c>
      <c r="M15" s="41">
        <v>0.125</v>
      </c>
      <c r="N15" s="142">
        <v>16</v>
      </c>
      <c r="O15" s="58"/>
      <c r="P15" s="42">
        <v>1</v>
      </c>
      <c r="Q15" s="153">
        <v>1</v>
      </c>
      <c r="R15" s="43">
        <v>16</v>
      </c>
      <c r="S15" s="42"/>
      <c r="T15" s="150" t="s">
        <v>115</v>
      </c>
      <c r="U15" s="45"/>
      <c r="V15" s="98"/>
    </row>
    <row r="16" spans="1:42" ht="24.95" customHeight="1" x14ac:dyDescent="0.2">
      <c r="A16" s="82">
        <f>Schedule!A$8</f>
        <v>4</v>
      </c>
      <c r="B16" s="64">
        <f>Schedule!B$8</f>
        <v>45815</v>
      </c>
      <c r="C16" s="65">
        <f>Schedule!C$8</f>
        <v>45815</v>
      </c>
      <c r="D16" s="64" t="str">
        <f>Schedule!D$8</f>
        <v>A</v>
      </c>
      <c r="E16" s="66">
        <f>Schedule!E$8</f>
        <v>0.5</v>
      </c>
      <c r="F16" s="66">
        <f>Schedule!F$8</f>
        <v>0.83333333333333337</v>
      </c>
      <c r="G16" s="64" t="str">
        <f>Schedule!G$8</f>
        <v>Nordfjordeid / Norwegen ®</v>
      </c>
      <c r="H16" s="151" t="s">
        <v>122</v>
      </c>
      <c r="I16" s="44" t="s">
        <v>56</v>
      </c>
      <c r="J16" s="83">
        <v>119</v>
      </c>
      <c r="K16" s="87">
        <v>0.55208333333333337</v>
      </c>
      <c r="L16" s="41">
        <f>Table1[[#This Row],[Depart]]+Table1[[#This Row],[Dur''n]]</f>
        <v>0.71875</v>
      </c>
      <c r="M16" s="41">
        <v>0.16666666666666666</v>
      </c>
      <c r="N16" s="142">
        <v>112</v>
      </c>
      <c r="O16" s="58"/>
      <c r="P16" s="99">
        <v>3</v>
      </c>
      <c r="Q16" s="99">
        <v>3</v>
      </c>
      <c r="R16" s="154">
        <v>120</v>
      </c>
      <c r="S16" s="42"/>
      <c r="T16" s="45"/>
      <c r="U16" s="45"/>
      <c r="V16" s="98"/>
    </row>
    <row r="17" spans="1:22" ht="24.95" customHeight="1" x14ac:dyDescent="0.2">
      <c r="A17" s="82">
        <f>Schedule!A$8</f>
        <v>4</v>
      </c>
      <c r="B17" s="64">
        <f>Schedule!B$8</f>
        <v>45815</v>
      </c>
      <c r="C17" s="65">
        <f>Schedule!C$8</f>
        <v>45815</v>
      </c>
      <c r="D17" s="64" t="str">
        <f>Schedule!D$8</f>
        <v>A</v>
      </c>
      <c r="E17" s="66">
        <f>Schedule!E$8</f>
        <v>0.5</v>
      </c>
      <c r="F17" s="66">
        <f>Schedule!F$8</f>
        <v>0.83333333333333337</v>
      </c>
      <c r="G17" s="64" t="str">
        <f>Schedule!G$8</f>
        <v>Nordfjordeid / Norwegen ®</v>
      </c>
      <c r="H17" s="151" t="s">
        <v>123</v>
      </c>
      <c r="I17" s="44" t="s">
        <v>57</v>
      </c>
      <c r="J17" s="83">
        <v>119</v>
      </c>
      <c r="K17" s="87">
        <v>0.59375</v>
      </c>
      <c r="L17" s="41">
        <f>Table1[[#This Row],[Depart]]+Table1[[#This Row],[Dur''n]]</f>
        <v>0.76041666666666663</v>
      </c>
      <c r="M17" s="41">
        <v>0.16666666666666666</v>
      </c>
      <c r="N17" s="142">
        <v>80</v>
      </c>
      <c r="O17" s="58"/>
      <c r="P17" s="42">
        <v>2</v>
      </c>
      <c r="Q17" s="153">
        <v>2</v>
      </c>
      <c r="R17" s="43">
        <v>80</v>
      </c>
      <c r="S17" s="42"/>
      <c r="T17" s="45"/>
      <c r="U17" s="147"/>
      <c r="V17" s="98"/>
    </row>
    <row r="18" spans="1:22" ht="24.95" customHeight="1" x14ac:dyDescent="0.2">
      <c r="A18" s="82">
        <f>Schedule!A$8</f>
        <v>4</v>
      </c>
      <c r="B18" s="64">
        <f>Schedule!B$8</f>
        <v>45815</v>
      </c>
      <c r="C18" s="65">
        <f>Schedule!C$8</f>
        <v>45815</v>
      </c>
      <c r="D18" s="64" t="str">
        <f>Schedule!D$8</f>
        <v>A</v>
      </c>
      <c r="E18" s="66">
        <f>Schedule!E$8</f>
        <v>0.5</v>
      </c>
      <c r="F18" s="66">
        <f>Schedule!F$8</f>
        <v>0.83333333333333337</v>
      </c>
      <c r="G18" s="64" t="str">
        <f>Schedule!G$8</f>
        <v>Nordfjordeid / Norwegen ®</v>
      </c>
      <c r="H18" s="151" t="s">
        <v>95</v>
      </c>
      <c r="I18" s="44" t="s">
        <v>47</v>
      </c>
      <c r="J18" s="83">
        <v>129</v>
      </c>
      <c r="K18" s="87">
        <v>0.52083333333333337</v>
      </c>
      <c r="L18" s="41">
        <f>Table1[[#This Row],[Depart]]+Table1[[#This Row],[Dur''n]]</f>
        <v>0.79166666666666674</v>
      </c>
      <c r="M18" s="41">
        <v>0.27083333333333331</v>
      </c>
      <c r="N18" s="142">
        <v>79</v>
      </c>
      <c r="O18" s="58"/>
      <c r="P18" s="42">
        <v>2</v>
      </c>
      <c r="Q18" s="152">
        <v>2</v>
      </c>
      <c r="R18" s="43">
        <v>90</v>
      </c>
      <c r="S18" s="42" t="s">
        <v>50</v>
      </c>
      <c r="T18" s="45"/>
      <c r="U18" s="45"/>
      <c r="V18" s="98"/>
    </row>
    <row r="19" spans="1:22" ht="24.95" customHeight="1" x14ac:dyDescent="0.2">
      <c r="A19" s="82">
        <f>Schedule!A$8</f>
        <v>4</v>
      </c>
      <c r="B19" s="64">
        <f>Schedule!B$8</f>
        <v>45815</v>
      </c>
      <c r="C19" s="65">
        <f>Schedule!C$8</f>
        <v>45815</v>
      </c>
      <c r="D19" s="64" t="str">
        <f>Schedule!D$8</f>
        <v>A</v>
      </c>
      <c r="E19" s="66">
        <f>Schedule!E$8</f>
        <v>0.5</v>
      </c>
      <c r="F19" s="66">
        <f>Schedule!F$8</f>
        <v>0.83333333333333337</v>
      </c>
      <c r="G19" s="64" t="str">
        <f>Schedule!G$8</f>
        <v>Nordfjordeid / Norwegen ®</v>
      </c>
      <c r="H19" s="151" t="s">
        <v>124</v>
      </c>
      <c r="I19" s="44" t="s">
        <v>125</v>
      </c>
      <c r="J19" s="83">
        <v>469</v>
      </c>
      <c r="K19" s="87">
        <v>0.58333333333333337</v>
      </c>
      <c r="L19" s="41">
        <f>Table1[[#This Row],[Depart]]+Table1[[#This Row],[Dur''n]]</f>
        <v>0.625</v>
      </c>
      <c r="M19" s="41">
        <v>4.1666666666666664E-2</v>
      </c>
      <c r="N19" s="142">
        <v>7</v>
      </c>
      <c r="O19" s="58"/>
      <c r="P19" s="42">
        <v>0</v>
      </c>
      <c r="Q19" s="153">
        <v>1</v>
      </c>
      <c r="R19" s="43">
        <v>7</v>
      </c>
      <c r="S19" s="42"/>
      <c r="T19" s="45" t="s">
        <v>130</v>
      </c>
      <c r="U19" s="45"/>
      <c r="V19" s="98"/>
    </row>
    <row r="20" spans="1:22" ht="24.95" customHeight="1" x14ac:dyDescent="0.2">
      <c r="A20" s="82">
        <f>Schedule!A$8</f>
        <v>4</v>
      </c>
      <c r="B20" s="64">
        <f>Schedule!B$8</f>
        <v>45815</v>
      </c>
      <c r="C20" s="65">
        <f>Schedule!C$8</f>
        <v>45815</v>
      </c>
      <c r="D20" s="64" t="str">
        <f>Schedule!D$8</f>
        <v>A</v>
      </c>
      <c r="E20" s="66">
        <f>Schedule!E$8</f>
        <v>0.5</v>
      </c>
      <c r="F20" s="66">
        <f>Schedule!F$8</f>
        <v>0.83333333333333337</v>
      </c>
      <c r="G20" s="64" t="str">
        <f>Schedule!G$8</f>
        <v>Nordfjordeid / Norwegen ®</v>
      </c>
      <c r="H20" s="151" t="s">
        <v>126</v>
      </c>
      <c r="I20" s="44" t="s">
        <v>128</v>
      </c>
      <c r="J20" s="83">
        <v>469</v>
      </c>
      <c r="K20" s="87">
        <v>0.60416666666666663</v>
      </c>
      <c r="L20" s="41">
        <f>Table1[[#This Row],[Depart]]+Table1[[#This Row],[Dur''n]]</f>
        <v>0.64583333333333326</v>
      </c>
      <c r="M20" s="41">
        <v>4.1666666666666664E-2</v>
      </c>
      <c r="N20" s="142">
        <v>6</v>
      </c>
      <c r="O20" s="58"/>
      <c r="P20" s="42">
        <v>0</v>
      </c>
      <c r="Q20" s="153">
        <v>1</v>
      </c>
      <c r="R20" s="43">
        <v>7</v>
      </c>
      <c r="S20" s="42"/>
      <c r="T20" s="45"/>
      <c r="U20" s="45"/>
      <c r="V20" s="98"/>
    </row>
    <row r="21" spans="1:22" ht="24.95" customHeight="1" x14ac:dyDescent="0.2">
      <c r="A21" s="82">
        <f>Schedule!A$8</f>
        <v>4</v>
      </c>
      <c r="B21" s="64">
        <f>Schedule!B$8</f>
        <v>45815</v>
      </c>
      <c r="C21" s="65">
        <f>Schedule!C$8</f>
        <v>45815</v>
      </c>
      <c r="D21" s="64" t="str">
        <f>Schedule!D$8</f>
        <v>A</v>
      </c>
      <c r="E21" s="66">
        <f>Schedule!E$8</f>
        <v>0.5</v>
      </c>
      <c r="F21" s="66">
        <f>Schedule!F$8</f>
        <v>0.83333333333333337</v>
      </c>
      <c r="G21" s="64" t="str">
        <f>Schedule!G$8</f>
        <v>Nordfjordeid / Norwegen ®</v>
      </c>
      <c r="H21" s="151" t="s">
        <v>127</v>
      </c>
      <c r="I21" s="44" t="s">
        <v>129</v>
      </c>
      <c r="J21" s="83">
        <v>469</v>
      </c>
      <c r="K21" s="87">
        <v>0.625</v>
      </c>
      <c r="L21" s="41">
        <f>Table1[[#This Row],[Depart]]+Table1[[#This Row],[Dur''n]]</f>
        <v>0.66666666666666663</v>
      </c>
      <c r="M21" s="41">
        <v>4.1666666666666664E-2</v>
      </c>
      <c r="N21" s="142">
        <v>0</v>
      </c>
      <c r="O21" s="58"/>
      <c r="P21" s="42">
        <v>0</v>
      </c>
      <c r="Q21" s="153">
        <v>1</v>
      </c>
      <c r="R21" s="43">
        <v>7</v>
      </c>
      <c r="S21" s="42"/>
      <c r="T21" s="45"/>
      <c r="U21" s="147"/>
      <c r="V21" s="98"/>
    </row>
    <row r="22" spans="1:22" ht="24.95" customHeight="1" x14ac:dyDescent="0.2">
      <c r="A22" s="82">
        <f>Schedule!A$9</f>
        <v>5</v>
      </c>
      <c r="B22" s="64">
        <f>Schedule!B$9</f>
        <v>45816</v>
      </c>
      <c r="C22" s="65">
        <f>Schedule!C$9</f>
        <v>45816</v>
      </c>
      <c r="D22" s="64" t="str">
        <f>Schedule!D$9</f>
        <v>A</v>
      </c>
      <c r="E22" s="66">
        <f>Schedule!E$9</f>
        <v>0.3125</v>
      </c>
      <c r="F22" s="66">
        <f>Schedule!F$9</f>
        <v>0.5625</v>
      </c>
      <c r="G22" s="64" t="str">
        <f>Schedule!G$9</f>
        <v>Geiranger / Norwegen ®</v>
      </c>
      <c r="H22" s="151" t="s">
        <v>133</v>
      </c>
      <c r="I22" s="44" t="s">
        <v>132</v>
      </c>
      <c r="J22" s="83">
        <v>89</v>
      </c>
      <c r="K22" s="87">
        <v>0.36458333333333331</v>
      </c>
      <c r="L22" s="41">
        <f>Table1[[#This Row],[Depart]]+Table1[[#This Row],[Dur''n]]</f>
        <v>0.44791666666666663</v>
      </c>
      <c r="M22" s="41">
        <v>8.3333333333333329E-2</v>
      </c>
      <c r="N22" s="142">
        <v>77</v>
      </c>
      <c r="O22" s="58"/>
      <c r="P22" s="155" t="s">
        <v>114</v>
      </c>
      <c r="Q22" s="155" t="s">
        <v>114</v>
      </c>
      <c r="R22" s="43">
        <v>120</v>
      </c>
      <c r="S22" s="42"/>
      <c r="T22" s="45"/>
      <c r="U22" s="45"/>
      <c r="V22" s="98"/>
    </row>
    <row r="23" spans="1:22" ht="24.95" customHeight="1" x14ac:dyDescent="0.2">
      <c r="A23" s="82">
        <f>Schedule!A$9</f>
        <v>5</v>
      </c>
      <c r="B23" s="64">
        <f>Schedule!B$9</f>
        <v>45816</v>
      </c>
      <c r="C23" s="65">
        <f>Schedule!C$9</f>
        <v>45816</v>
      </c>
      <c r="D23" s="64" t="str">
        <f>Schedule!D$9</f>
        <v>A</v>
      </c>
      <c r="E23" s="66">
        <f>Schedule!E$9</f>
        <v>0.3125</v>
      </c>
      <c r="F23" s="66">
        <f>Schedule!F$9</f>
        <v>0.5625</v>
      </c>
      <c r="G23" s="64" t="str">
        <f>Schedule!G$9</f>
        <v>Geiranger / Norwegen ®</v>
      </c>
      <c r="H23" s="151" t="s">
        <v>134</v>
      </c>
      <c r="I23" s="44" t="s">
        <v>135</v>
      </c>
      <c r="J23" s="83">
        <v>89</v>
      </c>
      <c r="K23" s="87">
        <v>0.45833333333333331</v>
      </c>
      <c r="L23" s="41">
        <f>Table1[[#This Row],[Depart]]+Table1[[#This Row],[Dur''n]]</f>
        <v>0.54166666666666663</v>
      </c>
      <c r="M23" s="41">
        <v>8.3333333333333329E-2</v>
      </c>
      <c r="N23" s="142">
        <v>76</v>
      </c>
      <c r="O23" s="58"/>
      <c r="P23" s="42">
        <v>2</v>
      </c>
      <c r="Q23" s="153">
        <v>2</v>
      </c>
      <c r="R23" s="43">
        <v>80</v>
      </c>
      <c r="S23" s="42"/>
      <c r="T23" s="45"/>
      <c r="U23" s="147"/>
      <c r="V23" s="98"/>
    </row>
    <row r="24" spans="1:22" ht="24.95" customHeight="1" x14ac:dyDescent="0.2">
      <c r="A24" s="82">
        <f>Schedule!A$9</f>
        <v>5</v>
      </c>
      <c r="B24" s="64">
        <f>Schedule!B$9</f>
        <v>45816</v>
      </c>
      <c r="C24" s="65">
        <f>Schedule!C$9</f>
        <v>45816</v>
      </c>
      <c r="D24" s="64" t="str">
        <f>Schedule!D$9</f>
        <v>A</v>
      </c>
      <c r="E24" s="66">
        <f>Schedule!E$9</f>
        <v>0.3125</v>
      </c>
      <c r="F24" s="66">
        <f>Schedule!F$9</f>
        <v>0.5625</v>
      </c>
      <c r="G24" s="64" t="str">
        <f>Schedule!G$9</f>
        <v>Geiranger / Norwegen ®</v>
      </c>
      <c r="H24" s="151" t="s">
        <v>96</v>
      </c>
      <c r="I24" s="44" t="s">
        <v>77</v>
      </c>
      <c r="J24" s="83">
        <v>179</v>
      </c>
      <c r="K24" s="87">
        <v>0.47916666666666669</v>
      </c>
      <c r="L24" s="41">
        <f>Table1[[#This Row],[Depart]]+Table1[[#This Row],[Dur''n]]</f>
        <v>0.8125</v>
      </c>
      <c r="M24" s="41">
        <v>0.33333333333333331</v>
      </c>
      <c r="N24" s="142">
        <v>74</v>
      </c>
      <c r="O24" s="58"/>
      <c r="P24" s="155" t="s">
        <v>114</v>
      </c>
      <c r="Q24" s="155" t="s">
        <v>114</v>
      </c>
      <c r="R24" s="88">
        <v>120</v>
      </c>
      <c r="S24" s="42" t="s">
        <v>82</v>
      </c>
      <c r="T24" s="45" t="s">
        <v>131</v>
      </c>
      <c r="U24" s="45"/>
      <c r="V24" s="98"/>
    </row>
    <row r="25" spans="1:22" ht="24.95" customHeight="1" x14ac:dyDescent="0.2">
      <c r="A25" s="82">
        <f>Schedule!A$9</f>
        <v>5</v>
      </c>
      <c r="B25" s="64">
        <f>Schedule!B$9</f>
        <v>45816</v>
      </c>
      <c r="C25" s="65">
        <f>Schedule!C$9</f>
        <v>45816</v>
      </c>
      <c r="D25" s="64" t="str">
        <f>Schedule!D$9</f>
        <v>A</v>
      </c>
      <c r="E25" s="66">
        <f>Schedule!E$9</f>
        <v>0.3125</v>
      </c>
      <c r="F25" s="66">
        <f>Schedule!F$9</f>
        <v>0.5625</v>
      </c>
      <c r="G25" s="64" t="str">
        <f>Schedule!G$9</f>
        <v>Geiranger / Norwegen ®</v>
      </c>
      <c r="H25" s="151" t="s">
        <v>97</v>
      </c>
      <c r="I25" s="44" t="s">
        <v>78</v>
      </c>
      <c r="J25" s="83">
        <v>85</v>
      </c>
      <c r="K25" s="87">
        <v>0.33333333333333331</v>
      </c>
      <c r="L25" s="41">
        <f>Table1[[#This Row],[Depart]]+Table1[[#This Row],[Dur''n]]</f>
        <v>0.52083333333333326</v>
      </c>
      <c r="M25" s="41">
        <v>0.1875</v>
      </c>
      <c r="N25" s="142">
        <v>33</v>
      </c>
      <c r="O25" s="58"/>
      <c r="P25" s="42">
        <v>2</v>
      </c>
      <c r="Q25" s="152">
        <v>2</v>
      </c>
      <c r="R25" s="43">
        <v>44</v>
      </c>
      <c r="S25" s="42"/>
      <c r="T25" s="45"/>
      <c r="U25" s="45"/>
      <c r="V25" s="98"/>
    </row>
    <row r="26" spans="1:22" ht="24.95" customHeight="1" x14ac:dyDescent="0.2">
      <c r="A26" s="82">
        <f>Schedule!A$9</f>
        <v>5</v>
      </c>
      <c r="B26" s="64">
        <f>Schedule!B$9</f>
        <v>45816</v>
      </c>
      <c r="C26" s="65">
        <f>Schedule!C$9</f>
        <v>45816</v>
      </c>
      <c r="D26" s="64" t="str">
        <f>Schedule!D$9</f>
        <v>A</v>
      </c>
      <c r="E26" s="66">
        <f>Schedule!E$9</f>
        <v>0.3125</v>
      </c>
      <c r="F26" s="66">
        <f>Schedule!F$9</f>
        <v>0.5625</v>
      </c>
      <c r="G26" s="64" t="str">
        <f>Schedule!G$9</f>
        <v>Geiranger / Norwegen ®</v>
      </c>
      <c r="H26" s="151" t="s">
        <v>98</v>
      </c>
      <c r="I26" s="44" t="s">
        <v>79</v>
      </c>
      <c r="J26" s="83">
        <v>109</v>
      </c>
      <c r="K26" s="87">
        <v>0.375</v>
      </c>
      <c r="L26" s="41">
        <f>Table1[[#This Row],[Depart]]+Table1[[#This Row],[Dur''n]]</f>
        <v>0.5</v>
      </c>
      <c r="M26" s="41">
        <v>0.125</v>
      </c>
      <c r="N26" s="142">
        <v>9</v>
      </c>
      <c r="O26" s="58"/>
      <c r="P26" s="42">
        <v>1</v>
      </c>
      <c r="Q26" s="152">
        <v>1</v>
      </c>
      <c r="R26" s="43">
        <v>9</v>
      </c>
      <c r="S26" s="42"/>
      <c r="T26" s="150" t="s">
        <v>115</v>
      </c>
      <c r="U26" s="45"/>
      <c r="V26" s="98"/>
    </row>
    <row r="27" spans="1:22" ht="24.95" customHeight="1" x14ac:dyDescent="0.2">
      <c r="A27" s="82">
        <f>Schedule!A$9</f>
        <v>5</v>
      </c>
      <c r="B27" s="64">
        <f>Schedule!B$9</f>
        <v>45816</v>
      </c>
      <c r="C27" s="65">
        <f>Schedule!C$9</f>
        <v>45816</v>
      </c>
      <c r="D27" s="64" t="str">
        <f>Schedule!D$9</f>
        <v>A</v>
      </c>
      <c r="E27" s="66">
        <f>Schedule!E$9</f>
        <v>0.3125</v>
      </c>
      <c r="F27" s="66">
        <f>Schedule!F$9</f>
        <v>0.5625</v>
      </c>
      <c r="G27" s="64" t="str">
        <f>Schedule!G$9</f>
        <v>Geiranger / Norwegen ®</v>
      </c>
      <c r="H27" s="151" t="s">
        <v>99</v>
      </c>
      <c r="I27" s="44" t="s">
        <v>80</v>
      </c>
      <c r="J27" s="83">
        <v>119</v>
      </c>
      <c r="K27" s="87">
        <v>0.34375</v>
      </c>
      <c r="L27" s="41">
        <f>Table1[[#This Row],[Depart]]+Table1[[#This Row],[Dur''n]]</f>
        <v>0.53125</v>
      </c>
      <c r="M27" s="41">
        <v>0.1875</v>
      </c>
      <c r="N27" s="142">
        <v>262</v>
      </c>
      <c r="O27" s="58"/>
      <c r="P27" s="42">
        <v>6</v>
      </c>
      <c r="Q27" s="153">
        <v>6</v>
      </c>
      <c r="R27" s="43">
        <v>270</v>
      </c>
      <c r="S27" s="42"/>
      <c r="T27" s="45"/>
      <c r="U27" s="45"/>
      <c r="V27" s="98"/>
    </row>
    <row r="28" spans="1:22" ht="24.95" customHeight="1" x14ac:dyDescent="0.2">
      <c r="A28" s="82">
        <f>Schedule!A$9</f>
        <v>5</v>
      </c>
      <c r="B28" s="64">
        <f>Schedule!B$9</f>
        <v>45816</v>
      </c>
      <c r="C28" s="65">
        <f>Schedule!C$9</f>
        <v>45816</v>
      </c>
      <c r="D28" s="64" t="str">
        <f>Schedule!D$9</f>
        <v>A</v>
      </c>
      <c r="E28" s="66">
        <f>Schedule!E$9</f>
        <v>0.3125</v>
      </c>
      <c r="F28" s="66">
        <f>Schedule!F$9</f>
        <v>0.5625</v>
      </c>
      <c r="G28" s="64" t="str">
        <f>Schedule!G$9</f>
        <v>Geiranger / Norwegen ®</v>
      </c>
      <c r="H28" s="151" t="s">
        <v>99</v>
      </c>
      <c r="I28" s="44" t="s">
        <v>80</v>
      </c>
      <c r="J28" s="83">
        <v>119</v>
      </c>
      <c r="K28" s="87">
        <v>0.35416666666666669</v>
      </c>
      <c r="L28" s="41">
        <f>Table1[[#This Row],[Depart]]+Table1[[#This Row],[Dur''n]]</f>
        <v>0.54166666666666674</v>
      </c>
      <c r="M28" s="41">
        <v>0.1875</v>
      </c>
      <c r="N28" s="142"/>
      <c r="O28" s="58"/>
      <c r="P28" s="42"/>
      <c r="Q28" s="153"/>
      <c r="R28" s="43"/>
      <c r="S28" s="42"/>
      <c r="T28" s="45"/>
      <c r="U28" s="45"/>
      <c r="V28" s="98"/>
    </row>
    <row r="29" spans="1:22" ht="24.95" customHeight="1" x14ac:dyDescent="0.2">
      <c r="A29" s="82">
        <f>Schedule!A$9</f>
        <v>5</v>
      </c>
      <c r="B29" s="64">
        <f>Schedule!B$9</f>
        <v>45816</v>
      </c>
      <c r="C29" s="65">
        <f>Schedule!C$9</f>
        <v>45816</v>
      </c>
      <c r="D29" s="64" t="str">
        <f>Schedule!D$9</f>
        <v>A</v>
      </c>
      <c r="E29" s="66">
        <f>Schedule!E$9</f>
        <v>0.3125</v>
      </c>
      <c r="F29" s="66">
        <f>Schedule!F$9</f>
        <v>0.5625</v>
      </c>
      <c r="G29" s="64" t="str">
        <f>Schedule!G$9</f>
        <v>Geiranger / Norwegen ®</v>
      </c>
      <c r="H29" s="151" t="s">
        <v>100</v>
      </c>
      <c r="I29" s="44" t="s">
        <v>81</v>
      </c>
      <c r="J29" s="83">
        <v>119</v>
      </c>
      <c r="K29" s="87">
        <v>0.4375</v>
      </c>
      <c r="L29" s="41">
        <f>Table1[[#This Row],[Depart]]+Table1[[#This Row],[Dur''n]]</f>
        <v>0.5</v>
      </c>
      <c r="M29" s="41">
        <v>6.25E-2</v>
      </c>
      <c r="N29" s="142">
        <v>5</v>
      </c>
      <c r="O29" s="58"/>
      <c r="P29" s="42">
        <v>1</v>
      </c>
      <c r="Q29" s="153">
        <v>1</v>
      </c>
      <c r="R29" s="43">
        <v>11</v>
      </c>
      <c r="S29" s="42"/>
      <c r="T29" s="150" t="s">
        <v>136</v>
      </c>
      <c r="U29" s="45"/>
      <c r="V29" s="98"/>
    </row>
    <row r="30" spans="1:22" ht="24.95" customHeight="1" x14ac:dyDescent="0.2">
      <c r="A30" s="82">
        <f>Schedule!A$11</f>
        <v>6</v>
      </c>
      <c r="B30" s="64">
        <f>Schedule!B$11</f>
        <v>45817</v>
      </c>
      <c r="C30" s="65">
        <f>Schedule!C$11</f>
        <v>45817</v>
      </c>
      <c r="D30" s="64" t="str">
        <f>Schedule!D$11</f>
        <v>B</v>
      </c>
      <c r="E30" s="66">
        <f>Schedule!E$11</f>
        <v>0.29166666666666669</v>
      </c>
      <c r="F30" s="66">
        <f>Schedule!F$11</f>
        <v>0.625</v>
      </c>
      <c r="G30" s="64" t="str">
        <f>Schedule!G$11</f>
        <v>Åndalsnes / Norwegen</v>
      </c>
      <c r="H30" s="151" t="s">
        <v>101</v>
      </c>
      <c r="I30" s="44" t="s">
        <v>83</v>
      </c>
      <c r="J30" s="83">
        <v>59</v>
      </c>
      <c r="K30" s="87"/>
      <c r="L30" s="41">
        <f>Table1[[#This Row],[Depart]]+Table1[[#This Row],[Dur''n]]</f>
        <v>8.3333333333333329E-2</v>
      </c>
      <c r="M30" s="41">
        <v>8.3333333333333329E-2</v>
      </c>
      <c r="N30" s="142">
        <v>42</v>
      </c>
      <c r="O30" s="58"/>
      <c r="P30" s="42">
        <v>0</v>
      </c>
      <c r="Q30" s="153">
        <v>1</v>
      </c>
      <c r="R30" s="43">
        <v>989</v>
      </c>
      <c r="S30" s="42"/>
      <c r="T30" s="45" t="s">
        <v>138</v>
      </c>
      <c r="U30" s="45"/>
      <c r="V30" s="98"/>
    </row>
    <row r="31" spans="1:22" ht="24.95" customHeight="1" x14ac:dyDescent="0.2">
      <c r="A31" s="82">
        <f>Schedule!A$11</f>
        <v>6</v>
      </c>
      <c r="B31" s="64">
        <f>Schedule!B$11</f>
        <v>45817</v>
      </c>
      <c r="C31" s="65">
        <f>Schedule!C$11</f>
        <v>45817</v>
      </c>
      <c r="D31" s="64" t="str">
        <f>Schedule!D$11</f>
        <v>B</v>
      </c>
      <c r="E31" s="66">
        <f>Schedule!E$11</f>
        <v>0.29166666666666669</v>
      </c>
      <c r="F31" s="66">
        <f>Schedule!F$11</f>
        <v>0.625</v>
      </c>
      <c r="G31" s="64" t="str">
        <f>Schedule!G$11</f>
        <v>Åndalsnes / Norwegen</v>
      </c>
      <c r="H31" s="151" t="s">
        <v>102</v>
      </c>
      <c r="I31" s="44" t="s">
        <v>84</v>
      </c>
      <c r="J31" s="83">
        <v>89</v>
      </c>
      <c r="K31" s="87">
        <v>0.40277777777777773</v>
      </c>
      <c r="L31" s="41">
        <f>Table1[[#This Row],[Depart]]+Table1[[#This Row],[Dur''n]]</f>
        <v>0.51388888888888884</v>
      </c>
      <c r="M31" s="41">
        <v>0.1111111111111111</v>
      </c>
      <c r="N31" s="142">
        <v>285</v>
      </c>
      <c r="O31" s="58"/>
      <c r="P31" s="42">
        <v>7</v>
      </c>
      <c r="Q31" s="153">
        <v>7</v>
      </c>
      <c r="R31" s="84">
        <v>315</v>
      </c>
      <c r="S31" s="42"/>
      <c r="T31" s="45" t="s">
        <v>137</v>
      </c>
      <c r="U31" s="45"/>
      <c r="V31" s="98"/>
    </row>
    <row r="32" spans="1:22" ht="24.95" customHeight="1" x14ac:dyDescent="0.2">
      <c r="A32" s="82">
        <f>Schedule!A$11</f>
        <v>6</v>
      </c>
      <c r="B32" s="64">
        <f>Schedule!B$11</f>
        <v>45817</v>
      </c>
      <c r="C32" s="65">
        <f>Schedule!C$11</f>
        <v>45817</v>
      </c>
      <c r="D32" s="64" t="str">
        <f>Schedule!D$11</f>
        <v>B</v>
      </c>
      <c r="E32" s="66">
        <f>Schedule!E$11</f>
        <v>0.29166666666666669</v>
      </c>
      <c r="F32" s="66">
        <f>Schedule!F$11</f>
        <v>0.625</v>
      </c>
      <c r="G32" s="64" t="str">
        <f>Schedule!G$11</f>
        <v>Åndalsnes / Norwegen</v>
      </c>
      <c r="H32" s="151" t="s">
        <v>139</v>
      </c>
      <c r="I32" s="44" t="s">
        <v>142</v>
      </c>
      <c r="J32" s="83">
        <v>79</v>
      </c>
      <c r="K32" s="87">
        <v>0.33333333333333331</v>
      </c>
      <c r="L32" s="41">
        <f>Table1[[#This Row],[Depart]]+Table1[[#This Row],[Dur''n]]</f>
        <v>0.45833333333333331</v>
      </c>
      <c r="M32" s="41">
        <v>0.125</v>
      </c>
      <c r="N32" s="142">
        <v>0</v>
      </c>
      <c r="O32" s="58"/>
      <c r="P32" s="42"/>
      <c r="Q32" s="153"/>
      <c r="R32" s="84">
        <v>120</v>
      </c>
      <c r="S32" s="42"/>
      <c r="T32" s="45"/>
      <c r="U32" s="45"/>
      <c r="V32" s="98"/>
    </row>
    <row r="33" spans="1:22" ht="24.95" customHeight="1" x14ac:dyDescent="0.2">
      <c r="A33" s="82">
        <f>Schedule!A$11</f>
        <v>6</v>
      </c>
      <c r="B33" s="64">
        <f>Schedule!B$11</f>
        <v>45817</v>
      </c>
      <c r="C33" s="65">
        <f>Schedule!C$11</f>
        <v>45817</v>
      </c>
      <c r="D33" s="64" t="str">
        <f>Schedule!D$11</f>
        <v>B</v>
      </c>
      <c r="E33" s="66">
        <f>Schedule!E$11</f>
        <v>0.29166666666666669</v>
      </c>
      <c r="F33" s="66">
        <f>Schedule!F$11</f>
        <v>0.625</v>
      </c>
      <c r="G33" s="64" t="str">
        <f>Schedule!G$11</f>
        <v>Åndalsnes / Norwegen</v>
      </c>
      <c r="H33" s="151" t="s">
        <v>140</v>
      </c>
      <c r="I33" s="44" t="s">
        <v>143</v>
      </c>
      <c r="J33" s="83">
        <v>79</v>
      </c>
      <c r="K33" s="87">
        <v>0.36458333333333331</v>
      </c>
      <c r="L33" s="41">
        <f>Table1[[#This Row],[Depart]]+Table1[[#This Row],[Dur''n]]</f>
        <v>0.48958333333333331</v>
      </c>
      <c r="M33" s="41">
        <v>0.125</v>
      </c>
      <c r="N33" s="142">
        <v>74</v>
      </c>
      <c r="O33" s="58"/>
      <c r="P33" s="42">
        <v>2</v>
      </c>
      <c r="Q33" s="153">
        <v>2</v>
      </c>
      <c r="R33" s="84">
        <v>120</v>
      </c>
      <c r="S33" s="42"/>
      <c r="T33" s="45"/>
      <c r="U33" s="45"/>
      <c r="V33" s="98"/>
    </row>
    <row r="34" spans="1:22" ht="24.95" customHeight="1" x14ac:dyDescent="0.2">
      <c r="A34" s="82">
        <f>Schedule!A$11</f>
        <v>6</v>
      </c>
      <c r="B34" s="64">
        <f>Schedule!B$11</f>
        <v>45817</v>
      </c>
      <c r="C34" s="65">
        <f>Schedule!C$11</f>
        <v>45817</v>
      </c>
      <c r="D34" s="64" t="str">
        <f>Schedule!D$11</f>
        <v>B</v>
      </c>
      <c r="E34" s="66">
        <f>Schedule!E$11</f>
        <v>0.29166666666666669</v>
      </c>
      <c r="F34" s="66">
        <f>Schedule!F$11</f>
        <v>0.625</v>
      </c>
      <c r="G34" s="64" t="str">
        <f>Schedule!G$11</f>
        <v>Åndalsnes / Norwegen</v>
      </c>
      <c r="H34" s="151" t="s">
        <v>141</v>
      </c>
      <c r="I34" s="44" t="s">
        <v>144</v>
      </c>
      <c r="J34" s="83">
        <v>79</v>
      </c>
      <c r="K34" s="87">
        <v>0.39583333333333331</v>
      </c>
      <c r="L34" s="41">
        <f>Table1[[#This Row],[Depart]]+Table1[[#This Row],[Dur''n]]</f>
        <v>0.52083333333333326</v>
      </c>
      <c r="M34" s="41">
        <v>0.125</v>
      </c>
      <c r="N34" s="142">
        <v>73</v>
      </c>
      <c r="O34" s="58"/>
      <c r="P34" s="42">
        <v>2</v>
      </c>
      <c r="Q34" s="153">
        <v>2</v>
      </c>
      <c r="R34" s="84">
        <v>120</v>
      </c>
      <c r="S34" s="42"/>
      <c r="T34" s="45"/>
      <c r="U34" s="45"/>
      <c r="V34" s="98"/>
    </row>
    <row r="35" spans="1:22" ht="24.95" customHeight="1" x14ac:dyDescent="0.2">
      <c r="A35" s="82">
        <f>Schedule!A$12</f>
        <v>7</v>
      </c>
      <c r="B35" s="64">
        <f>Schedule!B$12</f>
        <v>45818</v>
      </c>
      <c r="C35" s="65">
        <f>Schedule!C$12</f>
        <v>45818</v>
      </c>
      <c r="D35" s="64" t="str">
        <f>Schedule!D$13</f>
        <v>B</v>
      </c>
      <c r="E35" s="66">
        <f>Schedule!E$13</f>
        <v>0.375</v>
      </c>
      <c r="F35" s="66">
        <f>Schedule!F$13</f>
        <v>0.79166666666666663</v>
      </c>
      <c r="G35" s="64" t="str">
        <f>Schedule!G$13</f>
        <v>Tromsø / Norwegen</v>
      </c>
      <c r="H35" s="151" t="s">
        <v>103</v>
      </c>
      <c r="I35" s="44" t="s">
        <v>85</v>
      </c>
      <c r="J35" s="83">
        <v>99</v>
      </c>
      <c r="K35" s="87">
        <v>0.55208333333333337</v>
      </c>
      <c r="L35" s="41">
        <f>Table1[[#This Row],[Depart]]+Table1[[#This Row],[Dur''n]]</f>
        <v>0.67708333333333337</v>
      </c>
      <c r="M35" s="41">
        <v>0.125</v>
      </c>
      <c r="N35" s="142">
        <v>91</v>
      </c>
      <c r="O35" s="58"/>
      <c r="P35" s="42">
        <v>3</v>
      </c>
      <c r="Q35" s="153">
        <v>3</v>
      </c>
      <c r="R35" s="43">
        <v>126</v>
      </c>
      <c r="S35" s="42"/>
      <c r="T35" s="45"/>
      <c r="U35" s="45"/>
      <c r="V35" s="98"/>
    </row>
    <row r="36" spans="1:22" ht="24.95" customHeight="1" x14ac:dyDescent="0.2">
      <c r="A36" s="82">
        <f>Schedule!A$12</f>
        <v>7</v>
      </c>
      <c r="B36" s="64">
        <f>Schedule!B$12</f>
        <v>45818</v>
      </c>
      <c r="C36" s="65">
        <f>Schedule!C$12</f>
        <v>45818</v>
      </c>
      <c r="D36" s="64" t="str">
        <f>Schedule!D$13</f>
        <v>B</v>
      </c>
      <c r="E36" s="66">
        <f>Schedule!E$13</f>
        <v>0.375</v>
      </c>
      <c r="F36" s="66">
        <f>Schedule!F$13</f>
        <v>0.79166666666666663</v>
      </c>
      <c r="G36" s="64" t="str">
        <f>Schedule!G$13</f>
        <v>Tromsø / Norwegen</v>
      </c>
      <c r="H36" s="151" t="s">
        <v>104</v>
      </c>
      <c r="I36" s="44" t="s">
        <v>86</v>
      </c>
      <c r="J36" s="83">
        <v>95</v>
      </c>
      <c r="K36" s="87">
        <v>0.5625</v>
      </c>
      <c r="L36" s="41">
        <f>Table1[[#This Row],[Depart]]+Table1[[#This Row],[Dur''n]]</f>
        <v>0.6875</v>
      </c>
      <c r="M36" s="41">
        <v>0.125</v>
      </c>
      <c r="N36" s="142">
        <v>155</v>
      </c>
      <c r="O36" s="58"/>
      <c r="P36" s="42">
        <v>4</v>
      </c>
      <c r="Q36" s="153">
        <v>4</v>
      </c>
      <c r="R36" s="43">
        <v>168</v>
      </c>
      <c r="S36" s="42"/>
      <c r="T36" s="45"/>
      <c r="U36" s="45"/>
      <c r="V36" s="98"/>
    </row>
    <row r="37" spans="1:22" ht="24.95" customHeight="1" x14ac:dyDescent="0.2">
      <c r="A37" s="82">
        <f>Schedule!A$12</f>
        <v>7</v>
      </c>
      <c r="B37" s="64">
        <f>Schedule!B$12</f>
        <v>45818</v>
      </c>
      <c r="C37" s="65">
        <f>Schedule!C$12</f>
        <v>45818</v>
      </c>
      <c r="D37" s="64" t="str">
        <f>Schedule!D$13</f>
        <v>B</v>
      </c>
      <c r="E37" s="66">
        <f>Schedule!E$13</f>
        <v>0.375</v>
      </c>
      <c r="F37" s="66">
        <f>Schedule!F$13</f>
        <v>0.79166666666666663</v>
      </c>
      <c r="G37" s="64" t="str">
        <f>Schedule!G$13</f>
        <v>Tromsø / Norwegen</v>
      </c>
      <c r="H37" s="151" t="s">
        <v>105</v>
      </c>
      <c r="I37" s="44" t="s">
        <v>87</v>
      </c>
      <c r="J37" s="83">
        <v>39</v>
      </c>
      <c r="K37" s="87">
        <v>0.44791666666666669</v>
      </c>
      <c r="L37" s="41">
        <f>Table1[[#This Row],[Depart]]+Table1[[#This Row],[Dur''n]]</f>
        <v>0.53125</v>
      </c>
      <c r="M37" s="41">
        <v>8.3333333333333329E-2</v>
      </c>
      <c r="N37" s="142">
        <v>146</v>
      </c>
      <c r="O37" s="58"/>
      <c r="P37" s="42">
        <v>4</v>
      </c>
      <c r="Q37" s="153">
        <v>4</v>
      </c>
      <c r="R37" s="88">
        <v>168</v>
      </c>
      <c r="S37" s="42"/>
      <c r="T37" s="45"/>
      <c r="U37" s="45"/>
      <c r="V37" s="98"/>
    </row>
    <row r="38" spans="1:22" ht="24.95" customHeight="1" x14ac:dyDescent="0.2">
      <c r="A38" s="82">
        <f>Schedule!A$12</f>
        <v>7</v>
      </c>
      <c r="B38" s="64">
        <f>Schedule!B$12</f>
        <v>45818</v>
      </c>
      <c r="C38" s="65">
        <f>Schedule!C$12</f>
        <v>45818</v>
      </c>
      <c r="D38" s="64" t="str">
        <f>Schedule!D$13</f>
        <v>B</v>
      </c>
      <c r="E38" s="66">
        <f>Schedule!E$13</f>
        <v>0.375</v>
      </c>
      <c r="F38" s="66">
        <f>Schedule!F$13</f>
        <v>0.79166666666666663</v>
      </c>
      <c r="G38" s="64" t="str">
        <f>Schedule!G$13</f>
        <v>Tromsø / Norwegen</v>
      </c>
      <c r="H38" s="151" t="s">
        <v>145</v>
      </c>
      <c r="I38" s="44" t="s">
        <v>147</v>
      </c>
      <c r="J38" s="83">
        <v>69</v>
      </c>
      <c r="K38" s="87">
        <v>0.5625</v>
      </c>
      <c r="L38" s="41">
        <f>Table1[[#This Row],[Depart]]+Table1[[#This Row],[Dur''n]]</f>
        <v>0.66666666666666663</v>
      </c>
      <c r="M38" s="41">
        <v>0.10416666666666667</v>
      </c>
      <c r="N38" s="142">
        <v>30</v>
      </c>
      <c r="O38" s="58"/>
      <c r="P38" s="42">
        <v>1</v>
      </c>
      <c r="Q38" s="153">
        <v>1</v>
      </c>
      <c r="R38" s="88">
        <v>42</v>
      </c>
      <c r="S38" s="42"/>
      <c r="T38" s="45"/>
      <c r="U38" s="45"/>
      <c r="V38" s="98"/>
    </row>
    <row r="39" spans="1:22" ht="24.95" customHeight="1" x14ac:dyDescent="0.2">
      <c r="A39" s="82">
        <f>Schedule!A$12</f>
        <v>7</v>
      </c>
      <c r="B39" s="64">
        <f>Schedule!B$12</f>
        <v>45818</v>
      </c>
      <c r="C39" s="65">
        <f>Schedule!C$12</f>
        <v>45818</v>
      </c>
      <c r="D39" s="64" t="str">
        <f>Schedule!D$13</f>
        <v>B</v>
      </c>
      <c r="E39" s="66">
        <f>Schedule!E$13</f>
        <v>0.375</v>
      </c>
      <c r="F39" s="66">
        <f>Schedule!F$13</f>
        <v>0.79166666666666663</v>
      </c>
      <c r="G39" s="64" t="str">
        <f>Schedule!G$13</f>
        <v>Tromsø / Norwegen</v>
      </c>
      <c r="H39" s="151" t="s">
        <v>146</v>
      </c>
      <c r="I39" s="44" t="s">
        <v>148</v>
      </c>
      <c r="J39" s="83">
        <v>69</v>
      </c>
      <c r="K39" s="87">
        <v>0.61805555555555558</v>
      </c>
      <c r="L39" s="41">
        <f>Table1[[#This Row],[Depart]]+Table1[[#This Row],[Dur''n]]</f>
        <v>0.72222222222222221</v>
      </c>
      <c r="M39" s="41">
        <v>0.10416666666666667</v>
      </c>
      <c r="N39" s="142">
        <v>31</v>
      </c>
      <c r="O39" s="58"/>
      <c r="P39" s="42">
        <v>1</v>
      </c>
      <c r="Q39" s="153">
        <v>1</v>
      </c>
      <c r="R39" s="88">
        <v>42</v>
      </c>
      <c r="S39" s="42"/>
      <c r="T39" s="45"/>
      <c r="U39" s="147"/>
      <c r="V39" s="98"/>
    </row>
    <row r="40" spans="1:22" ht="24.95" customHeight="1" x14ac:dyDescent="0.2">
      <c r="A40" s="82">
        <f>Schedule!A$14</f>
        <v>9</v>
      </c>
      <c r="B40" s="64">
        <f>Schedule!B$14</f>
        <v>45820</v>
      </c>
      <c r="C40" s="65">
        <f>Schedule!C$14</f>
        <v>45820</v>
      </c>
      <c r="D40" s="64" t="str">
        <f>Schedule!D$14</f>
        <v>B</v>
      </c>
      <c r="E40" s="66">
        <f>Schedule!E$14</f>
        <v>0.5</v>
      </c>
      <c r="F40" s="66">
        <f>Schedule!F$14</f>
        <v>0.83333333333333337</v>
      </c>
      <c r="G40" s="64" t="str">
        <f>Schedule!G$14</f>
        <v>Honningsvåg / Nordkap / Norwegen</v>
      </c>
      <c r="H40" s="151" t="s">
        <v>150</v>
      </c>
      <c r="I40" s="44" t="s">
        <v>152</v>
      </c>
      <c r="J40" s="83">
        <v>79</v>
      </c>
      <c r="K40" s="87">
        <v>0.54166666666666663</v>
      </c>
      <c r="L40" s="41">
        <f>Table1[[#This Row],[Depart]]+Table1[[#This Row],[Dur''n]]</f>
        <v>0.66666666666666663</v>
      </c>
      <c r="M40" s="41">
        <v>0.125</v>
      </c>
      <c r="N40" s="142">
        <v>150</v>
      </c>
      <c r="O40" s="58"/>
      <c r="P40" s="42">
        <v>3</v>
      </c>
      <c r="Q40" s="153">
        <v>3</v>
      </c>
      <c r="R40" s="43">
        <v>135</v>
      </c>
      <c r="S40" s="42"/>
      <c r="T40" s="45"/>
      <c r="U40" s="45"/>
      <c r="V40" s="98"/>
    </row>
    <row r="41" spans="1:22" ht="24.95" customHeight="1" x14ac:dyDescent="0.2">
      <c r="A41" s="82">
        <f>Schedule!A$14</f>
        <v>9</v>
      </c>
      <c r="B41" s="64">
        <f>Schedule!B$14</f>
        <v>45820</v>
      </c>
      <c r="C41" s="65">
        <f>Schedule!C$14</f>
        <v>45820</v>
      </c>
      <c r="D41" s="64" t="str">
        <f>Schedule!D$14</f>
        <v>B</v>
      </c>
      <c r="E41" s="66">
        <f>Schedule!E$14</f>
        <v>0.5</v>
      </c>
      <c r="F41" s="66">
        <f>Schedule!F$14</f>
        <v>0.83333333333333337</v>
      </c>
      <c r="G41" s="64" t="str">
        <f>Schedule!G$14</f>
        <v>Honningsvåg / Nordkap / Norwegen</v>
      </c>
      <c r="H41" s="151" t="s">
        <v>150</v>
      </c>
      <c r="I41" s="44" t="s">
        <v>152</v>
      </c>
      <c r="J41" s="83">
        <v>79</v>
      </c>
      <c r="K41" s="87">
        <v>0.55208333333333337</v>
      </c>
      <c r="L41" s="41">
        <f>Table1[[#This Row],[Depart]]+Table1[[#This Row],[Dur''n]]</f>
        <v>0.67708333333333337</v>
      </c>
      <c r="M41" s="41">
        <v>0.125</v>
      </c>
      <c r="N41" s="142">
        <v>150</v>
      </c>
      <c r="O41" s="58"/>
      <c r="P41" s="42">
        <v>3</v>
      </c>
      <c r="Q41" s="153">
        <v>3</v>
      </c>
      <c r="R41" s="43">
        <v>135</v>
      </c>
      <c r="S41" s="42"/>
      <c r="T41" s="45"/>
      <c r="U41" s="147"/>
      <c r="V41" s="98"/>
    </row>
    <row r="42" spans="1:22" ht="24.95" customHeight="1" x14ac:dyDescent="0.2">
      <c r="A42" s="82">
        <f>Schedule!A$14</f>
        <v>9</v>
      </c>
      <c r="B42" s="64">
        <f>Schedule!B$14</f>
        <v>45820</v>
      </c>
      <c r="C42" s="65">
        <f>Schedule!C$14</f>
        <v>45820</v>
      </c>
      <c r="D42" s="64" t="str">
        <f>Schedule!D$14</f>
        <v>B</v>
      </c>
      <c r="E42" s="66">
        <f>Schedule!E$14</f>
        <v>0.5</v>
      </c>
      <c r="F42" s="66">
        <f>Schedule!F$14</f>
        <v>0.83333333333333337</v>
      </c>
      <c r="G42" s="64" t="str">
        <f>Schedule!G$14</f>
        <v>Honningsvåg / Nordkap / Norwegen</v>
      </c>
      <c r="H42" s="151" t="s">
        <v>151</v>
      </c>
      <c r="I42" s="44" t="s">
        <v>153</v>
      </c>
      <c r="J42" s="83">
        <v>79</v>
      </c>
      <c r="K42" s="87">
        <v>0.67708333333333337</v>
      </c>
      <c r="L42" s="41">
        <f>Table1[[#This Row],[Depart]]+Table1[[#This Row],[Dur''n]]</f>
        <v>0.80208333333333337</v>
      </c>
      <c r="M42" s="41">
        <v>0.125</v>
      </c>
      <c r="N42" s="142">
        <v>150</v>
      </c>
      <c r="O42" s="58"/>
      <c r="P42" s="42">
        <v>3</v>
      </c>
      <c r="Q42" s="153">
        <v>3</v>
      </c>
      <c r="R42" s="43">
        <v>135</v>
      </c>
      <c r="S42" s="42"/>
      <c r="T42" s="45"/>
      <c r="U42" s="147"/>
      <c r="V42" s="98"/>
    </row>
    <row r="43" spans="1:22" ht="24.95" customHeight="1" x14ac:dyDescent="0.2">
      <c r="A43" s="82">
        <f>Schedule!A$14</f>
        <v>9</v>
      </c>
      <c r="B43" s="64">
        <f>Schedule!B$14</f>
        <v>45820</v>
      </c>
      <c r="C43" s="65">
        <f>Schedule!C$14</f>
        <v>45820</v>
      </c>
      <c r="D43" s="64" t="str">
        <f>Schedule!D$14</f>
        <v>B</v>
      </c>
      <c r="E43" s="66">
        <f>Schedule!E$14</f>
        <v>0.5</v>
      </c>
      <c r="F43" s="66">
        <f>Schedule!F$14</f>
        <v>0.83333333333333337</v>
      </c>
      <c r="G43" s="64" t="str">
        <f>Schedule!G$14</f>
        <v>Honningsvåg / Nordkap / Norwegen</v>
      </c>
      <c r="H43" s="151" t="s">
        <v>151</v>
      </c>
      <c r="I43" s="44" t="s">
        <v>153</v>
      </c>
      <c r="J43" s="83">
        <v>79</v>
      </c>
      <c r="K43" s="87">
        <v>0.6875</v>
      </c>
      <c r="L43" s="41">
        <f>Table1[[#This Row],[Depart]]+Table1[[#This Row],[Dur''n]]</f>
        <v>0.8125</v>
      </c>
      <c r="M43" s="41">
        <v>0.125</v>
      </c>
      <c r="N43" s="142">
        <v>150</v>
      </c>
      <c r="O43" s="58"/>
      <c r="P43" s="42">
        <v>3</v>
      </c>
      <c r="Q43" s="153">
        <v>3</v>
      </c>
      <c r="R43" s="43">
        <v>135</v>
      </c>
      <c r="S43" s="42"/>
      <c r="T43" s="45"/>
      <c r="U43" s="147"/>
      <c r="V43" s="98"/>
    </row>
    <row r="44" spans="1:22" ht="24.95" customHeight="1" x14ac:dyDescent="0.2">
      <c r="A44" s="82">
        <f>Schedule!A$14</f>
        <v>9</v>
      </c>
      <c r="B44" s="64">
        <f>Schedule!B$14</f>
        <v>45820</v>
      </c>
      <c r="C44" s="65">
        <f>Schedule!C$14</f>
        <v>45820</v>
      </c>
      <c r="D44" s="64" t="str">
        <f>Schedule!D$14</f>
        <v>B</v>
      </c>
      <c r="E44" s="66">
        <f>Schedule!E$14</f>
        <v>0.5</v>
      </c>
      <c r="F44" s="66">
        <f>Schedule!F$14</f>
        <v>0.83333333333333337</v>
      </c>
      <c r="G44" s="64" t="str">
        <f>Schedule!G$14</f>
        <v>Honningsvåg / Nordkap / Norwegen</v>
      </c>
      <c r="H44" s="151" t="s">
        <v>106</v>
      </c>
      <c r="I44" s="44" t="s">
        <v>88</v>
      </c>
      <c r="J44" s="83">
        <v>219</v>
      </c>
      <c r="K44" s="87">
        <v>0.57291666666666663</v>
      </c>
      <c r="L44" s="41">
        <f>Table1[[#This Row],[Depart]]+Table1[[#This Row],[Dur''n]]</f>
        <v>0.71875</v>
      </c>
      <c r="M44" s="41">
        <v>0.14583333333333334</v>
      </c>
      <c r="N44" s="142">
        <v>6</v>
      </c>
      <c r="O44" s="58"/>
      <c r="P44" s="42">
        <v>1</v>
      </c>
      <c r="Q44" s="153">
        <v>1</v>
      </c>
      <c r="R44" s="43">
        <v>24</v>
      </c>
      <c r="S44" s="42"/>
      <c r="T44" s="45" t="s">
        <v>149</v>
      </c>
      <c r="U44" s="45"/>
      <c r="V44" s="98"/>
    </row>
    <row r="45" spans="1:22" ht="24.95" customHeight="1" x14ac:dyDescent="0.2">
      <c r="A45" s="82">
        <f>Schedule!A$14</f>
        <v>9</v>
      </c>
      <c r="B45" s="64">
        <f>Schedule!B$14</f>
        <v>45820</v>
      </c>
      <c r="C45" s="65">
        <f>Schedule!C$14</f>
        <v>45820</v>
      </c>
      <c r="D45" s="64" t="str">
        <f>Schedule!D$14</f>
        <v>B</v>
      </c>
      <c r="E45" s="66">
        <f>Schedule!E$14</f>
        <v>0.5</v>
      </c>
      <c r="F45" s="66">
        <f>Schedule!F$14</f>
        <v>0.83333333333333337</v>
      </c>
      <c r="G45" s="64" t="str">
        <f>Schedule!G$14</f>
        <v>Honningsvåg / Nordkap / Norwegen</v>
      </c>
      <c r="H45" s="151" t="s">
        <v>107</v>
      </c>
      <c r="I45" s="44" t="s">
        <v>89</v>
      </c>
      <c r="J45" s="83">
        <v>59</v>
      </c>
      <c r="K45" s="87">
        <v>0.5625</v>
      </c>
      <c r="L45" s="41">
        <f>Table1[[#This Row],[Depart]]+Table1[[#This Row],[Dur''n]]</f>
        <v>0.66666666666666663</v>
      </c>
      <c r="M45" s="41">
        <v>0.10416666666666667</v>
      </c>
      <c r="N45" s="142">
        <v>35</v>
      </c>
      <c r="O45" s="58"/>
      <c r="P45" s="42">
        <v>1</v>
      </c>
      <c r="Q45" s="153">
        <v>1</v>
      </c>
      <c r="R45" s="88">
        <v>45</v>
      </c>
      <c r="S45" s="42"/>
      <c r="T45" s="45"/>
      <c r="U45" s="45"/>
      <c r="V45" s="98"/>
    </row>
    <row r="46" spans="1:22" ht="24.95" customHeight="1" x14ac:dyDescent="0.2">
      <c r="A46" s="82">
        <f>Schedule!A$16</f>
        <v>11</v>
      </c>
      <c r="B46" s="64">
        <f>Schedule!B$16</f>
        <v>45822</v>
      </c>
      <c r="C46" s="65">
        <f>Schedule!C$16</f>
        <v>45822</v>
      </c>
      <c r="D46" s="64" t="str">
        <f>Schedule!D$16</f>
        <v>B</v>
      </c>
      <c r="E46" s="66">
        <f>Schedule!E$16</f>
        <v>0.54166666666666663</v>
      </c>
      <c r="F46" s="66">
        <f>Schedule!F$16</f>
        <v>0.79166666666666663</v>
      </c>
      <c r="G46" s="64" t="str">
        <f>Schedule!G$16</f>
        <v>Sandnessjøen / Norwegen</v>
      </c>
      <c r="H46" s="151" t="s">
        <v>163</v>
      </c>
      <c r="I46" s="44" t="s">
        <v>164</v>
      </c>
      <c r="J46" s="83">
        <v>59</v>
      </c>
      <c r="K46" s="87">
        <v>0.5625</v>
      </c>
      <c r="L46" s="145">
        <f>Table1[[#This Row],[Depart]]+Table1[[#This Row],[Dur''n]]</f>
        <v>0.64583333333333337</v>
      </c>
      <c r="M46" s="146">
        <v>8.3333333333333329E-2</v>
      </c>
      <c r="N46" s="142">
        <v>150</v>
      </c>
      <c r="O46" s="58"/>
      <c r="P46" s="42">
        <v>4</v>
      </c>
      <c r="Q46" s="153">
        <v>4</v>
      </c>
      <c r="R46" s="154">
        <v>160</v>
      </c>
      <c r="S46" s="42"/>
      <c r="T46" s="45"/>
      <c r="U46" s="147"/>
      <c r="V46" s="98"/>
    </row>
    <row r="47" spans="1:22" ht="24.95" customHeight="1" x14ac:dyDescent="0.2">
      <c r="A47" s="82">
        <f>Schedule!A$16</f>
        <v>11</v>
      </c>
      <c r="B47" s="64">
        <f>Schedule!B$16</f>
        <v>45822</v>
      </c>
      <c r="C47" s="65">
        <f>Schedule!C$16</f>
        <v>45822</v>
      </c>
      <c r="D47" s="64" t="str">
        <f>Schedule!D$16</f>
        <v>B</v>
      </c>
      <c r="E47" s="66">
        <f>Schedule!E$16</f>
        <v>0.54166666666666663</v>
      </c>
      <c r="F47" s="66">
        <f>Schedule!F$16</f>
        <v>0.79166666666666663</v>
      </c>
      <c r="G47" s="64" t="str">
        <f>Schedule!G$16</f>
        <v>Sandnessjøen / Norwegen</v>
      </c>
      <c r="H47" s="151" t="s">
        <v>162</v>
      </c>
      <c r="I47" s="44" t="s">
        <v>165</v>
      </c>
      <c r="J47" s="83">
        <v>59</v>
      </c>
      <c r="K47" s="87">
        <v>0.66666666666666663</v>
      </c>
      <c r="L47" s="145">
        <f>Table1[[#This Row],[Depart]]+Table1[[#This Row],[Dur''n]]</f>
        <v>0.75</v>
      </c>
      <c r="M47" s="146">
        <v>8.3333333333333329E-2</v>
      </c>
      <c r="N47" s="142">
        <v>147</v>
      </c>
      <c r="O47" s="58"/>
      <c r="P47" s="42">
        <v>4</v>
      </c>
      <c r="Q47" s="153">
        <v>4</v>
      </c>
      <c r="R47" s="154">
        <v>160</v>
      </c>
      <c r="S47" s="42"/>
      <c r="T47" s="45"/>
      <c r="U47" s="147"/>
      <c r="V47" s="98"/>
    </row>
    <row r="48" spans="1:22" ht="24.95" customHeight="1" x14ac:dyDescent="0.2">
      <c r="A48" s="82">
        <f>Schedule!A$16</f>
        <v>11</v>
      </c>
      <c r="B48" s="64">
        <f>Schedule!B$16</f>
        <v>45822</v>
      </c>
      <c r="C48" s="65">
        <f>Schedule!C$16</f>
        <v>45822</v>
      </c>
      <c r="D48" s="64" t="str">
        <f>Schedule!D$16</f>
        <v>B</v>
      </c>
      <c r="E48" s="66">
        <f>Schedule!E$16</f>
        <v>0.54166666666666663</v>
      </c>
      <c r="F48" s="66">
        <f>Schedule!F$16</f>
        <v>0.79166666666666663</v>
      </c>
      <c r="G48" s="64" t="str">
        <f>Schedule!G$16</f>
        <v>Sandnessjøen / Norwegen</v>
      </c>
      <c r="H48" s="151" t="s">
        <v>159</v>
      </c>
      <c r="I48" s="44" t="s">
        <v>158</v>
      </c>
      <c r="J48" s="83">
        <v>120</v>
      </c>
      <c r="K48" s="87">
        <v>0.55208333333333337</v>
      </c>
      <c r="L48" s="145">
        <f>Table1[[#This Row],[Depart]]+Table1[[#This Row],[Dur''n]]</f>
        <v>0.65625</v>
      </c>
      <c r="M48" s="146">
        <v>0.10416666666666667</v>
      </c>
      <c r="N48" s="142">
        <v>41</v>
      </c>
      <c r="O48" s="58"/>
      <c r="P48" s="42">
        <v>1</v>
      </c>
      <c r="Q48" s="153">
        <v>1</v>
      </c>
      <c r="R48" s="43">
        <v>50</v>
      </c>
      <c r="S48" s="42"/>
      <c r="T48" s="45"/>
      <c r="U48" s="147"/>
      <c r="V48" s="98"/>
    </row>
    <row r="49" spans="1:22" ht="24.95" customHeight="1" x14ac:dyDescent="0.2">
      <c r="A49" s="82">
        <f>Schedule!A$16</f>
        <v>11</v>
      </c>
      <c r="B49" s="64">
        <f>Schedule!B$16</f>
        <v>45822</v>
      </c>
      <c r="C49" s="65">
        <f>Schedule!C$16</f>
        <v>45822</v>
      </c>
      <c r="D49" s="64" t="str">
        <f>Schedule!D$16</f>
        <v>B</v>
      </c>
      <c r="E49" s="66">
        <f>Schedule!E$16</f>
        <v>0.54166666666666663</v>
      </c>
      <c r="F49" s="66">
        <f>Schedule!F$16</f>
        <v>0.79166666666666663</v>
      </c>
      <c r="G49" s="64" t="str">
        <f>Schedule!G$16</f>
        <v>Sandnessjøen / Norwegen</v>
      </c>
      <c r="H49" s="151" t="s">
        <v>160</v>
      </c>
      <c r="I49" s="44" t="s">
        <v>161</v>
      </c>
      <c r="J49" s="83">
        <v>120</v>
      </c>
      <c r="K49" s="87">
        <v>0.66666666666666663</v>
      </c>
      <c r="L49" s="145">
        <f>Table1[[#This Row],[Depart]]+Table1[[#This Row],[Dur''n]]</f>
        <v>0.77083333333333326</v>
      </c>
      <c r="M49" s="146">
        <v>0.10416666666666667</v>
      </c>
      <c r="N49" s="142">
        <v>0</v>
      </c>
      <c r="O49" s="58"/>
      <c r="P49" s="42">
        <v>0</v>
      </c>
      <c r="Q49" s="153">
        <v>0</v>
      </c>
      <c r="R49" s="43">
        <v>50</v>
      </c>
      <c r="S49" s="42"/>
      <c r="T49" s="45"/>
      <c r="U49" s="147"/>
      <c r="V49" s="98"/>
    </row>
    <row r="50" spans="1:22" ht="24.95" customHeight="1" x14ac:dyDescent="0.2">
      <c r="A50" s="82">
        <f>Schedule!A$16</f>
        <v>11</v>
      </c>
      <c r="B50" s="64">
        <f>Schedule!B$16</f>
        <v>45822</v>
      </c>
      <c r="C50" s="65">
        <f>Schedule!C$16</f>
        <v>45822</v>
      </c>
      <c r="D50" s="64" t="str">
        <f>Schedule!D$16</f>
        <v>B</v>
      </c>
      <c r="E50" s="66">
        <f>Schedule!E$16</f>
        <v>0.54166666666666663</v>
      </c>
      <c r="F50" s="66">
        <f>Schedule!F$16</f>
        <v>0.79166666666666663</v>
      </c>
      <c r="G50" s="64" t="str">
        <f>Schedule!G$16</f>
        <v>Sandnessjøen / Norwegen</v>
      </c>
      <c r="H50" s="151" t="s">
        <v>155</v>
      </c>
      <c r="I50" s="44" t="s">
        <v>154</v>
      </c>
      <c r="J50" s="83">
        <v>109</v>
      </c>
      <c r="K50" s="87">
        <v>0.54166666666666663</v>
      </c>
      <c r="L50" s="145">
        <f>Table1[[#This Row],[Depart]]+Table1[[#This Row],[Dur''n]]</f>
        <v>0.6875</v>
      </c>
      <c r="M50" s="146">
        <v>0.14583333333333334</v>
      </c>
      <c r="N50" s="142">
        <v>42</v>
      </c>
      <c r="O50" s="58"/>
      <c r="P50" s="42">
        <v>2</v>
      </c>
      <c r="Q50" s="153">
        <v>2</v>
      </c>
      <c r="R50" s="43">
        <v>44</v>
      </c>
      <c r="S50" s="42"/>
      <c r="T50" s="45"/>
      <c r="U50" s="147"/>
      <c r="V50" s="98"/>
    </row>
    <row r="51" spans="1:22" ht="24.95" customHeight="1" x14ac:dyDescent="0.2">
      <c r="A51" s="82">
        <f>Schedule!A$16</f>
        <v>11</v>
      </c>
      <c r="B51" s="64">
        <f>Schedule!B$16</f>
        <v>45822</v>
      </c>
      <c r="C51" s="65">
        <f>Schedule!C$16</f>
        <v>45822</v>
      </c>
      <c r="D51" s="64" t="str">
        <f>Schedule!D$16</f>
        <v>B</v>
      </c>
      <c r="E51" s="66">
        <f>Schedule!E$16</f>
        <v>0.54166666666666663</v>
      </c>
      <c r="F51" s="66">
        <f>Schedule!F$16</f>
        <v>0.79166666666666663</v>
      </c>
      <c r="G51" s="64" t="str">
        <f>Schedule!G$16</f>
        <v>Sandnessjøen / Norwegen</v>
      </c>
      <c r="H51" s="151" t="s">
        <v>156</v>
      </c>
      <c r="I51" s="44" t="s">
        <v>157</v>
      </c>
      <c r="J51" s="83">
        <v>109</v>
      </c>
      <c r="K51" s="87">
        <v>0.60416666666666663</v>
      </c>
      <c r="L51" s="145">
        <f>Table1[[#This Row],[Depart]]+Table1[[#This Row],[Dur''n]]</f>
        <v>0.75</v>
      </c>
      <c r="M51" s="146">
        <v>0.14583333333333334</v>
      </c>
      <c r="N51" s="142">
        <v>20</v>
      </c>
      <c r="O51" s="58"/>
      <c r="P51" s="155" t="s">
        <v>59</v>
      </c>
      <c r="Q51" s="155" t="s">
        <v>59</v>
      </c>
      <c r="R51" s="43">
        <v>44</v>
      </c>
      <c r="S51" s="42"/>
      <c r="T51" s="45"/>
      <c r="U51" s="147"/>
      <c r="V51" s="98"/>
    </row>
    <row r="52" spans="1:22" ht="24.95" customHeight="1" x14ac:dyDescent="0.2">
      <c r="A52" s="82">
        <f>Schedule!A$18</f>
        <v>13</v>
      </c>
      <c r="B52" s="64">
        <f>Schedule!B$18</f>
        <v>45824</v>
      </c>
      <c r="C52" s="65">
        <f>Schedule!C$18</f>
        <v>45824</v>
      </c>
      <c r="D52" s="64" t="str">
        <f>Schedule!D$18</f>
        <v>B</v>
      </c>
      <c r="E52" s="66">
        <f>Schedule!E$18</f>
        <v>0.375</v>
      </c>
      <c r="F52" s="66">
        <f>Schedule!F$18</f>
        <v>0.91666666666666663</v>
      </c>
      <c r="G52" s="64" t="str">
        <f>Schedule!G$18</f>
        <v>Bergen / Norwegen</v>
      </c>
      <c r="H52" s="151" t="s">
        <v>108</v>
      </c>
      <c r="I52" s="44" t="s">
        <v>54</v>
      </c>
      <c r="J52" s="83">
        <v>31</v>
      </c>
      <c r="K52" s="87">
        <v>0.42708333333333331</v>
      </c>
      <c r="L52" s="145">
        <f>Table1[[#This Row],[Depart]]+Table1[[#This Row],[Dur''n]]</f>
        <v>0.51041666666666663</v>
      </c>
      <c r="M52" s="146">
        <v>8.3333333333333329E-2</v>
      </c>
      <c r="N52" s="142">
        <v>129</v>
      </c>
      <c r="O52" s="58"/>
      <c r="P52" s="155" t="s">
        <v>170</v>
      </c>
      <c r="Q52" s="155" t="s">
        <v>170</v>
      </c>
      <c r="R52" s="43">
        <v>168</v>
      </c>
      <c r="S52" s="42"/>
      <c r="T52" s="45"/>
      <c r="U52" s="147"/>
      <c r="V52" s="98"/>
    </row>
    <row r="53" spans="1:22" ht="24.95" customHeight="1" x14ac:dyDescent="0.2">
      <c r="A53" s="82">
        <f>Schedule!A$18</f>
        <v>13</v>
      </c>
      <c r="B53" s="64">
        <f>Schedule!B$18</f>
        <v>45824</v>
      </c>
      <c r="C53" s="65">
        <f>Schedule!C$18</f>
        <v>45824</v>
      </c>
      <c r="D53" s="64" t="str">
        <f>Schedule!D$18</f>
        <v>B</v>
      </c>
      <c r="E53" s="66">
        <f>Schedule!E$18</f>
        <v>0.375</v>
      </c>
      <c r="F53" s="66">
        <f>Schedule!F$18</f>
        <v>0.91666666666666663</v>
      </c>
      <c r="G53" s="64" t="str">
        <f>Schedule!G$18</f>
        <v>Bergen / Norwegen</v>
      </c>
      <c r="H53" s="151" t="s">
        <v>109</v>
      </c>
      <c r="I53" s="44" t="s">
        <v>52</v>
      </c>
      <c r="J53" s="83">
        <v>49</v>
      </c>
      <c r="K53" s="87">
        <v>0.57291666666666663</v>
      </c>
      <c r="L53" s="145">
        <f>Table1[[#This Row],[Depart]]+Table1[[#This Row],[Dur''n]]</f>
        <v>0.71875</v>
      </c>
      <c r="M53" s="146">
        <v>0.14583333333333334</v>
      </c>
      <c r="N53" s="142">
        <v>30</v>
      </c>
      <c r="O53" s="58"/>
      <c r="P53" s="42">
        <v>1</v>
      </c>
      <c r="Q53" s="153">
        <v>1</v>
      </c>
      <c r="R53" s="43">
        <v>48</v>
      </c>
      <c r="S53" s="42"/>
      <c r="T53" s="45"/>
      <c r="U53" s="147"/>
      <c r="V53" s="98"/>
    </row>
    <row r="54" spans="1:22" ht="24.95" customHeight="1" x14ac:dyDescent="0.2">
      <c r="A54" s="82">
        <f>Schedule!A$18</f>
        <v>13</v>
      </c>
      <c r="B54" s="64">
        <f>Schedule!B$18</f>
        <v>45824</v>
      </c>
      <c r="C54" s="65">
        <f>Schedule!C$18</f>
        <v>45824</v>
      </c>
      <c r="D54" s="64" t="str">
        <f>Schedule!D$18</f>
        <v>B</v>
      </c>
      <c r="E54" s="66">
        <f>Schedule!E$18</f>
        <v>0.375</v>
      </c>
      <c r="F54" s="66">
        <f>Schedule!F$18</f>
        <v>0.91666666666666663</v>
      </c>
      <c r="G54" s="64" t="str">
        <f>Schedule!G$18</f>
        <v>Bergen / Norwegen</v>
      </c>
      <c r="H54" s="151" t="s">
        <v>167</v>
      </c>
      <c r="I54" s="44" t="s">
        <v>168</v>
      </c>
      <c r="J54" s="83">
        <v>69</v>
      </c>
      <c r="K54" s="87">
        <v>0.40625</v>
      </c>
      <c r="L54" s="145">
        <f>Table1[[#This Row],[Depart]]+Table1[[#This Row],[Dur''n]]</f>
        <v>0.53125</v>
      </c>
      <c r="M54" s="146">
        <v>0.125</v>
      </c>
      <c r="N54" s="142">
        <v>40</v>
      </c>
      <c r="O54" s="58"/>
      <c r="P54" s="153">
        <v>1</v>
      </c>
      <c r="Q54" s="153">
        <v>1</v>
      </c>
      <c r="R54" s="43">
        <v>44</v>
      </c>
      <c r="S54" s="42"/>
      <c r="T54" s="45"/>
      <c r="U54" s="147"/>
      <c r="V54" s="98"/>
    </row>
    <row r="55" spans="1:22" ht="24.95" customHeight="1" x14ac:dyDescent="0.2">
      <c r="A55" s="82">
        <f>Schedule!A$18</f>
        <v>13</v>
      </c>
      <c r="B55" s="64">
        <f>Schedule!B$18</f>
        <v>45824</v>
      </c>
      <c r="C55" s="65">
        <f>Schedule!C$18</f>
        <v>45824</v>
      </c>
      <c r="D55" s="64" t="str">
        <f>Schedule!D$18</f>
        <v>B</v>
      </c>
      <c r="E55" s="66">
        <f>Schedule!E$18</f>
        <v>0.375</v>
      </c>
      <c r="F55" s="66">
        <f>Schedule!F$18</f>
        <v>0.91666666666666663</v>
      </c>
      <c r="G55" s="64" t="str">
        <f>Schedule!G$18</f>
        <v>Bergen / Norwegen</v>
      </c>
      <c r="H55" s="151" t="s">
        <v>166</v>
      </c>
      <c r="I55" s="44" t="s">
        <v>169</v>
      </c>
      <c r="J55" s="83">
        <v>69</v>
      </c>
      <c r="K55" s="87">
        <v>0.55208333333333337</v>
      </c>
      <c r="L55" s="145">
        <f>Table1[[#This Row],[Depart]]+Table1[[#This Row],[Dur''n]]</f>
        <v>0.67708333333333337</v>
      </c>
      <c r="M55" s="146">
        <v>0.125</v>
      </c>
      <c r="N55" s="142">
        <v>39</v>
      </c>
      <c r="O55" s="58"/>
      <c r="P55" s="153">
        <v>1</v>
      </c>
      <c r="Q55" s="153">
        <v>1</v>
      </c>
      <c r="R55" s="43">
        <v>44</v>
      </c>
      <c r="S55" s="42"/>
      <c r="T55" s="45"/>
      <c r="U55" s="147"/>
      <c r="V55" s="98"/>
    </row>
    <row r="56" spans="1:22" ht="24.95" customHeight="1" x14ac:dyDescent="0.2">
      <c r="A56" s="82">
        <f>Schedule!A$18</f>
        <v>13</v>
      </c>
      <c r="B56" s="64">
        <f>Schedule!B$18</f>
        <v>45824</v>
      </c>
      <c r="C56" s="65">
        <f>Schedule!C$18</f>
        <v>45824</v>
      </c>
      <c r="D56" s="64" t="str">
        <f>Schedule!D$18</f>
        <v>B</v>
      </c>
      <c r="E56" s="66">
        <f>Schedule!E$18</f>
        <v>0.375</v>
      </c>
      <c r="F56" s="66">
        <f>Schedule!F$18</f>
        <v>0.91666666666666663</v>
      </c>
      <c r="G56" s="64" t="str">
        <f>Schedule!G$18</f>
        <v>Bergen / Norwegen</v>
      </c>
      <c r="H56" s="151" t="s">
        <v>110</v>
      </c>
      <c r="I56" s="44" t="s">
        <v>53</v>
      </c>
      <c r="J56" s="83">
        <v>19</v>
      </c>
      <c r="K56" s="87">
        <v>0.41666666666666669</v>
      </c>
      <c r="L56" s="145">
        <f>Table1[[#This Row],[Depart]]+Table1[[#This Row],[Dur''n]]</f>
        <v>0.5</v>
      </c>
      <c r="M56" s="146">
        <v>8.3333333333333329E-2</v>
      </c>
      <c r="N56" s="142">
        <v>65</v>
      </c>
      <c r="O56" s="58"/>
      <c r="P56" s="152" t="s">
        <v>114</v>
      </c>
      <c r="Q56" s="152" t="s">
        <v>114</v>
      </c>
      <c r="R56" s="43">
        <v>96</v>
      </c>
      <c r="S56" s="42"/>
      <c r="T56" s="45"/>
      <c r="U56" s="147"/>
      <c r="V56" s="98"/>
    </row>
    <row r="57" spans="1:22" ht="24.95" customHeight="1" x14ac:dyDescent="0.2">
      <c r="A57" s="82">
        <f>Schedule!A$18</f>
        <v>13</v>
      </c>
      <c r="B57" s="64">
        <f>Schedule!B$18</f>
        <v>45824</v>
      </c>
      <c r="C57" s="65">
        <f>Schedule!C$18</f>
        <v>45824</v>
      </c>
      <c r="D57" s="64" t="str">
        <f>Schedule!D$18</f>
        <v>B</v>
      </c>
      <c r="E57" s="66">
        <f>Schedule!E$18</f>
        <v>0.375</v>
      </c>
      <c r="F57" s="66">
        <f>Schedule!F$18</f>
        <v>0.91666666666666663</v>
      </c>
      <c r="G57" s="64" t="str">
        <f>Schedule!G$18</f>
        <v>Bergen / Norwegen</v>
      </c>
      <c r="H57" s="151" t="s">
        <v>111</v>
      </c>
      <c r="I57" s="44" t="s">
        <v>90</v>
      </c>
      <c r="J57" s="83">
        <v>149</v>
      </c>
      <c r="K57" s="87">
        <v>0.5625</v>
      </c>
      <c r="L57" s="145">
        <f>Table1[[#This Row],[Depart]]+Table1[[#This Row],[Dur''n]]</f>
        <v>0.8125</v>
      </c>
      <c r="M57" s="146">
        <v>0.25</v>
      </c>
      <c r="N57" s="142">
        <v>13</v>
      </c>
      <c r="O57" s="58"/>
      <c r="P57" s="42">
        <v>1</v>
      </c>
      <c r="Q57" s="153">
        <v>1</v>
      </c>
      <c r="R57" s="43">
        <v>48</v>
      </c>
      <c r="S57" s="42" t="s">
        <v>50</v>
      </c>
      <c r="T57" s="45"/>
      <c r="U57" s="147"/>
      <c r="V57" s="98"/>
    </row>
    <row r="58" spans="1:22" ht="24.95" customHeight="1" x14ac:dyDescent="0.2">
      <c r="A58" s="82">
        <f>Schedule!A$18</f>
        <v>13</v>
      </c>
      <c r="B58" s="64">
        <f>Schedule!B$18</f>
        <v>45824</v>
      </c>
      <c r="C58" s="65">
        <f>Schedule!C$18</f>
        <v>45824</v>
      </c>
      <c r="D58" s="64" t="str">
        <f>Schedule!D$18</f>
        <v>B</v>
      </c>
      <c r="E58" s="66">
        <f>Schedule!E$18</f>
        <v>0.375</v>
      </c>
      <c r="F58" s="66">
        <f>Schedule!F$18</f>
        <v>0.91666666666666663</v>
      </c>
      <c r="G58" s="64" t="str">
        <f>Schedule!G$18</f>
        <v>Bergen / Norwegen</v>
      </c>
      <c r="H58" s="151" t="s">
        <v>112</v>
      </c>
      <c r="I58" s="44" t="s">
        <v>55</v>
      </c>
      <c r="J58" s="83">
        <v>45</v>
      </c>
      <c r="K58" s="87">
        <v>0.59375</v>
      </c>
      <c r="L58" s="41">
        <f>Table1[[#This Row],[Depart]]+Table1[[#This Row],[Dur''n]]</f>
        <v>0.69791666666666663</v>
      </c>
      <c r="M58" s="41">
        <v>0.10416666666666667</v>
      </c>
      <c r="N58" s="142">
        <v>45</v>
      </c>
      <c r="O58" s="58"/>
      <c r="P58" s="42">
        <v>1</v>
      </c>
      <c r="Q58" s="153">
        <v>1</v>
      </c>
      <c r="R58" s="88">
        <v>45</v>
      </c>
      <c r="S58" s="42"/>
      <c r="T58" s="45"/>
      <c r="U58" s="45"/>
      <c r="V58" s="98"/>
    </row>
    <row r="59" spans="1:22" ht="24.95" customHeight="1" x14ac:dyDescent="0.2">
      <c r="A59" s="82">
        <f>Schedule!A$18</f>
        <v>13</v>
      </c>
      <c r="B59" s="64">
        <f>Schedule!B$18</f>
        <v>45824</v>
      </c>
      <c r="C59" s="65">
        <f>Schedule!C$18</f>
        <v>45824</v>
      </c>
      <c r="D59" s="64" t="str">
        <f>Schedule!D$18</f>
        <v>B</v>
      </c>
      <c r="E59" s="66">
        <f>Schedule!E$18</f>
        <v>0.375</v>
      </c>
      <c r="F59" s="66">
        <f>Schedule!F$18</f>
        <v>0.91666666666666663</v>
      </c>
      <c r="G59" s="64" t="str">
        <f>Schedule!G$18</f>
        <v>Bergen / Norwegen</v>
      </c>
      <c r="H59" s="151" t="s">
        <v>113</v>
      </c>
      <c r="I59" s="44" t="s">
        <v>51</v>
      </c>
      <c r="J59" s="83">
        <v>99</v>
      </c>
      <c r="K59" s="87">
        <v>0.54166666666666663</v>
      </c>
      <c r="L59" s="41">
        <f>Table1[[#This Row],[Depart]]+Table1[[#This Row],[Dur''n]]</f>
        <v>0.79166666666666663</v>
      </c>
      <c r="M59" s="41">
        <v>0.25</v>
      </c>
      <c r="N59" s="142">
        <v>42</v>
      </c>
      <c r="O59" s="58"/>
      <c r="P59" s="155" t="s">
        <v>59</v>
      </c>
      <c r="Q59" s="155" t="s">
        <v>59</v>
      </c>
      <c r="R59" s="88">
        <v>90</v>
      </c>
      <c r="S59" s="42" t="s">
        <v>50</v>
      </c>
      <c r="T59" s="45"/>
      <c r="U59" s="45"/>
      <c r="V59" s="98"/>
    </row>
    <row r="60" spans="1:22" x14ac:dyDescent="0.2">
      <c r="A60" s="67"/>
      <c r="B60" s="68"/>
      <c r="C60" s="67"/>
      <c r="D60" s="67"/>
      <c r="E60" s="67"/>
      <c r="F60" s="67"/>
      <c r="G60" s="67"/>
      <c r="H60" s="47"/>
      <c r="I60" s="47">
        <f>SUBTOTAL(103,Table1[Titel])</f>
        <v>58</v>
      </c>
      <c r="J60" s="47"/>
      <c r="K60" s="48"/>
      <c r="L60" s="49"/>
      <c r="M60" s="57"/>
      <c r="N60" s="143">
        <f>SUBTOTAL(109,Table1[PAX])</f>
        <v>3870</v>
      </c>
      <c r="O60" s="47"/>
      <c r="P60" s="47"/>
      <c r="Q60" s="100"/>
      <c r="R60" s="47"/>
      <c r="S60" s="47"/>
      <c r="T60" s="50"/>
      <c r="U60" s="47"/>
      <c r="V60" s="47"/>
    </row>
  </sheetData>
  <sheetProtection formatCells="0" formatColumns="0" formatRows="0" insertColumns="0" insertRows="0" selectLockedCells="1" sort="0" autoFilter="0"/>
  <protectedRanges>
    <protectedRange sqref="M2:M59" name="Range1"/>
  </protectedRanges>
  <conditionalFormatting sqref="R27 R16 R35 R37 R46 R52:R53 R50 R48 R55:R57">
    <cfRule type="cellIs" dxfId="161" priority="369" operator="lessThan">
      <formula>$N16</formula>
    </cfRule>
  </conditionalFormatting>
  <conditionalFormatting sqref="L2 L27 L16 L31 L35 L37 L46 L52:L53 L50 L48 L55:L57">
    <cfRule type="cellIs" dxfId="160" priority="366" operator="greaterThan">
      <formula>$F2</formula>
    </cfRule>
  </conditionalFormatting>
  <conditionalFormatting sqref="R22">
    <cfRule type="cellIs" dxfId="159" priority="231" operator="lessThan">
      <formula>$N22</formula>
    </cfRule>
  </conditionalFormatting>
  <conditionalFormatting sqref="L22">
    <cfRule type="cellIs" dxfId="158" priority="230" operator="greaterThan">
      <formula>$F22</formula>
    </cfRule>
  </conditionalFormatting>
  <conditionalFormatting sqref="R13">
    <cfRule type="cellIs" dxfId="157" priority="229" operator="lessThan">
      <formula>$N13</formula>
    </cfRule>
  </conditionalFormatting>
  <conditionalFormatting sqref="L13">
    <cfRule type="cellIs" dxfId="156" priority="228" operator="greaterThan">
      <formula>$F13</formula>
    </cfRule>
  </conditionalFormatting>
  <conditionalFormatting sqref="R30">
    <cfRule type="cellIs" dxfId="155" priority="217" operator="lessThan">
      <formula>$N30</formula>
    </cfRule>
  </conditionalFormatting>
  <conditionalFormatting sqref="L30">
    <cfRule type="cellIs" dxfId="154" priority="216" operator="greaterThan">
      <formula>$F30</formula>
    </cfRule>
  </conditionalFormatting>
  <conditionalFormatting sqref="R25">
    <cfRule type="cellIs" dxfId="153" priority="223" operator="lessThan">
      <formula>$N25</formula>
    </cfRule>
  </conditionalFormatting>
  <conditionalFormatting sqref="L24:L25">
    <cfRule type="cellIs" dxfId="152" priority="222" operator="greaterThan">
      <formula>$F24</formula>
    </cfRule>
  </conditionalFormatting>
  <conditionalFormatting sqref="R31">
    <cfRule type="cellIs" dxfId="151" priority="215" operator="lessThan">
      <formula>$N31</formula>
    </cfRule>
  </conditionalFormatting>
  <conditionalFormatting sqref="K2 K37 K30:K31 K35 K46 K52:K53 K50 K48 K55:K57">
    <cfRule type="cellIs" dxfId="150" priority="182" operator="lessThan">
      <formula>$E2</formula>
    </cfRule>
  </conditionalFormatting>
  <conditionalFormatting sqref="K13 K22 K27 K16 K24:K25">
    <cfRule type="cellIs" dxfId="149" priority="181" operator="lessThan">
      <formula>$E13</formula>
    </cfRule>
  </conditionalFormatting>
  <conditionalFormatting sqref="R18:R19">
    <cfRule type="cellIs" dxfId="148" priority="147" operator="lessThan">
      <formula>$N18</formula>
    </cfRule>
  </conditionalFormatting>
  <conditionalFormatting sqref="L18:L19">
    <cfRule type="cellIs" dxfId="147" priority="146" operator="greaterThan">
      <formula>$F18</formula>
    </cfRule>
  </conditionalFormatting>
  <conditionalFormatting sqref="K18:K19">
    <cfRule type="cellIs" dxfId="146" priority="145" operator="lessThan">
      <formula>$E18</formula>
    </cfRule>
  </conditionalFormatting>
  <conditionalFormatting sqref="R24">
    <cfRule type="cellIs" dxfId="145" priority="143" operator="lessThan">
      <formula>$N24</formula>
    </cfRule>
  </conditionalFormatting>
  <conditionalFormatting sqref="R26">
    <cfRule type="cellIs" dxfId="144" priority="142" operator="lessThan">
      <formula>$N26</formula>
    </cfRule>
  </conditionalFormatting>
  <conditionalFormatting sqref="L26">
    <cfRule type="cellIs" dxfId="143" priority="141" operator="greaterThan">
      <formula>$F26</formula>
    </cfRule>
  </conditionalFormatting>
  <conditionalFormatting sqref="K26">
    <cfRule type="cellIs" dxfId="142" priority="140" operator="lessThan">
      <formula>$E26</formula>
    </cfRule>
  </conditionalFormatting>
  <conditionalFormatting sqref="L32">
    <cfRule type="cellIs" dxfId="141" priority="136" operator="greaterThan">
      <formula>$F32</formula>
    </cfRule>
  </conditionalFormatting>
  <conditionalFormatting sqref="R32">
    <cfRule type="cellIs" dxfId="140" priority="135" operator="lessThan">
      <formula>$N32</formula>
    </cfRule>
  </conditionalFormatting>
  <conditionalFormatting sqref="K32">
    <cfRule type="cellIs" dxfId="139" priority="134" operator="lessThan">
      <formula>$E32</formula>
    </cfRule>
  </conditionalFormatting>
  <conditionalFormatting sqref="R36">
    <cfRule type="cellIs" dxfId="138" priority="130" operator="lessThan">
      <formula>$N36</formula>
    </cfRule>
  </conditionalFormatting>
  <conditionalFormatting sqref="L36">
    <cfRule type="cellIs" dxfId="137" priority="129" operator="greaterThan">
      <formula>$F36</formula>
    </cfRule>
  </conditionalFormatting>
  <conditionalFormatting sqref="K36">
    <cfRule type="cellIs" dxfId="136" priority="128" operator="lessThan">
      <formula>$E36</formula>
    </cfRule>
  </conditionalFormatting>
  <conditionalFormatting sqref="R38">
    <cfRule type="cellIs" dxfId="135" priority="124" operator="lessThan">
      <formula>$N38</formula>
    </cfRule>
  </conditionalFormatting>
  <conditionalFormatting sqref="L38">
    <cfRule type="cellIs" dxfId="134" priority="123" operator="greaterThan">
      <formula>$F38</formula>
    </cfRule>
  </conditionalFormatting>
  <conditionalFormatting sqref="K38">
    <cfRule type="cellIs" dxfId="133" priority="122" operator="lessThan">
      <formula>$E38</formula>
    </cfRule>
  </conditionalFormatting>
  <conditionalFormatting sqref="R11">
    <cfRule type="cellIs" dxfId="132" priority="121" operator="lessThan">
      <formula>$N11</formula>
    </cfRule>
  </conditionalFormatting>
  <conditionalFormatting sqref="L11">
    <cfRule type="cellIs" dxfId="131" priority="120" operator="greaterThan">
      <formula>$F11</formula>
    </cfRule>
  </conditionalFormatting>
  <conditionalFormatting sqref="K11">
    <cfRule type="cellIs" dxfId="130" priority="119" operator="lessThan">
      <formula>$E11</formula>
    </cfRule>
  </conditionalFormatting>
  <conditionalFormatting sqref="R15">
    <cfRule type="cellIs" dxfId="129" priority="109" operator="lessThan">
      <formula>$N15</formula>
    </cfRule>
  </conditionalFormatting>
  <conditionalFormatting sqref="L15">
    <cfRule type="cellIs" dxfId="128" priority="108" operator="greaterThan">
      <formula>$F15</formula>
    </cfRule>
  </conditionalFormatting>
  <conditionalFormatting sqref="K15">
    <cfRule type="cellIs" dxfId="127" priority="107" operator="lessThan">
      <formula>$E15</formula>
    </cfRule>
  </conditionalFormatting>
  <conditionalFormatting sqref="R40 R45">
    <cfRule type="cellIs" dxfId="126" priority="103" operator="lessThan">
      <formula>$N40</formula>
    </cfRule>
  </conditionalFormatting>
  <conditionalFormatting sqref="L40 L45">
    <cfRule type="cellIs" dxfId="125" priority="102" operator="greaterThan">
      <formula>$F40</formula>
    </cfRule>
  </conditionalFormatting>
  <conditionalFormatting sqref="K40 K45">
    <cfRule type="cellIs" dxfId="124" priority="101" operator="lessThan">
      <formula>$E40</formula>
    </cfRule>
  </conditionalFormatting>
  <conditionalFormatting sqref="R44">
    <cfRule type="cellIs" dxfId="123" priority="100" operator="lessThan">
      <formula>$N44</formula>
    </cfRule>
  </conditionalFormatting>
  <conditionalFormatting sqref="L44">
    <cfRule type="cellIs" dxfId="122" priority="99" operator="greaterThan">
      <formula>$F44</formula>
    </cfRule>
  </conditionalFormatting>
  <conditionalFormatting sqref="K44">
    <cfRule type="cellIs" dxfId="121" priority="98" operator="lessThan">
      <formula>$E44</formula>
    </cfRule>
  </conditionalFormatting>
  <conditionalFormatting sqref="R58">
    <cfRule type="cellIs" dxfId="120" priority="94" operator="lessThan">
      <formula>$N58</formula>
    </cfRule>
  </conditionalFormatting>
  <conditionalFormatting sqref="L58">
    <cfRule type="cellIs" dxfId="119" priority="93" operator="greaterThan">
      <formula>$F58</formula>
    </cfRule>
  </conditionalFormatting>
  <conditionalFormatting sqref="K58">
    <cfRule type="cellIs" dxfId="118" priority="92" operator="lessThan">
      <formula>$E58</formula>
    </cfRule>
  </conditionalFormatting>
  <conditionalFormatting sqref="R59">
    <cfRule type="cellIs" dxfId="117" priority="88" operator="lessThan">
      <formula>$N59</formula>
    </cfRule>
  </conditionalFormatting>
  <conditionalFormatting sqref="L59">
    <cfRule type="cellIs" dxfId="116" priority="87" operator="greaterThan">
      <formula>$F59</formula>
    </cfRule>
  </conditionalFormatting>
  <conditionalFormatting sqref="K59">
    <cfRule type="cellIs" dxfId="115" priority="86" operator="lessThan">
      <formula>$E59</formula>
    </cfRule>
  </conditionalFormatting>
  <conditionalFormatting sqref="R10">
    <cfRule type="cellIs" dxfId="114" priority="85" operator="lessThan">
      <formula>$N10</formula>
    </cfRule>
  </conditionalFormatting>
  <conditionalFormatting sqref="L10">
    <cfRule type="cellIs" dxfId="113" priority="84" operator="greaterThan">
      <formula>$F10</formula>
    </cfRule>
  </conditionalFormatting>
  <conditionalFormatting sqref="K10">
    <cfRule type="cellIs" dxfId="112" priority="83" operator="lessThan">
      <formula>$E10</formula>
    </cfRule>
  </conditionalFormatting>
  <conditionalFormatting sqref="R5">
    <cfRule type="cellIs" dxfId="111" priority="70" operator="lessThan">
      <formula>$N5</formula>
    </cfRule>
  </conditionalFormatting>
  <conditionalFormatting sqref="L5">
    <cfRule type="cellIs" dxfId="110" priority="69" operator="greaterThan">
      <formula>$F5</formula>
    </cfRule>
  </conditionalFormatting>
  <conditionalFormatting sqref="K5">
    <cfRule type="cellIs" dxfId="109" priority="68" operator="lessThan">
      <formula>$E5</formula>
    </cfRule>
  </conditionalFormatting>
  <conditionalFormatting sqref="R6">
    <cfRule type="cellIs" dxfId="108" priority="61" operator="lessThan">
      <formula>$N6</formula>
    </cfRule>
  </conditionalFormatting>
  <conditionalFormatting sqref="L6">
    <cfRule type="cellIs" dxfId="107" priority="60" operator="greaterThan">
      <formula>$F6</formula>
    </cfRule>
  </conditionalFormatting>
  <conditionalFormatting sqref="K6">
    <cfRule type="cellIs" dxfId="106" priority="59" operator="lessThan">
      <formula>$E6</formula>
    </cfRule>
  </conditionalFormatting>
  <conditionalFormatting sqref="R9">
    <cfRule type="cellIs" dxfId="105" priority="64" operator="lessThan">
      <formula>$N9</formula>
    </cfRule>
  </conditionalFormatting>
  <conditionalFormatting sqref="L9">
    <cfRule type="cellIs" dxfId="104" priority="63" operator="greaterThan">
      <formula>$F9</formula>
    </cfRule>
  </conditionalFormatting>
  <conditionalFormatting sqref="K9">
    <cfRule type="cellIs" dxfId="103" priority="62" operator="lessThan">
      <formula>$E9</formula>
    </cfRule>
  </conditionalFormatting>
  <conditionalFormatting sqref="R7">
    <cfRule type="cellIs" dxfId="102" priority="58" operator="lessThan">
      <formula>$N7</formula>
    </cfRule>
  </conditionalFormatting>
  <conditionalFormatting sqref="L7">
    <cfRule type="cellIs" dxfId="101" priority="57" operator="greaterThan">
      <formula>$F7</formula>
    </cfRule>
  </conditionalFormatting>
  <conditionalFormatting sqref="K7">
    <cfRule type="cellIs" dxfId="100" priority="56" operator="lessThan">
      <formula>$E7</formula>
    </cfRule>
  </conditionalFormatting>
  <conditionalFormatting sqref="R8">
    <cfRule type="cellIs" dxfId="99" priority="67" operator="lessThan">
      <formula>$N8</formula>
    </cfRule>
  </conditionalFormatting>
  <conditionalFormatting sqref="L8">
    <cfRule type="cellIs" dxfId="98" priority="66" operator="greaterThan">
      <formula>$F8</formula>
    </cfRule>
  </conditionalFormatting>
  <conditionalFormatting sqref="K8">
    <cfRule type="cellIs" dxfId="97" priority="65" operator="lessThan">
      <formula>$E8</formula>
    </cfRule>
  </conditionalFormatting>
  <conditionalFormatting sqref="L3:L4">
    <cfRule type="cellIs" dxfId="96" priority="54" operator="greaterThan">
      <formula>$F3</formula>
    </cfRule>
  </conditionalFormatting>
  <conditionalFormatting sqref="K3:K4">
    <cfRule type="cellIs" dxfId="95" priority="53" operator="lessThan">
      <formula>$E3</formula>
    </cfRule>
  </conditionalFormatting>
  <conditionalFormatting sqref="R2">
    <cfRule type="cellIs" dxfId="94" priority="52" operator="lessThan">
      <formula>$N2</formula>
    </cfRule>
  </conditionalFormatting>
  <conditionalFormatting sqref="R3">
    <cfRule type="cellIs" dxfId="93" priority="51" operator="lessThan">
      <formula>$N3</formula>
    </cfRule>
  </conditionalFormatting>
  <conditionalFormatting sqref="L29">
    <cfRule type="cellIs" dxfId="92" priority="32" operator="greaterThan">
      <formula>$F29</formula>
    </cfRule>
  </conditionalFormatting>
  <conditionalFormatting sqref="K29">
    <cfRule type="cellIs" dxfId="91" priority="31" operator="lessThan">
      <formula>$E29</formula>
    </cfRule>
  </conditionalFormatting>
  <conditionalFormatting sqref="R29">
    <cfRule type="cellIs" dxfId="90" priority="33" operator="lessThan">
      <formula>$N29</formula>
    </cfRule>
  </conditionalFormatting>
  <conditionalFormatting sqref="R4">
    <cfRule type="cellIs" dxfId="89" priority="50" operator="lessThan">
      <formula>$N4</formula>
    </cfRule>
  </conditionalFormatting>
  <conditionalFormatting sqref="R12">
    <cfRule type="cellIs" dxfId="88" priority="49" operator="lessThan">
      <formula>$N12</formula>
    </cfRule>
  </conditionalFormatting>
  <conditionalFormatting sqref="L12">
    <cfRule type="cellIs" dxfId="87" priority="48" operator="greaterThan">
      <formula>$F12</formula>
    </cfRule>
  </conditionalFormatting>
  <conditionalFormatting sqref="K12">
    <cfRule type="cellIs" dxfId="86" priority="47" operator="lessThan">
      <formula>$E12</formula>
    </cfRule>
  </conditionalFormatting>
  <conditionalFormatting sqref="R17">
    <cfRule type="cellIs" dxfId="85" priority="46" operator="lessThan">
      <formula>$N17</formula>
    </cfRule>
  </conditionalFormatting>
  <conditionalFormatting sqref="L17">
    <cfRule type="cellIs" dxfId="84" priority="45" operator="greaterThan">
      <formula>$F17</formula>
    </cfRule>
  </conditionalFormatting>
  <conditionalFormatting sqref="K17">
    <cfRule type="cellIs" dxfId="83" priority="44" operator="lessThan">
      <formula>$E17</formula>
    </cfRule>
  </conditionalFormatting>
  <conditionalFormatting sqref="R14">
    <cfRule type="cellIs" dxfId="82" priority="43" operator="lessThan">
      <formula>$N14</formula>
    </cfRule>
  </conditionalFormatting>
  <conditionalFormatting sqref="L14">
    <cfRule type="cellIs" dxfId="81" priority="42" operator="greaterThan">
      <formula>$F14</formula>
    </cfRule>
  </conditionalFormatting>
  <conditionalFormatting sqref="K14">
    <cfRule type="cellIs" dxfId="80" priority="41" operator="lessThan">
      <formula>$E14</formula>
    </cfRule>
  </conditionalFormatting>
  <conditionalFormatting sqref="R20">
    <cfRule type="cellIs" dxfId="79" priority="40" operator="lessThan">
      <formula>$N20</formula>
    </cfRule>
  </conditionalFormatting>
  <conditionalFormatting sqref="L20">
    <cfRule type="cellIs" dxfId="78" priority="39" operator="greaterThan">
      <formula>$F20</formula>
    </cfRule>
  </conditionalFormatting>
  <conditionalFormatting sqref="K20">
    <cfRule type="cellIs" dxfId="77" priority="38" operator="lessThan">
      <formula>$E20</formula>
    </cfRule>
  </conditionalFormatting>
  <conditionalFormatting sqref="R21">
    <cfRule type="cellIs" dxfId="76" priority="37" operator="lessThan">
      <formula>$N21</formula>
    </cfRule>
  </conditionalFormatting>
  <conditionalFormatting sqref="L28">
    <cfRule type="cellIs" dxfId="75" priority="29" operator="greaterThan">
      <formula>$F28</formula>
    </cfRule>
  </conditionalFormatting>
  <conditionalFormatting sqref="K21">
    <cfRule type="cellIs" dxfId="74" priority="35" operator="lessThan">
      <formula>$E21</formula>
    </cfRule>
  </conditionalFormatting>
  <conditionalFormatting sqref="L21">
    <cfRule type="cellIs" dxfId="73" priority="34" operator="greaterThan">
      <formula>$F21</formula>
    </cfRule>
  </conditionalFormatting>
  <conditionalFormatting sqref="R28">
    <cfRule type="cellIs" dxfId="72" priority="30" operator="lessThan">
      <formula>$N28</formula>
    </cfRule>
  </conditionalFormatting>
  <conditionalFormatting sqref="K28">
    <cfRule type="cellIs" dxfId="71" priority="28" operator="lessThan">
      <formula>$E28</formula>
    </cfRule>
  </conditionalFormatting>
  <conditionalFormatting sqref="R23">
    <cfRule type="cellIs" dxfId="70" priority="27" operator="lessThan">
      <formula>$N23</formula>
    </cfRule>
  </conditionalFormatting>
  <conditionalFormatting sqref="L23">
    <cfRule type="cellIs" dxfId="69" priority="26" operator="greaterThan">
      <formula>$F23</formula>
    </cfRule>
  </conditionalFormatting>
  <conditionalFormatting sqref="K23">
    <cfRule type="cellIs" dxfId="68" priority="25" operator="lessThan">
      <formula>$E23</formula>
    </cfRule>
  </conditionalFormatting>
  <conditionalFormatting sqref="L33:L34">
    <cfRule type="cellIs" dxfId="67" priority="24" operator="greaterThan">
      <formula>$F33</formula>
    </cfRule>
  </conditionalFormatting>
  <conditionalFormatting sqref="R33:R34">
    <cfRule type="cellIs" dxfId="66" priority="23" operator="lessThan">
      <formula>$N33</formula>
    </cfRule>
  </conditionalFormatting>
  <conditionalFormatting sqref="K33:K34">
    <cfRule type="cellIs" dxfId="65" priority="22" operator="lessThan">
      <formula>$E33</formula>
    </cfRule>
  </conditionalFormatting>
  <conditionalFormatting sqref="R39">
    <cfRule type="cellIs" dxfId="64" priority="21" operator="lessThan">
      <formula>$N39</formula>
    </cfRule>
  </conditionalFormatting>
  <conditionalFormatting sqref="L39">
    <cfRule type="cellIs" dxfId="63" priority="20" operator="greaterThan">
      <formula>$F39</formula>
    </cfRule>
  </conditionalFormatting>
  <conditionalFormatting sqref="K39">
    <cfRule type="cellIs" dxfId="62" priority="19" operator="lessThan">
      <formula>$E39</formula>
    </cfRule>
  </conditionalFormatting>
  <conditionalFormatting sqref="R41:R43">
    <cfRule type="cellIs" dxfId="61" priority="18" operator="lessThan">
      <formula>$N41</formula>
    </cfRule>
  </conditionalFormatting>
  <conditionalFormatting sqref="L41:L43">
    <cfRule type="cellIs" dxfId="60" priority="17" operator="greaterThan">
      <formula>$F41</formula>
    </cfRule>
  </conditionalFormatting>
  <conditionalFormatting sqref="K41:K43">
    <cfRule type="cellIs" dxfId="59" priority="16" operator="lessThan">
      <formula>$E41</formula>
    </cfRule>
  </conditionalFormatting>
  <conditionalFormatting sqref="R51">
    <cfRule type="cellIs" dxfId="58" priority="15" operator="lessThan">
      <formula>$N51</formula>
    </cfRule>
  </conditionalFormatting>
  <conditionalFormatting sqref="L51">
    <cfRule type="cellIs" dxfId="57" priority="14" operator="greaterThan">
      <formula>$F51</formula>
    </cfRule>
  </conditionalFormatting>
  <conditionalFormatting sqref="K51">
    <cfRule type="cellIs" dxfId="56" priority="13" operator="lessThan">
      <formula>$E51</formula>
    </cfRule>
  </conditionalFormatting>
  <conditionalFormatting sqref="R49">
    <cfRule type="cellIs" dxfId="55" priority="12" operator="lessThan">
      <formula>$N49</formula>
    </cfRule>
  </conditionalFormatting>
  <conditionalFormatting sqref="L49">
    <cfRule type="cellIs" dxfId="54" priority="11" operator="greaterThan">
      <formula>$F49</formula>
    </cfRule>
  </conditionalFormatting>
  <conditionalFormatting sqref="K49">
    <cfRule type="cellIs" dxfId="53" priority="10" operator="lessThan">
      <formula>$E49</formula>
    </cfRule>
  </conditionalFormatting>
  <conditionalFormatting sqref="R47">
    <cfRule type="cellIs" dxfId="52" priority="9" operator="lessThan">
      <formula>$N47</formula>
    </cfRule>
  </conditionalFormatting>
  <conditionalFormatting sqref="L47">
    <cfRule type="cellIs" dxfId="51" priority="8" operator="greaterThan">
      <formula>$F47</formula>
    </cfRule>
  </conditionalFormatting>
  <conditionalFormatting sqref="K47">
    <cfRule type="cellIs" dxfId="50" priority="7" operator="lessThan">
      <formula>$E47</formula>
    </cfRule>
  </conditionalFormatting>
  <conditionalFormatting sqref="R54">
    <cfRule type="cellIs" dxfId="49" priority="3" operator="lessThan">
      <formula>$N54</formula>
    </cfRule>
  </conditionalFormatting>
  <conditionalFormatting sqref="L54">
    <cfRule type="cellIs" dxfId="48" priority="2" operator="greaterThan">
      <formula>$F54</formula>
    </cfRule>
  </conditionalFormatting>
  <conditionalFormatting sqref="K54">
    <cfRule type="cellIs" dxfId="47" priority="1" operator="lessThan">
      <formula>$E54</formula>
    </cfRule>
  </conditionalFormatting>
  <pageMargins left="0.23622047244094491" right="0.23622047244094491" top="0.55118110236220474" bottom="0.74803149606299213" header="0.31496062992125984" footer="0.31496062992125984"/>
  <pageSetup paperSize="9" scale="61" fitToHeight="0" orientation="landscape" r:id="rId1"/>
  <headerFooter>
    <oddHeader>&amp;L&amp;"Arial,Bold"AMR134&amp;CFjordnorwegen zum Verlieben mit MS Amera&amp;R&amp;"Arial,Bold"27.05.2025 - 04.06.2025</oddHeader>
    <oddFooter xml:space="preserve">&amp;L&amp;F - &amp;A&amp;C&amp;P / &amp;N&amp;R&amp;D 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57A0-D53F-AD43-8970-C26CB86E0D02}">
  <dimension ref="A1:B16"/>
  <sheetViews>
    <sheetView zoomScaleNormal="100" workbookViewId="0">
      <selection activeCell="C8" sqref="C8"/>
    </sheetView>
  </sheetViews>
  <sheetFormatPr defaultColWidth="10.85546875" defaultRowHeight="12.75" x14ac:dyDescent="0.2"/>
  <cols>
    <col min="1" max="1" width="56" style="16" bestFit="1" customWidth="1"/>
    <col min="2" max="16384" width="10.85546875" style="16"/>
  </cols>
  <sheetData>
    <row r="1" spans="1:2" ht="15.75" x14ac:dyDescent="0.25">
      <c r="A1" s="34" t="s">
        <v>28</v>
      </c>
      <c r="B1" s="15"/>
    </row>
    <row r="2" spans="1:2" ht="15.75" x14ac:dyDescent="0.25">
      <c r="A2" s="15" t="s">
        <v>32</v>
      </c>
      <c r="B2" s="15" t="s">
        <v>30</v>
      </c>
    </row>
    <row r="3" spans="1:2" ht="15.75" x14ac:dyDescent="0.25">
      <c r="A3" s="15" t="s">
        <v>43</v>
      </c>
      <c r="B3" s="15" t="s">
        <v>33</v>
      </c>
    </row>
    <row r="4" spans="1:2" ht="15.75" x14ac:dyDescent="0.25">
      <c r="A4" s="15" t="s">
        <v>44</v>
      </c>
      <c r="B4" s="15" t="s">
        <v>34</v>
      </c>
    </row>
    <row r="5" spans="1:2" ht="15.75" x14ac:dyDescent="0.25">
      <c r="A5" s="15"/>
      <c r="B5" s="15"/>
    </row>
    <row r="6" spans="1:2" ht="15.75" x14ac:dyDescent="0.25">
      <c r="A6" s="34" t="s">
        <v>37</v>
      </c>
      <c r="B6" s="15"/>
    </row>
    <row r="7" spans="1:2" ht="15.75" x14ac:dyDescent="0.25">
      <c r="A7" s="15" t="s">
        <v>58</v>
      </c>
      <c r="B7" s="36">
        <v>3.5</v>
      </c>
    </row>
    <row r="8" spans="1:2" ht="15.75" x14ac:dyDescent="0.25">
      <c r="A8" s="15"/>
      <c r="B8" s="15"/>
    </row>
    <row r="9" spans="1:2" ht="15.75" x14ac:dyDescent="0.25">
      <c r="A9" s="34" t="s">
        <v>29</v>
      </c>
      <c r="B9" s="15"/>
    </row>
    <row r="10" spans="1:2" s="15" customFormat="1" ht="15.75" x14ac:dyDescent="0.25">
      <c r="A10" s="35" t="s">
        <v>35</v>
      </c>
    </row>
    <row r="11" spans="1:2" ht="15.75" x14ac:dyDescent="0.25">
      <c r="A11" s="15" t="s">
        <v>38</v>
      </c>
      <c r="B11" s="15" t="s">
        <v>40</v>
      </c>
    </row>
    <row r="12" spans="1:2" ht="15.75" x14ac:dyDescent="0.25">
      <c r="A12" s="15" t="s">
        <v>39</v>
      </c>
      <c r="B12" s="36">
        <v>7.5</v>
      </c>
    </row>
    <row r="13" spans="1:2" ht="15.75" x14ac:dyDescent="0.25">
      <c r="A13" s="15" t="s">
        <v>36</v>
      </c>
      <c r="B13" s="15" t="s">
        <v>31</v>
      </c>
    </row>
    <row r="14" spans="1:2" ht="15.75" x14ac:dyDescent="0.25">
      <c r="A14" s="15" t="s">
        <v>41</v>
      </c>
      <c r="B14" s="15" t="s">
        <v>42</v>
      </c>
    </row>
    <row r="15" spans="1:2" ht="15.75" x14ac:dyDescent="0.25">
      <c r="B15" s="15"/>
    </row>
    <row r="16" spans="1:2" ht="15.75" x14ac:dyDescent="0.25">
      <c r="A16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Schedule</vt:lpstr>
      <vt:lpstr>Termine</vt:lpstr>
      <vt:lpstr>Shore Excursions</vt:lpstr>
      <vt:lpstr>Postcards</vt:lpstr>
      <vt:lpstr>'Shore Excursions'!Print_Titles</vt:lpstr>
    </vt:vector>
  </TitlesOfParts>
  <Company>Phoenix Reisen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Beatrix Günter</dc:creator>
  <cp:lastModifiedBy>AMERA - Excursion Manager</cp:lastModifiedBy>
  <cp:lastPrinted>2025-06-01T09:52:49Z</cp:lastPrinted>
  <dcterms:created xsi:type="dcterms:W3CDTF">2024-02-28T09:36:18Z</dcterms:created>
  <dcterms:modified xsi:type="dcterms:W3CDTF">2025-06-01T14:34:53Z</dcterms:modified>
</cp:coreProperties>
</file>