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01-项目资料\00-项目详细文档\03-【石家庄】中冶\00-准备阶段\实施计划\"/>
    </mc:Choice>
  </mc:AlternateContent>
  <xr:revisionPtr revIDLastSave="0" documentId="13_ncr:1_{B246A1AC-326F-46E3-B374-EE41B8600E7B}" xr6:coauthVersionLast="37" xr6:coauthVersionMax="37" xr10:uidLastSave="{00000000-0000-0000-0000-000000000000}"/>
  <bookViews>
    <workbookView xWindow="0" yWindow="0" windowWidth="24180" windowHeight="13056" activeTab="3" xr2:uid="{00000000-000D-0000-FFFF-FFFF00000000}"/>
  </bookViews>
  <sheets>
    <sheet name="进度图" sheetId="6" r:id="rId1"/>
    <sheet name="进度表" sheetId="3" r:id="rId2"/>
    <sheet name="汇报用" sheetId="7" r:id="rId3"/>
    <sheet name="驻场计划" sheetId="8" r:id="rId4"/>
  </sheets>
  <definedNames>
    <definedName name="_xlnm._FilterDatabase" localSheetId="1" hidden="1">进度表!$A$3:$K$35</definedName>
  </definedNames>
  <calcPr calcId="179021"/>
</workbook>
</file>

<file path=xl/calcChain.xml><?xml version="1.0" encoding="utf-8"?>
<calcChain xmlns="http://schemas.openxmlformats.org/spreadsheetml/2006/main">
  <c r="C12" i="7" l="1"/>
  <c r="C11" i="7"/>
  <c r="C10" i="7"/>
  <c r="C9" i="7"/>
  <c r="C8" i="7"/>
  <c r="C7" i="7"/>
  <c r="C6" i="7"/>
  <c r="C5" i="7"/>
  <c r="C4" i="7"/>
  <c r="C3" i="7"/>
  <c r="C2" i="7"/>
  <c r="G25" i="3"/>
  <c r="F25" i="3"/>
  <c r="G24" i="3"/>
  <c r="F24" i="3"/>
  <c r="G23" i="3"/>
  <c r="G22" i="3"/>
  <c r="G35" i="3"/>
  <c r="F35" i="3"/>
  <c r="G34" i="3"/>
  <c r="F34" i="3"/>
  <c r="G33" i="3"/>
  <c r="F33" i="3"/>
  <c r="G32" i="3"/>
  <c r="F32" i="3"/>
  <c r="G31" i="3"/>
  <c r="F31" i="3"/>
  <c r="G30" i="3"/>
  <c r="F30" i="3"/>
  <c r="G15" i="3"/>
  <c r="F15" i="3"/>
  <c r="G29" i="3"/>
  <c r="F29" i="3"/>
  <c r="G28" i="3"/>
  <c r="F28" i="3"/>
  <c r="G27" i="3"/>
  <c r="F27" i="3"/>
  <c r="G12" i="3"/>
  <c r="F1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1" i="3"/>
  <c r="G26" i="3"/>
  <c r="F26" i="3"/>
  <c r="G4" i="3"/>
  <c r="G10" i="3"/>
  <c r="G9" i="3"/>
  <c r="G8" i="3"/>
  <c r="F8" i="3"/>
  <c r="G6" i="3"/>
  <c r="G5" i="3"/>
  <c r="G7" i="3"/>
  <c r="B2" i="3"/>
  <c r="B1" i="6"/>
</calcChain>
</file>

<file path=xl/sharedStrings.xml><?xml version="1.0" encoding="utf-8"?>
<sst xmlns="http://schemas.openxmlformats.org/spreadsheetml/2006/main" count="240" uniqueCount="175">
  <si>
    <t>当前日期</t>
  </si>
  <si>
    <t>项目名称</t>
  </si>
  <si>
    <t>中冶置业集团商业管理系统</t>
  </si>
  <si>
    <t>项目经理</t>
  </si>
  <si>
    <t>陈克兢、孙维</t>
  </si>
  <si>
    <t>实施人员</t>
  </si>
  <si>
    <t>易苗苗、曾义、胡藏丹</t>
  </si>
  <si>
    <t>中冶置业石家庄商业管理系统</t>
  </si>
  <si>
    <t>任务</t>
  </si>
  <si>
    <t>预计开始日期</t>
  </si>
  <si>
    <t>实际开始日期</t>
  </si>
  <si>
    <t>最晚完成时间</t>
  </si>
  <si>
    <t>实际完成时间</t>
  </si>
  <si>
    <t>完成状态</t>
  </si>
  <si>
    <t>计划用时</t>
  </si>
  <si>
    <t>实际用时</t>
  </si>
  <si>
    <t>高德唯斯工作</t>
  </si>
  <si>
    <t>中冶置业工作</t>
  </si>
  <si>
    <t>配合部门</t>
  </si>
  <si>
    <t>对接人</t>
  </si>
  <si>
    <t>项目启动会</t>
  </si>
  <si>
    <t>未开始</t>
  </si>
  <si>
    <t>①说明项目目标、项目团队、实施范围、实施计划、项目里程碑、需配合事项、验收标准等事项
②形成《项目启动会会议纪要》</t>
  </si>
  <si>
    <t>①安排项目启动会场地及与会人员
②确定项目负责人,即项目经理;确定各部门项目对接人;确定内部培训师及各类资料录入员
③确认《项目启动会会议纪要》</t>
  </si>
  <si>
    <t>集团总部及石家庄项目关联业务部门</t>
  </si>
  <si>
    <t>服务器采购</t>
  </si>
  <si>
    <t>①提交硬件配置建议表</t>
  </si>
  <si>
    <t>①采购服务器硬件
②根据我方提出的系统要求，搭建服务器系统平台，完成服务器安装（协调厂商）</t>
  </si>
  <si>
    <t>集团总部及石家庄项目IT部</t>
  </si>
  <si>
    <t>pos收银机采购</t>
  </si>
  <si>
    <t>①采购收银机硬件</t>
  </si>
  <si>
    <t>石家庄项目IT部</t>
  </si>
  <si>
    <t>石家庄项目业务调研及基础资料收集</t>
  </si>
  <si>
    <t xml:space="preserve">①提供实施前准备工作清单
</t>
  </si>
  <si>
    <t>①数据对接人员到位；
②基础资料录入人员到位；
③楼层、单元、商铺、商户、合同等资料收集；</t>
  </si>
  <si>
    <t>石家庄项目招商运营部、财务、IT部等</t>
  </si>
  <si>
    <t>石家庄项目网络环境调研</t>
  </si>
  <si>
    <t xml:space="preserve">①现场网络建设需求方案
</t>
  </si>
  <si>
    <t xml:space="preserve">①现场网络建设状况介绍
</t>
  </si>
  <si>
    <t>石家庄项目工程部、IT部等</t>
  </si>
  <si>
    <t>石家庄项目网络环境建设</t>
  </si>
  <si>
    <t>①网络建设方案设计
②根据网络建设方案，部署实施网络建设工作。</t>
  </si>
  <si>
    <t xml:space="preserve">①现场网络建设跟进
</t>
  </si>
  <si>
    <t>石家庄项目客流需求调研</t>
  </si>
  <si>
    <t xml:space="preserve">①客流建设方案设计
</t>
  </si>
  <si>
    <t xml:space="preserve">①现场客流需求及实现目标介绍
</t>
  </si>
  <si>
    <t>石家庄项目招商运营部、工程、IT部等</t>
  </si>
  <si>
    <t xml:space="preserve">①现场客流系统建设
</t>
  </si>
  <si>
    <t xml:space="preserve">①协调现场弱电交叉施工
</t>
  </si>
  <si>
    <t>银行收单行确定（接口调研）</t>
  </si>
  <si>
    <t>三方应用接口对接调研（微信、wifi、客流、银行接口等）</t>
  </si>
  <si>
    <t>①调研第三方系统接口
②协助梳理三方系统接口业务实现逻辑
③提供《标准接口文档》
④按照接口规范协调开发</t>
  </si>
  <si>
    <t>①协调各个应用系统供应商参与调研
②根据《标准接口文档》系统三方开发接口</t>
  </si>
  <si>
    <t>石家庄项目招商运营部、IT部等</t>
  </si>
  <si>
    <t>接口开发（基本接口）</t>
  </si>
  <si>
    <t>①分析系统需求
②提交《需求单》</t>
  </si>
  <si>
    <t>①提供需求描述及说明、样例等
②确认《需求单》</t>
  </si>
  <si>
    <t>系统安装</t>
  </si>
  <si>
    <t>①安装配置服务器高德唯斯系统
②提交《服务器安装配置手册》</t>
  </si>
  <si>
    <t>①协调服务器供应商安装操作系统</t>
  </si>
  <si>
    <t>石家庄项目IT部等</t>
  </si>
  <si>
    <t>交付license和加密狗</t>
  </si>
  <si>
    <t>①交付license或加密狗</t>
  </si>
  <si>
    <t>①确认软件服务授权交付</t>
  </si>
  <si>
    <t>岗位及用户权限设置</t>
  </si>
  <si>
    <t>①提供权限分配建议
②指导权限分配和设置</t>
  </si>
  <si>
    <t>①提供组织架构、岗位职责
②设置角色及权限</t>
  </si>
  <si>
    <t>用户培训</t>
  </si>
  <si>
    <t>①对各个部门进行培训;
②提交产品操作手册;</t>
  </si>
  <si>
    <t>①IT人员全程参与培训;
②各部门参与培训</t>
  </si>
  <si>
    <t>基础资料录入</t>
  </si>
  <si>
    <t>①指导录入资料</t>
  </si>
  <si>
    <t>①录入资料
②审核资料</t>
  </si>
  <si>
    <t>合同录入及审核</t>
  </si>
  <si>
    <t>①指导录入合同</t>
  </si>
  <si>
    <t>①录入合同
②审核合同</t>
  </si>
  <si>
    <t>石家庄项目招商运营部、财务部、IT部等</t>
  </si>
  <si>
    <t>银行专线铺设</t>
  </si>
  <si>
    <t>①协调银行开通专线</t>
  </si>
  <si>
    <t>收银培训准备</t>
  </si>
  <si>
    <t>①提供培训准备清单和培训计划</t>
  </si>
  <si>
    <t>①准备场地、设备，通知参与培训人员</t>
  </si>
  <si>
    <t>收银员培训</t>
  </si>
  <si>
    <t>①功能讲解
②操作指导</t>
  </si>
  <si>
    <t>①安排商户人员参与培训
②执行培训
③指导收银员上机操作练习</t>
  </si>
  <si>
    <t>收银设备安装配置</t>
  </si>
  <si>
    <t>①收银机应用程序安装
②提交《前台安装手册》</t>
  </si>
  <si>
    <t>①协助安装应用程序</t>
  </si>
  <si>
    <t>现场网络环境确认</t>
  </si>
  <si>
    <t>①确认现场安装硬件相关条件的网络环境</t>
  </si>
  <si>
    <t>①确保网络环境搭建完成，各个网点与服务期通畅无掉包现象。</t>
  </si>
  <si>
    <t>收银设备下发调试</t>
  </si>
  <si>
    <t>①现场设置
②现场强化培训</t>
  </si>
  <si>
    <t>①组织设备下发
②协调商户签收设备
③确保收银台、网络、电源到位</t>
  </si>
  <si>
    <t>系统联调</t>
  </si>
  <si>
    <t>①调试系统，测试系统功能、性能
②解决发现的问题</t>
  </si>
  <si>
    <t>①配合调试</t>
  </si>
  <si>
    <t>系统初始化</t>
  </si>
  <si>
    <t>①完成系统初始化设置</t>
  </si>
  <si>
    <t>①配合确认初始化状态</t>
  </si>
  <si>
    <t>系统上线准备</t>
  </si>
  <si>
    <t>① 系统检查;
② 对发现的问题进行处理;
③ 数据检查;
④ 制定开业应急处理预案;</t>
  </si>
  <si>
    <t>① 检查硬件、网络;
② 收银员做好模拟练习;
③ 下发收银员账号、密码、货品码;
④ 根据应急预案做好开业准备</t>
  </si>
  <si>
    <t>系统正式上线</t>
  </si>
  <si>
    <t>①现场技术支持
②处理应急事件</t>
  </si>
  <si>
    <t>① 现场巡场
② 核对数据</t>
  </si>
  <si>
    <t>石家庄项目系统验收</t>
  </si>
  <si>
    <t>① 跟进系统运行情况；
② 处理系统问题；
③ 进行二次培训;
④ 提交《项目验收报告》，进行项目验收；
⑤ 移交项目文档</t>
  </si>
  <si>
    <t>① 及时反馈遇到的各类问题，配合解决；
② 对于不太熟练的操作一定及时提出来;
③ 验收系统，签署《项目验收报告》；
④ 接收项目文档</t>
  </si>
  <si>
    <t>CRM系统初始化培训</t>
    <phoneticPr fontId="9" type="noConversion"/>
  </si>
  <si>
    <t>①对CRM系统初始化操作的培训;
②提交产品操作手册;</t>
    <phoneticPr fontId="9" type="noConversion"/>
  </si>
  <si>
    <t>①IT人员全程参与培训;
②各部门参与培训</t>
    <phoneticPr fontId="9" type="noConversion"/>
  </si>
  <si>
    <t>CRM系统基础信息录入</t>
    <phoneticPr fontId="9" type="noConversion"/>
  </si>
  <si>
    <t>POS系统后台操作培训</t>
    <phoneticPr fontId="9" type="noConversion"/>
  </si>
  <si>
    <t>①对POS系统后台操作的培训;
②提交产品操作手册;</t>
    <phoneticPr fontId="9" type="noConversion"/>
  </si>
  <si>
    <t>IT人员全程参与培训</t>
    <phoneticPr fontId="9" type="noConversion"/>
  </si>
  <si>
    <t>POS系统后台数据录入</t>
    <phoneticPr fontId="9" type="noConversion"/>
  </si>
  <si>
    <t>石家庄项目运营部、企划部客户服务部、IT部等</t>
  </si>
  <si>
    <t>石家庄项目运营部、企划部、客户服务部等</t>
  </si>
  <si>
    <r>
      <t>项目经理：</t>
    </r>
    <r>
      <rPr>
        <sz val="11"/>
        <color theme="1"/>
        <rFont val="微软雅黑"/>
        <family val="2"/>
        <charset val="134"/>
      </rPr>
      <t>王思博、孙维</t>
    </r>
    <phoneticPr fontId="9" type="noConversion"/>
  </si>
  <si>
    <t>进行中</t>
  </si>
  <si>
    <t>石家庄项目客流系统现场部署</t>
    <phoneticPr fontId="9" type="noConversion"/>
  </si>
  <si>
    <t>项目实施进度表（按2019年9月28日开业倒排）</t>
    <phoneticPr fontId="9" type="noConversion"/>
  </si>
  <si>
    <r>
      <t>实施人员：</t>
    </r>
    <r>
      <rPr>
        <sz val="11"/>
        <color theme="1"/>
        <rFont val="微软雅黑"/>
        <family val="2"/>
        <charset val="134"/>
      </rPr>
      <t>孙维、王思博</t>
    </r>
    <phoneticPr fontId="9" type="noConversion"/>
  </si>
  <si>
    <t>序号</t>
    <phoneticPr fontId="9" type="noConversion"/>
  </si>
  <si>
    <t>工作项目</t>
    <phoneticPr fontId="9" type="noConversion"/>
  </si>
  <si>
    <t>周期</t>
    <phoneticPr fontId="9" type="noConversion"/>
  </si>
  <si>
    <t>最早启动节点</t>
    <phoneticPr fontId="9" type="noConversion"/>
  </si>
  <si>
    <t>最迟结束节点</t>
    <phoneticPr fontId="9" type="noConversion"/>
  </si>
  <si>
    <t>主导部门</t>
    <phoneticPr fontId="9" type="noConversion"/>
  </si>
  <si>
    <t>项目内协助部门</t>
    <phoneticPr fontId="9" type="noConversion"/>
  </si>
  <si>
    <t>项目外指导参与部门</t>
    <phoneticPr fontId="9" type="noConversion"/>
  </si>
  <si>
    <t>部门内负责人</t>
    <phoneticPr fontId="9" type="noConversion"/>
  </si>
  <si>
    <t>高德唯斯合同评审</t>
    <phoneticPr fontId="9" type="noConversion"/>
  </si>
  <si>
    <t>资产工程</t>
    <phoneticPr fontId="9" type="noConversion"/>
  </si>
  <si>
    <t>各部门</t>
    <phoneticPr fontId="9" type="noConversion"/>
  </si>
  <si>
    <t>集团资产</t>
    <phoneticPr fontId="9" type="noConversion"/>
  </si>
  <si>
    <t>王忠文</t>
    <phoneticPr fontId="9" type="noConversion"/>
  </si>
  <si>
    <t>服务器采购计划</t>
    <phoneticPr fontId="9" type="noConversion"/>
  </si>
  <si>
    <t>/</t>
    <phoneticPr fontId="9" type="noConversion"/>
  </si>
  <si>
    <t>收银POS设备到货</t>
    <phoneticPr fontId="9" type="noConversion"/>
  </si>
  <si>
    <t>财务部</t>
    <phoneticPr fontId="9" type="noConversion"/>
  </si>
  <si>
    <t>资产部</t>
    <phoneticPr fontId="9" type="noConversion"/>
  </si>
  <si>
    <t>客流系统施工、调试</t>
    <phoneticPr fontId="9" type="noConversion"/>
  </si>
  <si>
    <t>工程/设计</t>
    <phoneticPr fontId="9" type="noConversion"/>
  </si>
  <si>
    <t>整体方案调整、定稿、开发（数据采集方式、各类接口、客流等）</t>
    <phoneticPr fontId="9" type="noConversion"/>
  </si>
  <si>
    <t>设计部/工程/财务</t>
    <phoneticPr fontId="9" type="noConversion"/>
  </si>
  <si>
    <t>商管系统MIS服务器到货</t>
    <phoneticPr fontId="9" type="noConversion"/>
  </si>
  <si>
    <t>B2商业网络机房验收</t>
    <phoneticPr fontId="9" type="noConversion"/>
  </si>
  <si>
    <t>设计/工程</t>
    <phoneticPr fontId="9" type="noConversion"/>
  </si>
  <si>
    <t>系统部署和测试（销售、会员、报表、结算、客流、停车场等主要功能）</t>
    <phoneticPr fontId="9" type="noConversion"/>
  </si>
  <si>
    <t>财务/工程/运营</t>
    <phoneticPr fontId="9" type="noConversion"/>
  </si>
  <si>
    <t>商业网络工程验收</t>
    <phoneticPr fontId="9" type="noConversion"/>
  </si>
  <si>
    <t>资产工程/招商</t>
    <phoneticPr fontId="9" type="noConversion"/>
  </si>
  <si>
    <t>工程/设计/物业</t>
    <phoneticPr fontId="9" type="noConversion"/>
  </si>
  <si>
    <t>客流系统验收</t>
    <phoneticPr fontId="9" type="noConversion"/>
  </si>
  <si>
    <t>工程/物业/招商</t>
    <phoneticPr fontId="9" type="noConversion"/>
  </si>
  <si>
    <t>操作培训、正式上线</t>
    <phoneticPr fontId="9" type="noConversion"/>
  </si>
  <si>
    <t>财务/物业/运营</t>
    <phoneticPr fontId="9" type="noConversion"/>
  </si>
  <si>
    <t>阶段</t>
  </si>
  <si>
    <t>时间周期</t>
  </si>
  <si>
    <t>具体事项</t>
  </si>
  <si>
    <t>备注</t>
  </si>
  <si>
    <t>阶段一</t>
  </si>
  <si>
    <t>5月6日——5月17日</t>
  </si>
  <si>
    <t>阶段二</t>
  </si>
  <si>
    <t>6月中下旬——7月中下旬</t>
  </si>
  <si>
    <t>阶段三</t>
  </si>
  <si>
    <t>8月中旬——10月初</t>
  </si>
  <si>
    <t>暂定2周，根据实际情况调整时间</t>
    <phoneticPr fontId="9" type="noConversion"/>
  </si>
  <si>
    <t>根据项目软硬件情况实时更新计划</t>
    <phoneticPr fontId="9" type="noConversion"/>
  </si>
  <si>
    <t>外围系统对接需求确认、联调和开发；
各系统部署及调测；
实施计划修正（与项目进展和开业计划匹配）；</t>
    <phoneticPr fontId="9" type="noConversion"/>
  </si>
  <si>
    <t>项目启动会：甲方协调项目相关方派代表参加；
确认服务器硬件采购计划并发起采购；
与总包沟通，验证客流点位和布线是否符合前期沟通结果和合同要求；
引导招商运营开始准备系统运行的基础数据（关键数据字段）；</t>
    <phoneticPr fontId="9" type="noConversion"/>
  </si>
  <si>
    <t>根据项目软硬件情况实时更新计划
现场引导和技术支撑，确保系统使用</t>
    <phoneticPr fontId="9" type="noConversion"/>
  </si>
  <si>
    <t xml:space="preserve">基础资料录入、培训、试用；
系统正式上线：完成主系统（MIS运营管理信息系统、BI智能报表分析系统）部署和培训，并开始向系统中，录入系统管理和基础设置功能的数据；
开业前准备：数据采集前后台部署、其他运营相关系统部署、联调和运行；
开业现场支撑；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</si>
</sst>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4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14" fontId="4" fillId="0" borderId="0" xfId="0" applyNumberFormat="1" applyFont="1">
      <alignment vertical="center"/>
    </xf>
    <xf numFmtId="0" fontId="1" fillId="0" borderId="0" xfId="0" applyFont="1">
      <alignment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2" fillId="0" borderId="0" xfId="1" applyFont="1"/>
    <xf numFmtId="0" fontId="12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14" fontId="12" fillId="0" borderId="1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E48D2D82-8DC4-4090-AD93-30966FA712F6}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项目实施进度图</a:t>
            </a:r>
          </a:p>
        </c:rich>
      </c:tx>
      <c:layout>
        <c:manualLayout>
          <c:xMode val="edge"/>
          <c:yMode val="edge"/>
          <c:x val="0.41781619029904699"/>
          <c:y val="1.355931720830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45406824146999"/>
          <c:y val="0.103820871948529"/>
          <c:w val="0.84379854093041495"/>
          <c:h val="0.615525050519127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进度表!$B$3</c:f>
              <c:strCache>
                <c:ptCount val="1"/>
                <c:pt idx="0">
                  <c:v>预计开始日期</c:v>
                </c:pt>
              </c:strCache>
            </c:strRef>
          </c:tx>
          <c:spPr>
            <a:noFill/>
          </c:spPr>
          <c:invertIfNegative val="0"/>
          <c:cat>
            <c:strRef>
              <c:f>进度表!$A$7:$A$35</c:f>
              <c:strCache>
                <c:ptCount val="29"/>
                <c:pt idx="0">
                  <c:v>项目启动会</c:v>
                </c:pt>
                <c:pt idx="1">
                  <c:v>石家庄项目业务调研及基础资料收集</c:v>
                </c:pt>
                <c:pt idx="2">
                  <c:v>石家庄项目网络环境调研</c:v>
                </c:pt>
                <c:pt idx="3">
                  <c:v>石家庄项目网络环境建设</c:v>
                </c:pt>
                <c:pt idx="4">
                  <c:v>银行收单行确定（接口调研）</c:v>
                </c:pt>
                <c:pt idx="5">
                  <c:v>银行专线铺设</c:v>
                </c:pt>
                <c:pt idx="6">
                  <c:v>三方应用接口对接调研（微信、wifi、客流、银行接口等）</c:v>
                </c:pt>
                <c:pt idx="7">
                  <c:v>接口开发（基本接口）</c:v>
                </c:pt>
                <c:pt idx="8">
                  <c:v>现场网络环境确认</c:v>
                </c:pt>
                <c:pt idx="9">
                  <c:v>系统安装</c:v>
                </c:pt>
                <c:pt idx="10">
                  <c:v>交付license和加密狗</c:v>
                </c:pt>
                <c:pt idx="11">
                  <c:v>岗位及用户权限设置</c:v>
                </c:pt>
                <c:pt idx="12">
                  <c:v>用户培训</c:v>
                </c:pt>
                <c:pt idx="13">
                  <c:v>基础资料录入</c:v>
                </c:pt>
                <c:pt idx="14">
                  <c:v>合同录入及审核</c:v>
                </c:pt>
                <c:pt idx="15">
                  <c:v>CRM系统初始化培训</c:v>
                </c:pt>
                <c:pt idx="16">
                  <c:v>CRM系统基础信息录入</c:v>
                </c:pt>
                <c:pt idx="17">
                  <c:v>POS系统后台操作培训</c:v>
                </c:pt>
                <c:pt idx="18">
                  <c:v>POS系统后台数据录入</c:v>
                </c:pt>
                <c:pt idx="19">
                  <c:v>石家庄项目客流系统现场部署</c:v>
                </c:pt>
                <c:pt idx="20">
                  <c:v>收银培训准备</c:v>
                </c:pt>
                <c:pt idx="21">
                  <c:v>收银员培训</c:v>
                </c:pt>
                <c:pt idx="22">
                  <c:v>收银设备安装配置</c:v>
                </c:pt>
                <c:pt idx="23">
                  <c:v>收银设备下发调试</c:v>
                </c:pt>
                <c:pt idx="24">
                  <c:v>系统联调</c:v>
                </c:pt>
                <c:pt idx="25">
                  <c:v>系统初始化</c:v>
                </c:pt>
                <c:pt idx="26">
                  <c:v>系统上线准备</c:v>
                </c:pt>
                <c:pt idx="27">
                  <c:v>系统正式上线</c:v>
                </c:pt>
                <c:pt idx="28">
                  <c:v>石家庄项目系统验收</c:v>
                </c:pt>
              </c:strCache>
            </c:strRef>
          </c:cat>
          <c:val>
            <c:numRef>
              <c:f>进度表!$B$7:$B$35</c:f>
              <c:numCache>
                <c:formatCode>m/d/yyyy</c:formatCode>
                <c:ptCount val="29"/>
                <c:pt idx="0">
                  <c:v>43544</c:v>
                </c:pt>
                <c:pt idx="1">
                  <c:v>43545</c:v>
                </c:pt>
                <c:pt idx="2">
                  <c:v>43545</c:v>
                </c:pt>
                <c:pt idx="3">
                  <c:v>43549</c:v>
                </c:pt>
                <c:pt idx="4">
                  <c:v>43545</c:v>
                </c:pt>
                <c:pt idx="5">
                  <c:v>43585</c:v>
                </c:pt>
                <c:pt idx="6">
                  <c:v>43545</c:v>
                </c:pt>
                <c:pt idx="7">
                  <c:v>43556</c:v>
                </c:pt>
                <c:pt idx="8">
                  <c:v>43647</c:v>
                </c:pt>
                <c:pt idx="9">
                  <c:v>43648</c:v>
                </c:pt>
                <c:pt idx="10">
                  <c:v>43653</c:v>
                </c:pt>
                <c:pt idx="11">
                  <c:v>43654</c:v>
                </c:pt>
                <c:pt idx="12">
                  <c:v>43659</c:v>
                </c:pt>
                <c:pt idx="13">
                  <c:v>43664</c:v>
                </c:pt>
                <c:pt idx="14">
                  <c:v>43675</c:v>
                </c:pt>
                <c:pt idx="15">
                  <c:v>43664</c:v>
                </c:pt>
                <c:pt idx="16">
                  <c:v>43665</c:v>
                </c:pt>
                <c:pt idx="17">
                  <c:v>43665</c:v>
                </c:pt>
                <c:pt idx="18">
                  <c:v>43666</c:v>
                </c:pt>
                <c:pt idx="19">
                  <c:v>43678</c:v>
                </c:pt>
                <c:pt idx="20">
                  <c:v>43686</c:v>
                </c:pt>
                <c:pt idx="21">
                  <c:v>43696</c:v>
                </c:pt>
                <c:pt idx="22">
                  <c:v>43686</c:v>
                </c:pt>
                <c:pt idx="23">
                  <c:v>43701</c:v>
                </c:pt>
                <c:pt idx="24">
                  <c:v>43709</c:v>
                </c:pt>
                <c:pt idx="25">
                  <c:v>43718</c:v>
                </c:pt>
                <c:pt idx="26">
                  <c:v>43723</c:v>
                </c:pt>
                <c:pt idx="27">
                  <c:v>43730</c:v>
                </c:pt>
                <c:pt idx="28">
                  <c:v>43746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A-4457-A204-214F688AA3F5}"/>
            </c:ext>
          </c:extLst>
        </c:ser>
        <c:ser>
          <c:idx val="1"/>
          <c:order val="1"/>
          <c:tx>
            <c:strRef>
              <c:f>进度表!$G$3</c:f>
              <c:strCache>
                <c:ptCount val="1"/>
                <c:pt idx="0">
                  <c:v>计划用时</c:v>
                </c:pt>
              </c:strCache>
            </c:strRef>
          </c:tx>
          <c:spPr>
            <a:gradFill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5400000" scaled="0"/>
            </a:gra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进度表!$A$7:$A$35</c:f>
              <c:strCache>
                <c:ptCount val="29"/>
                <c:pt idx="0">
                  <c:v>项目启动会</c:v>
                </c:pt>
                <c:pt idx="1">
                  <c:v>石家庄项目业务调研及基础资料收集</c:v>
                </c:pt>
                <c:pt idx="2">
                  <c:v>石家庄项目网络环境调研</c:v>
                </c:pt>
                <c:pt idx="3">
                  <c:v>石家庄项目网络环境建设</c:v>
                </c:pt>
                <c:pt idx="4">
                  <c:v>银行收单行确定（接口调研）</c:v>
                </c:pt>
                <c:pt idx="5">
                  <c:v>银行专线铺设</c:v>
                </c:pt>
                <c:pt idx="6">
                  <c:v>三方应用接口对接调研（微信、wifi、客流、银行接口等）</c:v>
                </c:pt>
                <c:pt idx="7">
                  <c:v>接口开发（基本接口）</c:v>
                </c:pt>
                <c:pt idx="8">
                  <c:v>现场网络环境确认</c:v>
                </c:pt>
                <c:pt idx="9">
                  <c:v>系统安装</c:v>
                </c:pt>
                <c:pt idx="10">
                  <c:v>交付license和加密狗</c:v>
                </c:pt>
                <c:pt idx="11">
                  <c:v>岗位及用户权限设置</c:v>
                </c:pt>
                <c:pt idx="12">
                  <c:v>用户培训</c:v>
                </c:pt>
                <c:pt idx="13">
                  <c:v>基础资料录入</c:v>
                </c:pt>
                <c:pt idx="14">
                  <c:v>合同录入及审核</c:v>
                </c:pt>
                <c:pt idx="15">
                  <c:v>CRM系统初始化培训</c:v>
                </c:pt>
                <c:pt idx="16">
                  <c:v>CRM系统基础信息录入</c:v>
                </c:pt>
                <c:pt idx="17">
                  <c:v>POS系统后台操作培训</c:v>
                </c:pt>
                <c:pt idx="18">
                  <c:v>POS系统后台数据录入</c:v>
                </c:pt>
                <c:pt idx="19">
                  <c:v>石家庄项目客流系统现场部署</c:v>
                </c:pt>
                <c:pt idx="20">
                  <c:v>收银培训准备</c:v>
                </c:pt>
                <c:pt idx="21">
                  <c:v>收银员培训</c:v>
                </c:pt>
                <c:pt idx="22">
                  <c:v>收银设备安装配置</c:v>
                </c:pt>
                <c:pt idx="23">
                  <c:v>收银设备下发调试</c:v>
                </c:pt>
                <c:pt idx="24">
                  <c:v>系统联调</c:v>
                </c:pt>
                <c:pt idx="25">
                  <c:v>系统初始化</c:v>
                </c:pt>
                <c:pt idx="26">
                  <c:v>系统上线准备</c:v>
                </c:pt>
                <c:pt idx="27">
                  <c:v>系统正式上线</c:v>
                </c:pt>
                <c:pt idx="28">
                  <c:v>石家庄项目系统验收</c:v>
                </c:pt>
              </c:strCache>
            </c:strRef>
          </c:cat>
          <c:val>
            <c:numRef>
              <c:f>进度表!$G$7:$G$35</c:f>
              <c:numCache>
                <c:formatCode>General</c:formatCode>
                <c:ptCount val="29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129</c:v>
                </c:pt>
                <c:pt idx="4">
                  <c:v>7</c:v>
                </c:pt>
                <c:pt idx="5">
                  <c:v>93</c:v>
                </c:pt>
                <c:pt idx="6">
                  <c:v>142</c:v>
                </c:pt>
                <c:pt idx="7">
                  <c:v>131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35</c:v>
                </c:pt>
                <c:pt idx="15">
                  <c:v>1</c:v>
                </c:pt>
                <c:pt idx="16">
                  <c:v>45</c:v>
                </c:pt>
                <c:pt idx="17">
                  <c:v>1</c:v>
                </c:pt>
                <c:pt idx="18">
                  <c:v>32</c:v>
                </c:pt>
                <c:pt idx="19">
                  <c:v>19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A-4457-A204-214F688A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166816"/>
        <c:axId val="287167376"/>
      </c:barChart>
      <c:barChart>
        <c:barDir val="bar"/>
        <c:grouping val="stacked"/>
        <c:varyColors val="0"/>
        <c:ser>
          <c:idx val="2"/>
          <c:order val="2"/>
          <c:tx>
            <c:strRef>
              <c:f>进度表!$C$3</c:f>
              <c:strCache>
                <c:ptCount val="1"/>
                <c:pt idx="0">
                  <c:v>实际开始日期</c:v>
                </c:pt>
              </c:strCache>
            </c:strRef>
          </c:tx>
          <c:spPr>
            <a:noFill/>
          </c:spPr>
          <c:invertIfNegative val="0"/>
          <c:val>
            <c:numRef>
              <c:f>进度表!$C$7:$C$35</c:f>
              <c:numCache>
                <c:formatCode>m/d/yyyy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2-9D2A-4457-A204-214F688AA3F5}"/>
            </c:ext>
          </c:extLst>
        </c:ser>
        <c:ser>
          <c:idx val="3"/>
          <c:order val="3"/>
          <c:tx>
            <c:strRef>
              <c:f>进度表!$H$3</c:f>
              <c:strCache>
                <c:ptCount val="1"/>
                <c:pt idx="0">
                  <c:v>实际用时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val>
            <c:numRef>
              <c:f>进度表!$H$7:$H$35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3-9D2A-4457-A204-214F688A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7"/>
        <c:axId val="287168496"/>
        <c:axId val="287167936"/>
      </c:barChart>
      <c:catAx>
        <c:axId val="287166816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67376"/>
        <c:crosses val="autoZero"/>
        <c:auto val="0"/>
        <c:lblAlgn val="ctr"/>
        <c:lblOffset val="100"/>
        <c:tickLblSkip val="1"/>
        <c:noMultiLvlLbl val="0"/>
      </c:catAx>
      <c:valAx>
        <c:axId val="287167376"/>
        <c:scaling>
          <c:orientation val="minMax"/>
          <c:max val="39906"/>
          <c:min val="39880"/>
        </c:scaling>
        <c:delete val="1"/>
        <c:axPos val="t"/>
        <c:majorGridlines>
          <c:spPr>
            <a:ln w="12700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m/d/yyyy" sourceLinked="1"/>
        <c:majorTickMark val="out"/>
        <c:minorTickMark val="none"/>
        <c:tickLblPos val="none"/>
        <c:crossAx val="287166816"/>
        <c:crosses val="autoZero"/>
        <c:crossBetween val="between"/>
        <c:majorUnit val="1"/>
      </c:valAx>
      <c:valAx>
        <c:axId val="287167936"/>
        <c:scaling>
          <c:orientation val="minMax"/>
          <c:max val="43722"/>
          <c:min val="43535"/>
        </c:scaling>
        <c:delete val="0"/>
        <c:axPos val="b"/>
        <c:numFmt formatCode="yyyy/m/d;@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68496"/>
        <c:crosses val="max"/>
        <c:crossBetween val="between"/>
        <c:majorUnit val="1"/>
        <c:minorUnit val="1"/>
      </c:valAx>
      <c:catAx>
        <c:axId val="287168496"/>
        <c:scaling>
          <c:orientation val="maxMin"/>
        </c:scaling>
        <c:delete val="1"/>
        <c:axPos val="l"/>
        <c:majorTickMark val="out"/>
        <c:minorTickMark val="none"/>
        <c:tickLblPos val="none"/>
        <c:crossAx val="2871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3278722739777"/>
          <c:y val="0.82523908195618301"/>
          <c:w val="0.313670862008391"/>
          <c:h val="7.9398165613002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2</xdr:row>
      <xdr:rowOff>0</xdr:rowOff>
    </xdr:from>
    <xdr:to>
      <xdr:col>16</xdr:col>
      <xdr:colOff>495300</xdr:colOff>
      <xdr:row>36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>
      <selection activeCell="U17" sqref="U17"/>
    </sheetView>
  </sheetViews>
  <sheetFormatPr defaultColWidth="9" defaultRowHeight="14.4"/>
  <cols>
    <col min="2" max="2" width="11.21875" customWidth="1"/>
    <col min="3" max="3" width="9.6640625"/>
  </cols>
  <sheetData>
    <row r="1" spans="1:17" s="3" customFormat="1" ht="16.2">
      <c r="A1" s="22" t="s">
        <v>0</v>
      </c>
      <c r="B1" s="23">
        <f ca="1">TODAY()</f>
        <v>43579</v>
      </c>
      <c r="D1" s="24" t="s">
        <v>1</v>
      </c>
      <c r="E1" s="37" t="s">
        <v>2</v>
      </c>
      <c r="F1" s="37"/>
      <c r="G1" s="37"/>
      <c r="H1" s="37"/>
      <c r="I1" s="37"/>
      <c r="J1" s="24" t="s">
        <v>3</v>
      </c>
      <c r="K1" s="37" t="s">
        <v>4</v>
      </c>
      <c r="L1" s="37"/>
      <c r="M1" s="24" t="s">
        <v>5</v>
      </c>
      <c r="N1" s="37" t="s">
        <v>6</v>
      </c>
      <c r="O1" s="37"/>
      <c r="P1" s="37"/>
      <c r="Q1" s="37"/>
    </row>
  </sheetData>
  <mergeCells count="3">
    <mergeCell ref="E1:I1"/>
    <mergeCell ref="K1:L1"/>
    <mergeCell ref="N1:Q1"/>
  </mergeCells>
  <phoneticPr fontId="9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zoomScale="85" zoomScaleNormal="85" workbookViewId="0">
      <selection sqref="A1:L1"/>
    </sheetView>
  </sheetViews>
  <sheetFormatPr defaultColWidth="9" defaultRowHeight="16.2"/>
  <cols>
    <col min="1" max="1" width="22.6640625" style="4" customWidth="1"/>
    <col min="2" max="2" width="14" style="5" customWidth="1"/>
    <col min="3" max="3" width="14.88671875" style="5" customWidth="1"/>
    <col min="4" max="4" width="13.6640625" style="6" customWidth="1"/>
    <col min="5" max="5" width="13.44140625" style="5" customWidth="1"/>
    <col min="6" max="6" width="10.109375" style="5" customWidth="1"/>
    <col min="7" max="7" width="11" style="5" customWidth="1"/>
    <col min="8" max="8" width="11.5546875" style="5" customWidth="1"/>
    <col min="9" max="9" width="27.109375" style="7" customWidth="1"/>
    <col min="10" max="10" width="32.21875" style="7" customWidth="1"/>
    <col min="11" max="11" width="16.88671875" style="8" customWidth="1"/>
    <col min="12" max="12" width="13.77734375" style="7" customWidth="1"/>
    <col min="13" max="13" width="9" style="7" customWidth="1"/>
    <col min="14" max="16384" width="9" style="7"/>
  </cols>
  <sheetData>
    <row r="1" spans="1:12" ht="23.4">
      <c r="A1" s="38" t="s">
        <v>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s="1" customFormat="1">
      <c r="A2" s="9" t="s">
        <v>0</v>
      </c>
      <c r="B2" s="10">
        <f ca="1">TODAY()</f>
        <v>43579</v>
      </c>
      <c r="C2" s="11"/>
      <c r="D2" s="11" t="s">
        <v>1</v>
      </c>
      <c r="E2" s="39" t="s">
        <v>7</v>
      </c>
      <c r="F2" s="39"/>
      <c r="G2" s="39"/>
      <c r="H2" s="39"/>
      <c r="I2" s="19" t="s">
        <v>119</v>
      </c>
      <c r="J2" s="40" t="s">
        <v>123</v>
      </c>
      <c r="K2" s="40"/>
      <c r="L2" s="40"/>
    </row>
    <row r="3" spans="1:12" s="2" customFormat="1">
      <c r="A3" s="12" t="s">
        <v>8</v>
      </c>
      <c r="B3" s="12" t="s">
        <v>9</v>
      </c>
      <c r="C3" s="12" t="s">
        <v>10</v>
      </c>
      <c r="D3" s="13" t="s">
        <v>11</v>
      </c>
      <c r="E3" s="12" t="s">
        <v>12</v>
      </c>
      <c r="F3" s="14" t="s">
        <v>13</v>
      </c>
      <c r="G3" s="12" t="s">
        <v>14</v>
      </c>
      <c r="H3" s="12" t="s">
        <v>15</v>
      </c>
      <c r="I3" s="12" t="s">
        <v>16</v>
      </c>
      <c r="J3" s="12" t="s">
        <v>17</v>
      </c>
      <c r="K3" s="13" t="s">
        <v>18</v>
      </c>
      <c r="L3" s="12" t="s">
        <v>19</v>
      </c>
    </row>
    <row r="4" spans="1:12" ht="45">
      <c r="A4" s="15" t="s">
        <v>43</v>
      </c>
      <c r="B4" s="16">
        <v>43535</v>
      </c>
      <c r="C4" s="16"/>
      <c r="D4" s="16">
        <v>43537</v>
      </c>
      <c r="E4" s="16"/>
      <c r="F4" s="17" t="s">
        <v>120</v>
      </c>
      <c r="G4" s="18">
        <f>D4-B4+1</f>
        <v>3</v>
      </c>
      <c r="H4" s="18"/>
      <c r="I4" s="21" t="s">
        <v>44</v>
      </c>
      <c r="J4" s="21" t="s">
        <v>45</v>
      </c>
      <c r="K4" s="20" t="s">
        <v>46</v>
      </c>
      <c r="L4" s="20"/>
    </row>
    <row r="5" spans="1:12" s="3" customFormat="1" ht="60">
      <c r="A5" s="15" t="s">
        <v>25</v>
      </c>
      <c r="B5" s="16">
        <v>43535</v>
      </c>
      <c r="C5" s="16"/>
      <c r="D5" s="16">
        <v>43635</v>
      </c>
      <c r="E5" s="16"/>
      <c r="F5" s="17" t="s">
        <v>21</v>
      </c>
      <c r="G5" s="18">
        <f>D5-B5+1</f>
        <v>101</v>
      </c>
      <c r="H5" s="18"/>
      <c r="I5" s="21" t="s">
        <v>26</v>
      </c>
      <c r="J5" s="21" t="s">
        <v>27</v>
      </c>
      <c r="K5" s="20" t="s">
        <v>28</v>
      </c>
      <c r="L5" s="20"/>
    </row>
    <row r="6" spans="1:12" s="3" customFormat="1">
      <c r="A6" s="15" t="s">
        <v>29</v>
      </c>
      <c r="B6" s="16">
        <v>43535</v>
      </c>
      <c r="C6" s="16"/>
      <c r="D6" s="16">
        <v>43635</v>
      </c>
      <c r="E6" s="16"/>
      <c r="F6" s="17" t="s">
        <v>21</v>
      </c>
      <c r="G6" s="18">
        <f>D6-B6+1</f>
        <v>101</v>
      </c>
      <c r="H6" s="18"/>
      <c r="I6" s="21" t="s">
        <v>26</v>
      </c>
      <c r="J6" s="21" t="s">
        <v>30</v>
      </c>
      <c r="K6" s="20" t="s">
        <v>31</v>
      </c>
      <c r="L6" s="20"/>
    </row>
    <row r="7" spans="1:12" s="3" customFormat="1" ht="90">
      <c r="A7" s="15" t="s">
        <v>20</v>
      </c>
      <c r="B7" s="16">
        <v>43544</v>
      </c>
      <c r="C7" s="16"/>
      <c r="D7" s="16">
        <v>43544</v>
      </c>
      <c r="E7" s="16"/>
      <c r="F7" s="17" t="s">
        <v>21</v>
      </c>
      <c r="G7" s="18">
        <f>D7-B7+1</f>
        <v>1</v>
      </c>
      <c r="H7" s="18"/>
      <c r="I7" s="21" t="s">
        <v>22</v>
      </c>
      <c r="J7" s="21" t="s">
        <v>23</v>
      </c>
      <c r="K7" s="20" t="s">
        <v>24</v>
      </c>
      <c r="L7" s="20"/>
    </row>
    <row r="8" spans="1:12" ht="60">
      <c r="A8" s="15" t="s">
        <v>32</v>
      </c>
      <c r="B8" s="16">
        <v>43545</v>
      </c>
      <c r="C8" s="16"/>
      <c r="D8" s="16">
        <v>43553</v>
      </c>
      <c r="E8" s="16"/>
      <c r="F8" s="17" t="str">
        <f>IF(C8="","未开始",IF(E8="","进行中","已完成"))</f>
        <v>未开始</v>
      </c>
      <c r="G8" s="18">
        <f t="shared" ref="G8:G35" si="0">D8-B8+1</f>
        <v>9</v>
      </c>
      <c r="H8" s="18"/>
      <c r="I8" s="21" t="s">
        <v>33</v>
      </c>
      <c r="J8" s="21" t="s">
        <v>34</v>
      </c>
      <c r="K8" s="20" t="s">
        <v>35</v>
      </c>
      <c r="L8" s="20"/>
    </row>
    <row r="9" spans="1:12" ht="32.4">
      <c r="A9" s="15" t="s">
        <v>36</v>
      </c>
      <c r="B9" s="16">
        <v>43545</v>
      </c>
      <c r="C9" s="16"/>
      <c r="D9" s="16">
        <v>43549</v>
      </c>
      <c r="E9" s="16"/>
      <c r="F9" s="17" t="s">
        <v>21</v>
      </c>
      <c r="G9" s="18">
        <f t="shared" si="0"/>
        <v>5</v>
      </c>
      <c r="H9" s="18"/>
      <c r="I9" s="21" t="s">
        <v>37</v>
      </c>
      <c r="J9" s="21" t="s">
        <v>38</v>
      </c>
      <c r="K9" s="20" t="s">
        <v>39</v>
      </c>
      <c r="L9" s="20"/>
    </row>
    <row r="10" spans="1:12" ht="45">
      <c r="A10" s="15" t="s">
        <v>40</v>
      </c>
      <c r="B10" s="16">
        <v>43549</v>
      </c>
      <c r="C10" s="16"/>
      <c r="D10" s="16">
        <v>43677</v>
      </c>
      <c r="E10" s="16"/>
      <c r="F10" s="17" t="s">
        <v>21</v>
      </c>
      <c r="G10" s="18">
        <f t="shared" si="0"/>
        <v>129</v>
      </c>
      <c r="H10" s="18"/>
      <c r="I10" s="21" t="s">
        <v>41</v>
      </c>
      <c r="J10" s="21" t="s">
        <v>42</v>
      </c>
      <c r="K10" s="20" t="s">
        <v>39</v>
      </c>
      <c r="L10" s="20"/>
    </row>
    <row r="11" spans="1:12" ht="32.4">
      <c r="A11" s="15" t="s">
        <v>49</v>
      </c>
      <c r="B11" s="16">
        <v>43545</v>
      </c>
      <c r="C11" s="16"/>
      <c r="D11" s="16">
        <v>43551</v>
      </c>
      <c r="E11" s="16"/>
      <c r="F11" s="17" t="s">
        <v>21</v>
      </c>
      <c r="G11" s="18">
        <f t="shared" si="0"/>
        <v>7</v>
      </c>
      <c r="H11" s="18"/>
      <c r="I11" s="21" t="s">
        <v>37</v>
      </c>
      <c r="J11" s="21" t="s">
        <v>38</v>
      </c>
      <c r="K11" s="20" t="s">
        <v>39</v>
      </c>
      <c r="L11" s="20"/>
    </row>
    <row r="12" spans="1:12">
      <c r="A12" s="15" t="s">
        <v>77</v>
      </c>
      <c r="B12" s="16">
        <v>43585</v>
      </c>
      <c r="C12" s="16"/>
      <c r="D12" s="16">
        <v>43677</v>
      </c>
      <c r="E12" s="16"/>
      <c r="F12" s="17" t="str">
        <f>IF(C12="","未开始",IF(E12="","进行中","已完成"))</f>
        <v>未开始</v>
      </c>
      <c r="G12" s="18">
        <f>D12-B12+1</f>
        <v>93</v>
      </c>
      <c r="H12" s="18"/>
      <c r="I12" s="21"/>
      <c r="J12" s="21" t="s">
        <v>78</v>
      </c>
      <c r="K12" s="20" t="s">
        <v>60</v>
      </c>
      <c r="L12" s="20"/>
    </row>
    <row r="13" spans="1:12" ht="75">
      <c r="A13" s="15" t="s">
        <v>50</v>
      </c>
      <c r="B13" s="16">
        <v>43545</v>
      </c>
      <c r="C13" s="16"/>
      <c r="D13" s="16">
        <v>43686</v>
      </c>
      <c r="E13" s="16"/>
      <c r="F13" s="17" t="str">
        <f t="shared" ref="F13:F35" si="1">IF(C13="","未开始",IF(E13="","进行中","已完成"))</f>
        <v>未开始</v>
      </c>
      <c r="G13" s="18">
        <f t="shared" si="0"/>
        <v>142</v>
      </c>
      <c r="H13" s="18"/>
      <c r="I13" s="21" t="s">
        <v>51</v>
      </c>
      <c r="J13" s="21" t="s">
        <v>52</v>
      </c>
      <c r="K13" s="20" t="s">
        <v>53</v>
      </c>
      <c r="L13" s="20"/>
    </row>
    <row r="14" spans="1:12" ht="45">
      <c r="A14" s="15" t="s">
        <v>54</v>
      </c>
      <c r="B14" s="16">
        <v>43556</v>
      </c>
      <c r="C14" s="16"/>
      <c r="D14" s="16">
        <v>43686</v>
      </c>
      <c r="E14" s="16"/>
      <c r="F14" s="17" t="str">
        <f t="shared" si="1"/>
        <v>未开始</v>
      </c>
      <c r="G14" s="18">
        <f t="shared" si="0"/>
        <v>131</v>
      </c>
      <c r="H14" s="18"/>
      <c r="I14" s="21" t="s">
        <v>55</v>
      </c>
      <c r="J14" s="21" t="s">
        <v>56</v>
      </c>
      <c r="K14" s="20" t="s">
        <v>35</v>
      </c>
      <c r="L14" s="20"/>
    </row>
    <row r="15" spans="1:12" s="3" customFormat="1" ht="30">
      <c r="A15" s="15" t="s">
        <v>88</v>
      </c>
      <c r="B15" s="16">
        <v>43647</v>
      </c>
      <c r="C15" s="16"/>
      <c r="D15" s="16">
        <v>43649</v>
      </c>
      <c r="E15" s="16"/>
      <c r="F15" s="17" t="str">
        <f>IF(C15="","未开始",IF(E15="","进行中","已完成"))</f>
        <v>未开始</v>
      </c>
      <c r="G15" s="18">
        <f>D15-B15+1</f>
        <v>3</v>
      </c>
      <c r="H15" s="18"/>
      <c r="I15" s="21" t="s">
        <v>89</v>
      </c>
      <c r="J15" s="21" t="s">
        <v>90</v>
      </c>
      <c r="K15" s="20" t="s">
        <v>39</v>
      </c>
      <c r="L15" s="20"/>
    </row>
    <row r="16" spans="1:12" ht="60">
      <c r="A16" s="15" t="s">
        <v>57</v>
      </c>
      <c r="B16" s="16">
        <v>43648</v>
      </c>
      <c r="C16" s="16"/>
      <c r="D16" s="16">
        <v>43653</v>
      </c>
      <c r="E16" s="16"/>
      <c r="F16" s="17" t="str">
        <f t="shared" si="1"/>
        <v>未开始</v>
      </c>
      <c r="G16" s="18">
        <f t="shared" si="0"/>
        <v>6</v>
      </c>
      <c r="H16" s="18"/>
      <c r="I16" s="21" t="s">
        <v>58</v>
      </c>
      <c r="J16" s="21" t="s">
        <v>59</v>
      </c>
      <c r="K16" s="20" t="s">
        <v>60</v>
      </c>
      <c r="L16" s="20"/>
    </row>
    <row r="17" spans="1:12">
      <c r="A17" s="15" t="s">
        <v>61</v>
      </c>
      <c r="B17" s="16">
        <v>43653</v>
      </c>
      <c r="C17" s="16"/>
      <c r="D17" s="16">
        <v>43653</v>
      </c>
      <c r="E17" s="16"/>
      <c r="F17" s="17" t="str">
        <f t="shared" si="1"/>
        <v>未开始</v>
      </c>
      <c r="G17" s="18">
        <f t="shared" si="0"/>
        <v>1</v>
      </c>
      <c r="H17" s="18"/>
      <c r="I17" s="21" t="s">
        <v>62</v>
      </c>
      <c r="J17" s="21" t="s">
        <v>63</v>
      </c>
      <c r="K17" s="20" t="s">
        <v>60</v>
      </c>
      <c r="L17" s="20"/>
    </row>
    <row r="18" spans="1:12" ht="30">
      <c r="A18" s="15" t="s">
        <v>64</v>
      </c>
      <c r="B18" s="16">
        <v>43654</v>
      </c>
      <c r="C18" s="16"/>
      <c r="D18" s="16">
        <v>43658</v>
      </c>
      <c r="E18" s="16"/>
      <c r="F18" s="17" t="str">
        <f t="shared" si="1"/>
        <v>未开始</v>
      </c>
      <c r="G18" s="18">
        <f t="shared" si="0"/>
        <v>5</v>
      </c>
      <c r="H18" s="18"/>
      <c r="I18" s="21" t="s">
        <v>65</v>
      </c>
      <c r="J18" s="21" t="s">
        <v>66</v>
      </c>
      <c r="K18" s="20" t="s">
        <v>53</v>
      </c>
      <c r="L18" s="20"/>
    </row>
    <row r="19" spans="1:12" ht="45">
      <c r="A19" s="15" t="s">
        <v>67</v>
      </c>
      <c r="B19" s="16">
        <v>43659</v>
      </c>
      <c r="C19" s="16"/>
      <c r="D19" s="16">
        <v>43663</v>
      </c>
      <c r="E19" s="16"/>
      <c r="F19" s="17" t="str">
        <f t="shared" si="1"/>
        <v>未开始</v>
      </c>
      <c r="G19" s="18">
        <f t="shared" si="0"/>
        <v>5</v>
      </c>
      <c r="H19" s="18"/>
      <c r="I19" s="21" t="s">
        <v>68</v>
      </c>
      <c r="J19" s="21" t="s">
        <v>69</v>
      </c>
      <c r="K19" s="20" t="s">
        <v>35</v>
      </c>
      <c r="L19" s="20"/>
    </row>
    <row r="20" spans="1:12" ht="30">
      <c r="A20" s="15" t="s">
        <v>70</v>
      </c>
      <c r="B20" s="16">
        <v>43664</v>
      </c>
      <c r="C20" s="16"/>
      <c r="D20" s="16">
        <v>43674</v>
      </c>
      <c r="E20" s="16"/>
      <c r="F20" s="17" t="str">
        <f t="shared" si="1"/>
        <v>未开始</v>
      </c>
      <c r="G20" s="18">
        <f t="shared" si="0"/>
        <v>11</v>
      </c>
      <c r="H20" s="18"/>
      <c r="I20" s="21" t="s">
        <v>71</v>
      </c>
      <c r="J20" s="21" t="s">
        <v>72</v>
      </c>
      <c r="K20" s="20" t="s">
        <v>53</v>
      </c>
      <c r="L20" s="20"/>
    </row>
    <row r="21" spans="1:12" ht="45">
      <c r="A21" s="15" t="s">
        <v>73</v>
      </c>
      <c r="B21" s="16">
        <v>43675</v>
      </c>
      <c r="C21" s="16"/>
      <c r="D21" s="16">
        <v>43709</v>
      </c>
      <c r="E21" s="16"/>
      <c r="F21" s="17" t="str">
        <f t="shared" si="1"/>
        <v>未开始</v>
      </c>
      <c r="G21" s="18">
        <f t="shared" si="0"/>
        <v>35</v>
      </c>
      <c r="H21" s="18"/>
      <c r="I21" s="21" t="s">
        <v>74</v>
      </c>
      <c r="J21" s="21" t="s">
        <v>75</v>
      </c>
      <c r="K21" s="20" t="s">
        <v>76</v>
      </c>
      <c r="L21" s="20"/>
    </row>
    <row r="22" spans="1:12" ht="45">
      <c r="A22" s="15" t="s">
        <v>109</v>
      </c>
      <c r="B22" s="16">
        <v>43664</v>
      </c>
      <c r="C22" s="16"/>
      <c r="D22" s="16">
        <v>43664</v>
      </c>
      <c r="E22" s="16"/>
      <c r="F22" s="17" t="s">
        <v>21</v>
      </c>
      <c r="G22" s="18">
        <f t="shared" si="0"/>
        <v>1</v>
      </c>
      <c r="H22" s="18"/>
      <c r="I22" s="21" t="s">
        <v>110</v>
      </c>
      <c r="J22" s="21" t="s">
        <v>111</v>
      </c>
      <c r="K22" s="20" t="s">
        <v>117</v>
      </c>
      <c r="L22" s="20"/>
    </row>
    <row r="23" spans="1:12" ht="45">
      <c r="A23" s="15" t="s">
        <v>112</v>
      </c>
      <c r="B23" s="16">
        <v>43665</v>
      </c>
      <c r="C23" s="16"/>
      <c r="D23" s="16">
        <v>43709</v>
      </c>
      <c r="E23" s="16"/>
      <c r="F23" s="17" t="s">
        <v>21</v>
      </c>
      <c r="G23" s="18">
        <f t="shared" si="0"/>
        <v>45</v>
      </c>
      <c r="H23" s="18"/>
      <c r="I23" s="21" t="s">
        <v>71</v>
      </c>
      <c r="J23" s="21"/>
      <c r="K23" s="20" t="s">
        <v>118</v>
      </c>
      <c r="L23" s="20"/>
    </row>
    <row r="24" spans="1:12" ht="30">
      <c r="A24" s="15" t="s">
        <v>113</v>
      </c>
      <c r="B24" s="16">
        <v>43665</v>
      </c>
      <c r="C24" s="16"/>
      <c r="D24" s="16">
        <v>43665</v>
      </c>
      <c r="E24" s="16"/>
      <c r="F24" s="17" t="str">
        <f t="shared" si="1"/>
        <v>未开始</v>
      </c>
      <c r="G24" s="18">
        <f t="shared" si="0"/>
        <v>1</v>
      </c>
      <c r="H24" s="18"/>
      <c r="I24" s="21" t="s">
        <v>114</v>
      </c>
      <c r="J24" s="21" t="s">
        <v>115</v>
      </c>
      <c r="K24" s="20" t="s">
        <v>60</v>
      </c>
      <c r="L24" s="20"/>
    </row>
    <row r="25" spans="1:12" ht="30">
      <c r="A25" s="15" t="s">
        <v>116</v>
      </c>
      <c r="B25" s="16">
        <v>43666</v>
      </c>
      <c r="C25" s="16"/>
      <c r="D25" s="16">
        <v>43697</v>
      </c>
      <c r="E25" s="16"/>
      <c r="F25" s="17" t="str">
        <f t="shared" si="1"/>
        <v>未开始</v>
      </c>
      <c r="G25" s="18">
        <f t="shared" si="0"/>
        <v>32</v>
      </c>
      <c r="H25" s="18"/>
      <c r="I25" s="21" t="s">
        <v>71</v>
      </c>
      <c r="J25" s="21" t="s">
        <v>72</v>
      </c>
      <c r="K25" s="20" t="s">
        <v>60</v>
      </c>
      <c r="L25" s="20"/>
    </row>
    <row r="26" spans="1:12" ht="45">
      <c r="A26" s="15" t="s">
        <v>121</v>
      </c>
      <c r="B26" s="16">
        <v>43678</v>
      </c>
      <c r="C26" s="16"/>
      <c r="D26" s="16">
        <v>43696</v>
      </c>
      <c r="E26" s="16"/>
      <c r="F26" s="17" t="str">
        <f>IF(C26="","未开始",IF(E26="","进行中","已完成"))</f>
        <v>未开始</v>
      </c>
      <c r="G26" s="18">
        <f>D26-B26+1</f>
        <v>19</v>
      </c>
      <c r="H26" s="18"/>
      <c r="I26" s="21" t="s">
        <v>47</v>
      </c>
      <c r="J26" s="21" t="s">
        <v>48</v>
      </c>
      <c r="K26" s="20" t="s">
        <v>46</v>
      </c>
      <c r="L26" s="20"/>
    </row>
    <row r="27" spans="1:12" ht="30">
      <c r="A27" s="15" t="s">
        <v>79</v>
      </c>
      <c r="B27" s="16">
        <v>43686</v>
      </c>
      <c r="C27" s="16"/>
      <c r="D27" s="16">
        <v>43695</v>
      </c>
      <c r="E27" s="16"/>
      <c r="F27" s="17" t="str">
        <f t="shared" si="1"/>
        <v>未开始</v>
      </c>
      <c r="G27" s="18">
        <f t="shared" si="0"/>
        <v>10</v>
      </c>
      <c r="H27" s="18"/>
      <c r="I27" s="21" t="s">
        <v>80</v>
      </c>
      <c r="J27" s="21" t="s">
        <v>81</v>
      </c>
      <c r="K27" s="20" t="s">
        <v>53</v>
      </c>
      <c r="L27" s="20"/>
    </row>
    <row r="28" spans="1:12" ht="45">
      <c r="A28" s="15" t="s">
        <v>82</v>
      </c>
      <c r="B28" s="16">
        <v>43696</v>
      </c>
      <c r="C28" s="16"/>
      <c r="D28" s="16">
        <v>43707</v>
      </c>
      <c r="E28" s="16"/>
      <c r="F28" s="17" t="str">
        <f t="shared" si="1"/>
        <v>未开始</v>
      </c>
      <c r="G28" s="18">
        <f t="shared" si="0"/>
        <v>12</v>
      </c>
      <c r="H28" s="18"/>
      <c r="I28" s="21" t="s">
        <v>83</v>
      </c>
      <c r="J28" s="21" t="s">
        <v>84</v>
      </c>
      <c r="K28" s="20" t="s">
        <v>53</v>
      </c>
      <c r="L28" s="20"/>
    </row>
    <row r="29" spans="1:12" ht="30">
      <c r="A29" s="15" t="s">
        <v>85</v>
      </c>
      <c r="B29" s="16">
        <v>43686</v>
      </c>
      <c r="C29" s="16"/>
      <c r="D29" s="16">
        <v>43696</v>
      </c>
      <c r="E29" s="16"/>
      <c r="F29" s="17" t="str">
        <f t="shared" si="1"/>
        <v>未开始</v>
      </c>
      <c r="G29" s="18">
        <f t="shared" si="0"/>
        <v>11</v>
      </c>
      <c r="H29" s="18"/>
      <c r="I29" s="21" t="s">
        <v>86</v>
      </c>
      <c r="J29" s="21" t="s">
        <v>87</v>
      </c>
      <c r="K29" s="20" t="s">
        <v>60</v>
      </c>
      <c r="L29" s="20"/>
    </row>
    <row r="30" spans="1:12" ht="45">
      <c r="A30" s="15" t="s">
        <v>91</v>
      </c>
      <c r="B30" s="16">
        <v>43701</v>
      </c>
      <c r="C30" s="16"/>
      <c r="D30" s="16">
        <v>43712</v>
      </c>
      <c r="E30" s="16"/>
      <c r="F30" s="17" t="str">
        <f t="shared" si="1"/>
        <v>未开始</v>
      </c>
      <c r="G30" s="18">
        <f t="shared" si="0"/>
        <v>12</v>
      </c>
      <c r="H30" s="18"/>
      <c r="I30" s="21" t="s">
        <v>92</v>
      </c>
      <c r="J30" s="21" t="s">
        <v>93</v>
      </c>
      <c r="K30" s="20" t="s">
        <v>60</v>
      </c>
      <c r="L30" s="20"/>
    </row>
    <row r="31" spans="1:12" ht="45">
      <c r="A31" s="15" t="s">
        <v>94</v>
      </c>
      <c r="B31" s="16">
        <v>43709</v>
      </c>
      <c r="C31" s="16"/>
      <c r="D31" s="16">
        <v>43718</v>
      </c>
      <c r="E31" s="16"/>
      <c r="F31" s="17" t="str">
        <f t="shared" si="1"/>
        <v>未开始</v>
      </c>
      <c r="G31" s="18">
        <f t="shared" si="0"/>
        <v>10</v>
      </c>
      <c r="H31" s="18"/>
      <c r="I31" s="21" t="s">
        <v>95</v>
      </c>
      <c r="J31" s="21" t="s">
        <v>96</v>
      </c>
      <c r="K31" s="20" t="s">
        <v>60</v>
      </c>
      <c r="L31" s="20"/>
    </row>
    <row r="32" spans="1:12">
      <c r="A32" s="15" t="s">
        <v>97</v>
      </c>
      <c r="B32" s="16">
        <v>43718</v>
      </c>
      <c r="C32" s="16"/>
      <c r="D32" s="16">
        <v>43723</v>
      </c>
      <c r="E32" s="16"/>
      <c r="F32" s="17" t="str">
        <f t="shared" si="1"/>
        <v>未开始</v>
      </c>
      <c r="G32" s="18">
        <f t="shared" si="0"/>
        <v>6</v>
      </c>
      <c r="H32" s="18"/>
      <c r="I32" s="21" t="s">
        <v>98</v>
      </c>
      <c r="J32" s="21" t="s">
        <v>99</v>
      </c>
      <c r="K32" s="20" t="s">
        <v>60</v>
      </c>
      <c r="L32" s="20"/>
    </row>
    <row r="33" spans="1:12" ht="60">
      <c r="A33" s="15" t="s">
        <v>100</v>
      </c>
      <c r="B33" s="16">
        <v>43723</v>
      </c>
      <c r="C33" s="16"/>
      <c r="D33" s="16">
        <v>43729</v>
      </c>
      <c r="E33" s="16"/>
      <c r="F33" s="17" t="str">
        <f t="shared" si="1"/>
        <v>未开始</v>
      </c>
      <c r="G33" s="18">
        <f t="shared" si="0"/>
        <v>7</v>
      </c>
      <c r="H33" s="18"/>
      <c r="I33" s="21" t="s">
        <v>101</v>
      </c>
      <c r="J33" s="21" t="s">
        <v>102</v>
      </c>
      <c r="K33" s="20" t="s">
        <v>53</v>
      </c>
      <c r="L33" s="20"/>
    </row>
    <row r="34" spans="1:12" s="4" customFormat="1" ht="30">
      <c r="A34" s="15" t="s">
        <v>103</v>
      </c>
      <c r="B34" s="16">
        <v>43730</v>
      </c>
      <c r="C34" s="16"/>
      <c r="D34" s="16">
        <v>43736</v>
      </c>
      <c r="E34" s="16"/>
      <c r="F34" s="17" t="str">
        <f t="shared" si="1"/>
        <v>未开始</v>
      </c>
      <c r="G34" s="18">
        <f t="shared" si="0"/>
        <v>7</v>
      </c>
      <c r="H34" s="18"/>
      <c r="I34" s="21" t="s">
        <v>104</v>
      </c>
      <c r="J34" s="21" t="s">
        <v>105</v>
      </c>
      <c r="K34" s="20" t="s">
        <v>53</v>
      </c>
      <c r="L34" s="20"/>
    </row>
    <row r="35" spans="1:12" ht="105">
      <c r="A35" s="15" t="s">
        <v>106</v>
      </c>
      <c r="B35" s="16">
        <v>43746</v>
      </c>
      <c r="C35" s="16"/>
      <c r="D35" s="16">
        <v>43749</v>
      </c>
      <c r="E35" s="16"/>
      <c r="F35" s="17" t="str">
        <f t="shared" si="1"/>
        <v>未开始</v>
      </c>
      <c r="G35" s="18">
        <f t="shared" si="0"/>
        <v>4</v>
      </c>
      <c r="H35" s="18"/>
      <c r="I35" s="21" t="s">
        <v>107</v>
      </c>
      <c r="J35" s="21" t="s">
        <v>108</v>
      </c>
      <c r="K35" s="20" t="s">
        <v>35</v>
      </c>
      <c r="L35" s="20"/>
    </row>
  </sheetData>
  <mergeCells count="3">
    <mergeCell ref="A1:L1"/>
    <mergeCell ref="E2:H2"/>
    <mergeCell ref="J2:L2"/>
  </mergeCells>
  <phoneticPr fontId="9" type="noConversion"/>
  <conditionalFormatting sqref="H4:J4">
    <cfRule type="cellIs" dxfId="7" priority="131" operator="lessThan">
      <formula>0</formula>
    </cfRule>
  </conditionalFormatting>
  <conditionalFormatting sqref="F4">
    <cfRule type="cellIs" dxfId="6" priority="78" operator="equal">
      <formula>"未开始"</formula>
    </cfRule>
    <cfRule type="cellIs" dxfId="5" priority="79" operator="equal">
      <formula>"进行中"</formula>
    </cfRule>
    <cfRule type="cellIs" dxfId="4" priority="80" operator="equal">
      <formula>"已完成"</formula>
    </cfRule>
  </conditionalFormatting>
  <conditionalFormatting sqref="H5:J35">
    <cfRule type="cellIs" dxfId="3" priority="4" operator="lessThan">
      <formula>0</formula>
    </cfRule>
  </conditionalFormatting>
  <conditionalFormatting sqref="F5:F35">
    <cfRule type="cellIs" dxfId="2" priority="1" operator="equal">
      <formula>"未开始"</formula>
    </cfRule>
    <cfRule type="cellIs" dxfId="1" priority="2" operator="equal">
      <formula>"进行中"</formula>
    </cfRule>
    <cfRule type="cellIs" dxfId="0" priority="3" operator="equal">
      <formula>"已完成"</formula>
    </cfRule>
  </conditionalFormatting>
  <dataValidations count="1">
    <dataValidation type="list" allowBlank="1" showInputMessage="1" showErrorMessage="1" sqref="F8:F35 F3:F7" xr:uid="{00000000-0002-0000-0100-000000000000}">
      <formula1>"未开始,进行中,已完成"</formula1>
    </dataValidation>
  </dataValidations>
  <pageMargins left="0.69930555555555596" right="0.69930555555555596" top="0.75" bottom="0.75" header="0.3" footer="0.3"/>
  <pageSetup paperSize="9" scale="75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5FE0-DE2E-45C4-9D55-8DE0EA29E37F}">
  <dimension ref="A1:I12"/>
  <sheetViews>
    <sheetView workbookViewId="0"/>
  </sheetViews>
  <sheetFormatPr defaultRowHeight="15"/>
  <cols>
    <col min="1" max="1" width="9" style="31" bestFit="1" customWidth="1"/>
    <col min="2" max="2" width="18.33203125" style="32" bestFit="1" customWidth="1"/>
    <col min="3" max="3" width="5.5546875" style="31" bestFit="1" customWidth="1"/>
    <col min="4" max="5" width="13.88671875" style="31" bestFit="1" customWidth="1"/>
    <col min="6" max="6" width="14" style="31" bestFit="1" customWidth="1"/>
    <col min="7" max="7" width="16.88671875" style="31" bestFit="1" customWidth="1"/>
    <col min="8" max="8" width="20.44140625" style="31" bestFit="1" customWidth="1"/>
    <col min="9" max="9" width="13.88671875" style="31" bestFit="1" customWidth="1"/>
    <col min="10" max="16384" width="8.88671875" style="27"/>
  </cols>
  <sheetData>
    <row r="1" spans="1:9">
      <c r="A1" s="25" t="s">
        <v>124</v>
      </c>
      <c r="B1" s="26" t="s">
        <v>125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</row>
    <row r="2" spans="1:9">
      <c r="A2" s="28">
        <v>1</v>
      </c>
      <c r="B2" s="29" t="s">
        <v>133</v>
      </c>
      <c r="C2" s="28">
        <f>E2-D2</f>
        <v>10</v>
      </c>
      <c r="D2" s="30">
        <v>43534</v>
      </c>
      <c r="E2" s="30">
        <v>43544</v>
      </c>
      <c r="F2" s="28" t="s">
        <v>134</v>
      </c>
      <c r="G2" s="28" t="s">
        <v>135</v>
      </c>
      <c r="H2" s="28" t="s">
        <v>136</v>
      </c>
      <c r="I2" s="28" t="s">
        <v>137</v>
      </c>
    </row>
    <row r="3" spans="1:9">
      <c r="A3" s="28">
        <v>2</v>
      </c>
      <c r="B3" s="29" t="s">
        <v>138</v>
      </c>
      <c r="C3" s="28">
        <f t="shared" ref="C3:C12" si="0">E3-D3</f>
        <v>10</v>
      </c>
      <c r="D3" s="30">
        <v>43575</v>
      </c>
      <c r="E3" s="30">
        <v>43585</v>
      </c>
      <c r="F3" s="28" t="s">
        <v>134</v>
      </c>
      <c r="G3" s="28" t="s">
        <v>139</v>
      </c>
      <c r="H3" s="28" t="s">
        <v>136</v>
      </c>
      <c r="I3" s="28" t="s">
        <v>137</v>
      </c>
    </row>
    <row r="4" spans="1:9">
      <c r="A4" s="28">
        <v>3</v>
      </c>
      <c r="B4" s="29" t="s">
        <v>140</v>
      </c>
      <c r="C4" s="28">
        <f t="shared" si="0"/>
        <v>9</v>
      </c>
      <c r="D4" s="30">
        <v>43678</v>
      </c>
      <c r="E4" s="30">
        <v>43687</v>
      </c>
      <c r="F4" s="28" t="s">
        <v>141</v>
      </c>
      <c r="G4" s="28" t="s">
        <v>142</v>
      </c>
      <c r="H4" s="28" t="s">
        <v>136</v>
      </c>
      <c r="I4" s="28" t="s">
        <v>137</v>
      </c>
    </row>
    <row r="5" spans="1:9" ht="30">
      <c r="A5" s="28">
        <v>4</v>
      </c>
      <c r="B5" s="29" t="s">
        <v>143</v>
      </c>
      <c r="C5" s="28">
        <f t="shared" si="0"/>
        <v>97</v>
      </c>
      <c r="D5" s="30">
        <v>43600</v>
      </c>
      <c r="E5" s="30">
        <v>43697</v>
      </c>
      <c r="F5" s="28" t="s">
        <v>134</v>
      </c>
      <c r="G5" s="28" t="s">
        <v>144</v>
      </c>
      <c r="H5" s="28" t="s">
        <v>136</v>
      </c>
      <c r="I5" s="28" t="s">
        <v>137</v>
      </c>
    </row>
    <row r="6" spans="1:9" ht="60">
      <c r="A6" s="28">
        <v>5</v>
      </c>
      <c r="B6" s="29" t="s">
        <v>145</v>
      </c>
      <c r="C6" s="28">
        <f t="shared" si="0"/>
        <v>72</v>
      </c>
      <c r="D6" s="30">
        <v>43575</v>
      </c>
      <c r="E6" s="30">
        <v>43647</v>
      </c>
      <c r="F6" s="28" t="s">
        <v>134</v>
      </c>
      <c r="G6" s="28" t="s">
        <v>146</v>
      </c>
      <c r="H6" s="28" t="s">
        <v>136</v>
      </c>
      <c r="I6" s="28" t="s">
        <v>137</v>
      </c>
    </row>
    <row r="7" spans="1:9" ht="30">
      <c r="A7" s="28">
        <v>6</v>
      </c>
      <c r="B7" s="29" t="s">
        <v>147</v>
      </c>
      <c r="C7" s="28">
        <f t="shared" si="0"/>
        <v>47</v>
      </c>
      <c r="D7" s="30">
        <v>43600</v>
      </c>
      <c r="E7" s="30">
        <v>43647</v>
      </c>
      <c r="F7" s="28" t="s">
        <v>134</v>
      </c>
      <c r="G7" s="28" t="s">
        <v>139</v>
      </c>
      <c r="H7" s="28" t="s">
        <v>136</v>
      </c>
      <c r="I7" s="28" t="s">
        <v>137</v>
      </c>
    </row>
    <row r="8" spans="1:9" ht="30">
      <c r="A8" s="28">
        <v>7</v>
      </c>
      <c r="B8" s="29" t="s">
        <v>148</v>
      </c>
      <c r="C8" s="28">
        <f t="shared" si="0"/>
        <v>31</v>
      </c>
      <c r="D8" s="30">
        <v>43647</v>
      </c>
      <c r="E8" s="30">
        <v>43678</v>
      </c>
      <c r="F8" s="28" t="s">
        <v>134</v>
      </c>
      <c r="G8" s="28" t="s">
        <v>149</v>
      </c>
      <c r="H8" s="28" t="s">
        <v>136</v>
      </c>
      <c r="I8" s="28" t="s">
        <v>137</v>
      </c>
    </row>
    <row r="9" spans="1:9" ht="75">
      <c r="A9" s="28">
        <v>8</v>
      </c>
      <c r="B9" s="29" t="s">
        <v>150</v>
      </c>
      <c r="C9" s="28">
        <f t="shared" si="0"/>
        <v>50</v>
      </c>
      <c r="D9" s="30">
        <v>43647</v>
      </c>
      <c r="E9" s="30">
        <v>43697</v>
      </c>
      <c r="F9" s="28" t="s">
        <v>134</v>
      </c>
      <c r="G9" s="28" t="s">
        <v>151</v>
      </c>
      <c r="H9" s="28" t="s">
        <v>136</v>
      </c>
      <c r="I9" s="28" t="s">
        <v>137</v>
      </c>
    </row>
    <row r="10" spans="1:9">
      <c r="A10" s="28">
        <v>9</v>
      </c>
      <c r="B10" s="29" t="s">
        <v>152</v>
      </c>
      <c r="C10" s="28">
        <f t="shared" si="0"/>
        <v>32</v>
      </c>
      <c r="D10" s="30">
        <v>43646</v>
      </c>
      <c r="E10" s="30">
        <v>43678</v>
      </c>
      <c r="F10" s="28" t="s">
        <v>153</v>
      </c>
      <c r="G10" s="28" t="s">
        <v>154</v>
      </c>
      <c r="H10" s="28" t="s">
        <v>136</v>
      </c>
      <c r="I10" s="28" t="s">
        <v>137</v>
      </c>
    </row>
    <row r="11" spans="1:9">
      <c r="A11" s="28">
        <v>10</v>
      </c>
      <c r="B11" s="29" t="s">
        <v>155</v>
      </c>
      <c r="C11" s="28">
        <f t="shared" si="0"/>
        <v>45</v>
      </c>
      <c r="D11" s="30">
        <v>43678</v>
      </c>
      <c r="E11" s="30">
        <v>43723</v>
      </c>
      <c r="F11" s="28" t="s">
        <v>134</v>
      </c>
      <c r="G11" s="28" t="s">
        <v>156</v>
      </c>
      <c r="H11" s="28" t="s">
        <v>136</v>
      </c>
      <c r="I11" s="28" t="s">
        <v>137</v>
      </c>
    </row>
    <row r="12" spans="1:9" ht="30">
      <c r="A12" s="28">
        <v>11</v>
      </c>
      <c r="B12" s="29" t="s">
        <v>157</v>
      </c>
      <c r="C12" s="28">
        <f t="shared" si="0"/>
        <v>26</v>
      </c>
      <c r="D12" s="30">
        <v>43709</v>
      </c>
      <c r="E12" s="30">
        <v>43735</v>
      </c>
      <c r="F12" s="28" t="s">
        <v>134</v>
      </c>
      <c r="G12" s="28" t="s">
        <v>158</v>
      </c>
      <c r="H12" s="28" t="s">
        <v>136</v>
      </c>
      <c r="I12" s="28" t="s">
        <v>137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04F4-BE8E-43B1-AB62-27E288EACF10}">
  <dimension ref="A1:D4"/>
  <sheetViews>
    <sheetView tabSelected="1" workbookViewId="0">
      <selection activeCell="C5" sqref="C5"/>
    </sheetView>
  </sheetViews>
  <sheetFormatPr defaultRowHeight="14.4"/>
  <cols>
    <col min="1" max="1" width="7.21875" bestFit="1" customWidth="1"/>
    <col min="2" max="2" width="24.109375" bestFit="1" customWidth="1"/>
    <col min="3" max="3" width="47.6640625" customWidth="1"/>
    <col min="4" max="4" width="33.88671875" bestFit="1" customWidth="1"/>
  </cols>
  <sheetData>
    <row r="1" spans="1:4" ht="15.6">
      <c r="A1" s="33" t="s">
        <v>159</v>
      </c>
      <c r="B1" s="33" t="s">
        <v>160</v>
      </c>
      <c r="C1" s="33" t="s">
        <v>161</v>
      </c>
      <c r="D1" s="34" t="s">
        <v>162</v>
      </c>
    </row>
    <row r="2" spans="1:4" ht="90">
      <c r="A2" s="35" t="s">
        <v>163</v>
      </c>
      <c r="B2" s="35" t="s">
        <v>164</v>
      </c>
      <c r="C2" s="36" t="s">
        <v>172</v>
      </c>
      <c r="D2" s="36" t="s">
        <v>169</v>
      </c>
    </row>
    <row r="3" spans="1:4" ht="45">
      <c r="A3" s="35" t="s">
        <v>165</v>
      </c>
      <c r="B3" s="35" t="s">
        <v>166</v>
      </c>
      <c r="C3" s="36" t="s">
        <v>171</v>
      </c>
      <c r="D3" s="36" t="s">
        <v>170</v>
      </c>
    </row>
    <row r="4" spans="1:4" ht="105">
      <c r="A4" s="35" t="s">
        <v>167</v>
      </c>
      <c r="B4" s="35" t="s">
        <v>168</v>
      </c>
      <c r="C4" s="36" t="s">
        <v>174</v>
      </c>
      <c r="D4" s="36" t="s">
        <v>173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进度图</vt:lpstr>
      <vt:lpstr>进度表</vt:lpstr>
      <vt:lpstr>汇报用</vt:lpstr>
      <vt:lpstr>驻场计划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sunwei</dc:creator>
  <cp:lastModifiedBy>王思博</cp:lastModifiedBy>
  <dcterms:created xsi:type="dcterms:W3CDTF">2006-09-13T11:21:00Z</dcterms:created>
  <dcterms:modified xsi:type="dcterms:W3CDTF">2019-04-24T14:39:25Z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