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工作项目\HASCO-CP_泰国_u8v11.1\"/>
    </mc:Choice>
  </mc:AlternateContent>
  <bookViews>
    <workbookView xWindow="-15" yWindow="4905" windowWidth="20580" windowHeight="4905" tabRatio="599" activeTab="2"/>
  </bookViews>
  <sheets>
    <sheet name="收发货人表" sheetId="10" r:id="rId1"/>
    <sheet name="IN" sheetId="8" r:id="rId2"/>
    <sheet name="PL" sheetId="9" r:id="rId3"/>
  </sheets>
  <definedNames>
    <definedName name="_xlnm._FilterDatabase" localSheetId="1" hidden="1">IN!$A$13:$I$41</definedName>
    <definedName name="_xlnm._FilterDatabase" localSheetId="2" hidden="1">PL!$A$12:$N$120</definedName>
    <definedName name="_xlnm.Print_Area" localSheetId="1">IN!$A$1:$I$52</definedName>
    <definedName name="_xlnm.Print_Area" localSheetId="2">PL!$A$1:$N$131</definedName>
    <definedName name="_xlnm.Print_Titles" localSheetId="2">PL!$12:$12</definedName>
  </definedNames>
  <calcPr calcId="152511"/>
</workbook>
</file>

<file path=xl/calcChain.xml><?xml version="1.0" encoding="utf-8"?>
<calcChain xmlns="http://schemas.openxmlformats.org/spreadsheetml/2006/main">
  <c r="B8" i="8" l="1"/>
  <c r="N13" i="9" l="1"/>
  <c r="B8" i="9" l="1"/>
  <c r="B6" i="9" l="1"/>
  <c r="N15" i="9" l="1"/>
  <c r="N19" i="9"/>
  <c r="N23" i="9"/>
  <c r="N27" i="9"/>
  <c r="N31" i="9"/>
  <c r="N35" i="9"/>
  <c r="N39" i="9"/>
  <c r="N43" i="9"/>
  <c r="N47" i="9"/>
  <c r="N51" i="9"/>
  <c r="N55" i="9"/>
  <c r="N59" i="9"/>
  <c r="N63" i="9"/>
  <c r="N67" i="9"/>
  <c r="N71" i="9"/>
  <c r="N75" i="9"/>
  <c r="N79" i="9"/>
  <c r="N83" i="9"/>
  <c r="N87" i="9"/>
  <c r="N91" i="9"/>
  <c r="N95" i="9"/>
  <c r="N99" i="9"/>
  <c r="N103" i="9"/>
  <c r="N107" i="9"/>
  <c r="N111" i="9"/>
  <c r="N115" i="9"/>
  <c r="N119" i="9"/>
  <c r="N16" i="9"/>
  <c r="N20" i="9"/>
  <c r="N24" i="9"/>
  <c r="N28" i="9"/>
  <c r="N32" i="9"/>
  <c r="N36" i="9"/>
  <c r="N40" i="9"/>
  <c r="N44" i="9"/>
  <c r="N48" i="9"/>
  <c r="N52" i="9"/>
  <c r="N56" i="9"/>
  <c r="N60" i="9"/>
  <c r="N64" i="9"/>
  <c r="N68" i="9"/>
  <c r="N72" i="9"/>
  <c r="N76" i="9"/>
  <c r="N80" i="9"/>
  <c r="N84" i="9"/>
  <c r="N88" i="9"/>
  <c r="N92" i="9"/>
  <c r="N96" i="9"/>
  <c r="N100" i="9"/>
  <c r="N104" i="9"/>
  <c r="N108" i="9"/>
  <c r="N112" i="9"/>
  <c r="N116" i="9"/>
  <c r="N120" i="9"/>
  <c r="N17" i="9"/>
  <c r="N21" i="9"/>
  <c r="N25" i="9"/>
  <c r="N29" i="9"/>
  <c r="N33" i="9"/>
  <c r="N37" i="9"/>
  <c r="N41" i="9"/>
  <c r="N45" i="9"/>
  <c r="N49" i="9"/>
  <c r="N53" i="9"/>
  <c r="N57" i="9"/>
  <c r="N61" i="9"/>
  <c r="N65" i="9"/>
  <c r="N69" i="9"/>
  <c r="N73" i="9"/>
  <c r="N77" i="9"/>
  <c r="N81" i="9"/>
  <c r="N85" i="9"/>
  <c r="N89" i="9"/>
  <c r="N93" i="9"/>
  <c r="N97" i="9"/>
  <c r="N101" i="9"/>
  <c r="N105" i="9"/>
  <c r="N109" i="9"/>
  <c r="N113" i="9"/>
  <c r="N117" i="9"/>
  <c r="N14" i="9"/>
  <c r="N18" i="9"/>
  <c r="N22" i="9"/>
  <c r="N26" i="9"/>
  <c r="N30" i="9"/>
  <c r="N34" i="9"/>
  <c r="N50" i="9"/>
  <c r="N98" i="9"/>
  <c r="N38" i="9"/>
  <c r="N54" i="9"/>
  <c r="N70" i="9"/>
  <c r="N86" i="9"/>
  <c r="N102" i="9"/>
  <c r="N118" i="9"/>
  <c r="N42" i="9"/>
  <c r="N58" i="9"/>
  <c r="N74" i="9"/>
  <c r="N90" i="9"/>
  <c r="N106" i="9"/>
  <c r="N46" i="9"/>
  <c r="N62" i="9"/>
  <c r="N78" i="9"/>
  <c r="N94" i="9"/>
  <c r="N110" i="9"/>
  <c r="N66" i="9"/>
  <c r="N82" i="9"/>
  <c r="N114" i="9"/>
  <c r="C124" i="9"/>
  <c r="C122" i="9"/>
  <c r="B8" i="10" l="1"/>
  <c r="B9" i="10" s="1"/>
  <c r="B10" i="10" l="1"/>
  <c r="B7" i="8" s="1"/>
  <c r="B7" i="9" s="1"/>
  <c r="D41" i="8" l="1"/>
  <c r="H41" i="8" l="1"/>
  <c r="C127" i="9" l="1"/>
  <c r="C128" i="9"/>
  <c r="C129" i="9"/>
  <c r="C130" i="9"/>
  <c r="C131" i="9"/>
  <c r="C52" i="8" l="1"/>
  <c r="C51" i="8"/>
  <c r="C50" i="8"/>
  <c r="C48" i="8"/>
  <c r="C49" i="8"/>
</calcChain>
</file>

<file path=xl/sharedStrings.xml><?xml version="1.0" encoding="utf-8"?>
<sst xmlns="http://schemas.openxmlformats.org/spreadsheetml/2006/main" count="936" uniqueCount="224">
  <si>
    <t>上海汽车集团股份有限公司</t>
  </si>
  <si>
    <t>No.201 ANYAN ROAD, JIADING, SHANGHAI,P.R.China TEL: 86 21 61388000 FAX: 86 2161388888</t>
  </si>
  <si>
    <t>SHIPPING MARK</t>
    <phoneticPr fontId="1" type="noConversion"/>
  </si>
  <si>
    <t>N/M</t>
  </si>
  <si>
    <t>INVOICE</t>
  </si>
  <si>
    <t>PART NO.</t>
  </si>
  <si>
    <t>PACKING LIST</t>
    <phoneticPr fontId="3" type="noConversion"/>
  </si>
  <si>
    <t xml:space="preserve">CASE NO. </t>
    <phoneticPr fontId="1" type="noConversion"/>
  </si>
  <si>
    <t>QUANTITY</t>
    <phoneticPr fontId="1" type="noConversion"/>
  </si>
  <si>
    <t>N.W.(KGS)</t>
    <phoneticPr fontId="1" type="noConversion"/>
  </si>
  <si>
    <t>G.W.(KGS)</t>
    <phoneticPr fontId="1" type="noConversion"/>
  </si>
  <si>
    <t>CIF</t>
  </si>
  <si>
    <t>SAIC MOTOR CORPORATION LIMITED.</t>
    <phoneticPr fontId="1" type="noConversion"/>
  </si>
  <si>
    <t>PO NO.</t>
    <phoneticPr fontId="1" type="noConversion"/>
  </si>
  <si>
    <t>BOX QTY</t>
    <phoneticPr fontId="1" type="noConversion"/>
  </si>
  <si>
    <t>UNIT</t>
    <phoneticPr fontId="1" type="noConversion"/>
  </si>
  <si>
    <t>BOX CBM</t>
    <phoneticPr fontId="1" type="noConversion"/>
  </si>
  <si>
    <t>TOTAL NET WEIGHT</t>
  </si>
  <si>
    <t>TOTAL GROSS WEIGHT</t>
  </si>
  <si>
    <t>TOTAL MEASUREMENTS</t>
  </si>
  <si>
    <t>TOTAL PACKED IN</t>
    <phoneticPr fontId="1" type="noConversion"/>
  </si>
  <si>
    <t xml:space="preserve">CURRENCY : </t>
  </si>
  <si>
    <t>CNY</t>
  </si>
  <si>
    <t>P.R.CHINA</t>
  </si>
  <si>
    <t>TERMS  :</t>
  </si>
  <si>
    <t>PAYMENT TERMS :</t>
  </si>
  <si>
    <t>T/T 45 DAYS AFTER B/L DATE</t>
  </si>
  <si>
    <t>PKGS</t>
  </si>
  <si>
    <t>KGS</t>
  </si>
  <si>
    <t>M3</t>
  </si>
  <si>
    <t xml:space="preserve">BOX NO. </t>
    <phoneticPr fontId="1" type="noConversion"/>
  </si>
  <si>
    <t>N.W.</t>
    <phoneticPr fontId="1" type="noConversion"/>
  </si>
  <si>
    <t>AUTO PARTS</t>
    <phoneticPr fontId="1" type="noConversion"/>
  </si>
  <si>
    <t>TOTAL QUANTITY</t>
    <phoneticPr fontId="1" type="noConversion"/>
  </si>
  <si>
    <t>DESCRIPTION OF PRODUCTS(EN)</t>
    <phoneticPr fontId="1" type="noConversion"/>
  </si>
  <si>
    <t>上海汽车集团股份有限公司</t>
    <phoneticPr fontId="3" type="noConversion"/>
  </si>
  <si>
    <t>SAIC MOTOR CORPORATION LIMITED.</t>
    <phoneticPr fontId="3" type="noConversion"/>
  </si>
  <si>
    <t>No.201 ANYAN ROAD, JIADING, SHANGHAI,P.R.China TEL: 86 21 61388000 FAX: 86 2161388888</t>
    <phoneticPr fontId="3" type="noConversion"/>
  </si>
  <si>
    <t>AUTO PARTS</t>
    <phoneticPr fontId="1" type="noConversion"/>
  </si>
  <si>
    <t xml:space="preserve">COUNTRY OF ORIGINAL  :  </t>
    <phoneticPr fontId="1" type="noConversion"/>
  </si>
  <si>
    <t xml:space="preserve">COUNTRY OF ORIGINAL  :  </t>
    <phoneticPr fontId="3" type="noConversion"/>
  </si>
  <si>
    <t>PO NO.</t>
  </si>
  <si>
    <t>CON NO</t>
    <phoneticPr fontId="1" type="noConversion"/>
  </si>
  <si>
    <t>发货人信息</t>
    <phoneticPr fontId="27" type="noConversion"/>
  </si>
  <si>
    <t>SAIC MOTOR</t>
    <phoneticPr fontId="3" type="noConversion"/>
  </si>
  <si>
    <t>Company name: SAIC MOTOR CORPORATION LIMITED.
Addr: No.201 ANYAN ROAD, JIADING, SHANGHAI,  P.R.China
Postcode:201804
TEL: +86-21-61388000 
FAX: +86-21-61388888</t>
    <phoneticPr fontId="3" type="noConversion"/>
  </si>
  <si>
    <t>收货人信息</t>
    <phoneticPr fontId="27" type="noConversion"/>
  </si>
  <si>
    <t>MJV</t>
    <phoneticPr fontId="3" type="noConversion"/>
  </si>
  <si>
    <t>HJV</t>
    <phoneticPr fontId="3" type="noConversion"/>
  </si>
  <si>
    <t>ANJ</t>
    <phoneticPr fontId="3" type="noConversion"/>
  </si>
  <si>
    <t>日期公式</t>
    <phoneticPr fontId="1" type="noConversion"/>
  </si>
  <si>
    <t>INV NO</t>
    <phoneticPr fontId="1" type="noConversion"/>
  </si>
  <si>
    <t>TOTAL:</t>
    <phoneticPr fontId="1" type="noConversion"/>
  </si>
  <si>
    <t>Invoice No:</t>
    <phoneticPr fontId="3" type="noConversion"/>
  </si>
  <si>
    <t>Date:</t>
    <phoneticPr fontId="3" type="noConversion"/>
  </si>
  <si>
    <t xml:space="preserve">Company name:
Address: </t>
    <phoneticPr fontId="1" type="noConversion"/>
  </si>
  <si>
    <t xml:space="preserve">SAIC MOTOR-CP CO.,LTD
911/10-12 MOO.5 TAMBOL KHAOKANSONG AMPHUR SRIRACHA
,CHONBURI
Postal code  : 20110                                                                                                                   </t>
  </si>
  <si>
    <t>ANJI-NYK Logistics (Thailand) Co., Ltd
2525 One FYI Center, 7th Fl., Rama 4 Road.,
Klongtoey, Klongtoey,Bangkok 10110
Tel: +66(0)20172050 Fax: +66(0)20172060</t>
  </si>
  <si>
    <t>HJV170217006</t>
  </si>
  <si>
    <t>HCP-AS2S-1701003</t>
  </si>
  <si>
    <t>CNSL DUCT ASSY 10104121</t>
  </si>
  <si>
    <t>PCS</t>
  </si>
  <si>
    <t>CNSL FRONT BRACKET 10104132</t>
  </si>
  <si>
    <t>HCP-AS2M-1701005</t>
  </si>
  <si>
    <t>NUT-REAR RETRACTOR CTR 10104714</t>
  </si>
  <si>
    <t>10119570-ASA</t>
  </si>
  <si>
    <t>PNL-SHROUD LWR UPR ASSY 10119570-ASA</t>
  </si>
  <si>
    <t>HCP-AS2S-1701004</t>
  </si>
  <si>
    <t>SILVER BOX-ML ASSY 10176274</t>
  </si>
  <si>
    <t>SILVER BOX-HL ASSY 10179292</t>
  </si>
  <si>
    <t>CONTROL ASM-HTR &amp; A/C 10193866</t>
  </si>
  <si>
    <t>PNL-SHROUD LWR-HI 10196788</t>
  </si>
  <si>
    <t>TELEMATICS ANTENNA 10200382</t>
  </si>
  <si>
    <t>SWITCH ASM-ELEC PARK BRK 10208230</t>
  </si>
  <si>
    <t>SWITCH ASM-INFL RST I/P MDL 10213930</t>
  </si>
  <si>
    <t>INSULATION PAD-LH 10272435</t>
  </si>
  <si>
    <t>INSULATION PAD-RH 10272436</t>
  </si>
  <si>
    <t>10274151-ASA</t>
  </si>
  <si>
    <t>STOP ASSY-GLOVE BOX OPENING 10274151-ASA</t>
  </si>
  <si>
    <t>MODULE ASM-SERIAL DATA GATEWAY 10297171</t>
  </si>
  <si>
    <t>TBOX 10399999</t>
  </si>
  <si>
    <t>START-STOP BUTTON 12217251</t>
  </si>
  <si>
    <t>AS21 PACKING BAG 2494497</t>
  </si>
  <si>
    <t>2535275-ASA</t>
  </si>
  <si>
    <t>RECLINER RIGHT COVER ASM   2535275-ASA</t>
  </si>
  <si>
    <t>2535278-ASA</t>
  </si>
  <si>
    <t>RECLINER LEFT COVER 2535278-ASA</t>
  </si>
  <si>
    <t>2535674-ASA</t>
  </si>
  <si>
    <t>RECLINER HANDLE PLASTIC COVER 2535674-ASA</t>
  </si>
  <si>
    <t>SBR 2535770</t>
  </si>
  <si>
    <t>2572123-ASA</t>
  </si>
  <si>
    <t>40% MOUNTING BRACKET COVER, OUTSIDE 2572123-ASA</t>
  </si>
  <si>
    <t>K85740CD000</t>
  </si>
  <si>
    <t>GLOVE BOX LIGHT SWITCH K85740CD000</t>
  </si>
  <si>
    <t>DFSU6672433</t>
  </si>
  <si>
    <t>P00140922</t>
  </si>
  <si>
    <t>B01835295</t>
  </si>
  <si>
    <t>HJV1</t>
  </si>
  <si>
    <t>B01840354</t>
  </si>
  <si>
    <t>TEMU7541677</t>
  </si>
  <si>
    <t>P00140756</t>
  </si>
  <si>
    <t>B01840414</t>
  </si>
  <si>
    <t>P00140923</t>
  </si>
  <si>
    <t>B01835320</t>
  </si>
  <si>
    <t>B01840421</t>
  </si>
  <si>
    <t>P00140754</t>
  </si>
  <si>
    <t>B01840232</t>
  </si>
  <si>
    <t>B01840320</t>
  </si>
  <si>
    <t>B01840208</t>
  </si>
  <si>
    <t>P00140924</t>
  </si>
  <si>
    <t>B01859146</t>
  </si>
  <si>
    <t>B01840234</t>
  </si>
  <si>
    <t>B01840245</t>
  </si>
  <si>
    <t>B01840243</t>
  </si>
  <si>
    <t>P00140761</t>
  </si>
  <si>
    <t>B01840229</t>
  </si>
  <si>
    <t>B01840248</t>
  </si>
  <si>
    <t>B01840230</t>
  </si>
  <si>
    <t>B01840242</t>
  </si>
  <si>
    <t>B01835710</t>
  </si>
  <si>
    <t>HJV5</t>
  </si>
  <si>
    <t>B01840241</t>
  </si>
  <si>
    <t>B01840347</t>
  </si>
  <si>
    <t>B01835711</t>
  </si>
  <si>
    <t>B01840416</t>
  </si>
  <si>
    <t>B01840235</t>
  </si>
  <si>
    <t>B01835338</t>
  </si>
  <si>
    <t>B01840351</t>
  </si>
  <si>
    <t>P00141019</t>
  </si>
  <si>
    <t>B01840205</t>
  </si>
  <si>
    <t>B01840319</t>
  </si>
  <si>
    <t>B01840318</t>
  </si>
  <si>
    <t>B01840415</t>
  </si>
  <si>
    <t>B01840417</t>
  </si>
  <si>
    <t>B01840423</t>
  </si>
  <si>
    <t>B01835713</t>
  </si>
  <si>
    <t>B01840315</t>
  </si>
  <si>
    <t>B01835715</t>
  </si>
  <si>
    <t>B01859149</t>
  </si>
  <si>
    <t>B01840403</t>
  </si>
  <si>
    <t>B01840239</t>
  </si>
  <si>
    <t>B01835287</t>
  </si>
  <si>
    <t>B01840405</t>
  </si>
  <si>
    <t>B01835714</t>
  </si>
  <si>
    <t>B01840311</t>
  </si>
  <si>
    <t>B01840240</t>
  </si>
  <si>
    <t>B01840314</t>
  </si>
  <si>
    <t>B01840408</t>
  </si>
  <si>
    <t>B01840309</t>
  </si>
  <si>
    <t>B01840353</t>
  </si>
  <si>
    <t>B01840348</t>
  </si>
  <si>
    <t>B01840312</t>
  </si>
  <si>
    <t>B01840247</t>
  </si>
  <si>
    <t>B01840236</t>
  </si>
  <si>
    <t>B01835716</t>
  </si>
  <si>
    <t>P00141020</t>
  </si>
  <si>
    <t>B01840206</t>
  </si>
  <si>
    <t>B01840345</t>
  </si>
  <si>
    <t>B01840231</t>
  </si>
  <si>
    <t>B01840400</t>
  </si>
  <si>
    <t>B01835707</t>
  </si>
  <si>
    <t>B01840402</t>
  </si>
  <si>
    <t>B01840228</t>
  </si>
  <si>
    <t>B01835337</t>
  </si>
  <si>
    <t>B01840349</t>
  </si>
  <si>
    <t>B01840207</t>
  </si>
  <si>
    <t>B01840316</t>
  </si>
  <si>
    <t>B01840401</t>
  </si>
  <si>
    <t>B01835712</t>
  </si>
  <si>
    <t>B01840237</t>
  </si>
  <si>
    <t>B01840346</t>
  </si>
  <si>
    <t>B01840326</t>
  </si>
  <si>
    <t>B01840233</t>
  </si>
  <si>
    <t>B01840344</t>
  </si>
  <si>
    <t>B01840238</t>
  </si>
  <si>
    <t>B01840419</t>
  </si>
  <si>
    <t>B01835709</t>
  </si>
  <si>
    <t>B01840317</t>
  </si>
  <si>
    <t>B01840350</t>
  </si>
  <si>
    <t>B01840422</t>
  </si>
  <si>
    <t>B01835291</t>
  </si>
  <si>
    <t>B01835708</t>
  </si>
  <si>
    <t>B01835296</t>
  </si>
  <si>
    <t>B01835321</t>
  </si>
  <si>
    <t>B01840324</t>
  </si>
  <si>
    <t>B01835705</t>
  </si>
  <si>
    <t>B01840420</t>
  </si>
  <si>
    <t>B01859148</t>
  </si>
  <si>
    <t>B01840323</t>
  </si>
  <si>
    <t>B01840650</t>
  </si>
  <si>
    <t>B01840352</t>
  </si>
  <si>
    <t>B01840404</t>
  </si>
  <si>
    <t>B01840244</t>
  </si>
  <si>
    <t>B01840246</t>
  </si>
  <si>
    <t>B01840325</t>
  </si>
  <si>
    <t>B01840321</t>
  </si>
  <si>
    <t>B01840413</t>
  </si>
  <si>
    <t>B01840410</t>
  </si>
  <si>
    <t>B01840412</t>
  </si>
  <si>
    <t>B01840226</t>
  </si>
  <si>
    <t>B01840209</t>
  </si>
  <si>
    <t>B01840322</t>
  </si>
  <si>
    <t>B01840227</t>
  </si>
  <si>
    <t>B01840409</t>
  </si>
  <si>
    <t>B01840418</t>
  </si>
  <si>
    <t>B01859147</t>
  </si>
  <si>
    <t>B01840313</t>
  </si>
  <si>
    <t>B01840406</t>
  </si>
  <si>
    <t>B01840411</t>
  </si>
  <si>
    <t>B01840407</t>
  </si>
  <si>
    <t>B01840225</t>
  </si>
  <si>
    <t>B01835281</t>
  </si>
  <si>
    <t>B01835297</t>
  </si>
  <si>
    <t>ANTENNA-PEPS INR FRT 10267784</t>
  </si>
  <si>
    <t>BOLT/SCREW-RDO ANT AMPF 10308832</t>
  </si>
  <si>
    <t>BOLT 90005257</t>
  </si>
  <si>
    <t>CONTAINER NO.</t>
    <phoneticPr fontId="3" type="noConversion"/>
  </si>
  <si>
    <t>PART NO.</t>
    <phoneticPr fontId="3" type="noConversion"/>
  </si>
  <si>
    <t>HASCO-CP CO.,LTD
911/13-19 HEMARAJ ESTERN SEABOARD INDUSTRIAL
ESTATE MOO 5, KAOKANSONG,
SRIRACHA CHONBURI THAILAND (Postal code: 20110)</t>
    <phoneticPr fontId="1" type="noConversion"/>
  </si>
  <si>
    <t>DESCRIPTION(ENGLISH)</t>
    <phoneticPr fontId="1" type="noConversion"/>
  </si>
  <si>
    <t>G.W.</t>
    <phoneticPr fontId="1" type="noConversion"/>
  </si>
  <si>
    <t>PRICE PER UNIT</t>
    <phoneticPr fontId="1" type="noConversion"/>
  </si>
  <si>
    <t>UNIT</t>
    <phoneticPr fontId="1" type="noConversion"/>
  </si>
  <si>
    <t>TOTAL 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</si>
</sst>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.00_);_(* \(#,##0.00\);_(* &quot;-&quot;??_);_(@_)"/>
    <numFmt numFmtId="177" formatCode="0.00_);[Red]\(0.00\)"/>
    <numFmt numFmtId="178" formatCode="0.000000"/>
    <numFmt numFmtId="179" formatCode="0.000"/>
    <numFmt numFmtId="180" formatCode="yyyy/mm/dd"/>
  </numFmts>
  <fonts count="3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Arial"/>
      <family val="2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b/>
      <sz val="11"/>
      <color indexed="63"/>
      <name val="宋体"/>
      <family val="3"/>
      <charset val="134"/>
    </font>
    <font>
      <sz val="26"/>
      <name val="隶书"/>
      <family val="3"/>
      <charset val="134"/>
    </font>
    <font>
      <sz val="8"/>
      <color indexed="8"/>
      <name val="Times New Roman"/>
      <family val="1"/>
    </font>
    <font>
      <b/>
      <sz val="20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i/>
      <sz val="9"/>
      <color indexed="8"/>
      <name val="Times New Roman"/>
      <family val="1"/>
    </font>
    <font>
      <sz val="11"/>
      <color indexed="9"/>
      <name val="Times New Roman"/>
      <family val="1"/>
    </font>
    <font>
      <b/>
      <sz val="9"/>
      <color indexed="8"/>
      <name val="Times New Roman"/>
      <family val="1"/>
    </font>
    <font>
      <sz val="11"/>
      <color theme="1"/>
      <name val="Times New Roman"/>
      <family val="1"/>
    </font>
    <font>
      <sz val="9"/>
      <color indexed="8"/>
      <name val="Times New Roman"/>
      <family val="1"/>
    </font>
    <font>
      <sz val="11"/>
      <name val="Times New Roman"/>
      <family val="1"/>
    </font>
    <font>
      <b/>
      <sz val="20"/>
      <color theme="1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20"/>
      <color theme="1"/>
      <name val="黑体"/>
      <family val="3"/>
      <charset val="134"/>
    </font>
    <font>
      <sz val="11"/>
      <color theme="1"/>
      <name val="宋体"/>
      <family val="3"/>
      <charset val="134"/>
      <scheme val="major"/>
    </font>
    <font>
      <b/>
      <sz val="20"/>
      <name val="黑体"/>
      <family val="3"/>
      <charset val="134"/>
    </font>
    <font>
      <sz val="11"/>
      <name val="宋体"/>
      <family val="3"/>
      <charset val="134"/>
      <scheme val="major"/>
    </font>
    <font>
      <sz val="9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 applyNumberFormat="0" applyBorder="0" applyAlignment="0" applyProtection="0">
      <alignment vertical="center"/>
    </xf>
    <xf numFmtId="0" fontId="10" fillId="2" borderId="2" applyNumberFormat="0" applyProtection="0">
      <alignment vertical="center"/>
    </xf>
    <xf numFmtId="0" fontId="10" fillId="2" borderId="2" applyNumberForma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10" fillId="2" borderId="2" applyNumberFormat="0" applyProtection="0">
      <alignment vertical="center"/>
    </xf>
    <xf numFmtId="0" fontId="5" fillId="0" borderId="0" applyNumberFormat="0" applyBorder="0" applyProtection="0">
      <alignment vertical="center"/>
    </xf>
    <xf numFmtId="0" fontId="5" fillId="0" borderId="0">
      <alignment vertical="center"/>
    </xf>
    <xf numFmtId="176" fontId="26" fillId="0" borderId="0" applyFont="0" applyFill="0" applyBorder="0" applyAlignment="0" applyProtection="0"/>
  </cellStyleXfs>
  <cellXfs count="111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177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9" fillId="0" borderId="0" xfId="17" applyFont="1" applyFill="1" applyAlignment="1">
      <alignment horizontal="center" vertical="center"/>
    </xf>
    <xf numFmtId="0" fontId="0" fillId="0" borderId="0" xfId="0" applyFill="1">
      <alignment vertical="center"/>
    </xf>
    <xf numFmtId="0" fontId="9" fillId="0" borderId="3" xfId="17" applyFont="1" applyFill="1" applyBorder="1" applyAlignment="1">
      <alignment horizontal="center" vertical="center"/>
    </xf>
    <xf numFmtId="49" fontId="9" fillId="0" borderId="3" xfId="17" applyNumberFormat="1" applyFont="1" applyFill="1" applyBorder="1" applyAlignment="1">
      <alignment horizontal="center" vertical="center"/>
    </xf>
    <xf numFmtId="177" fontId="9" fillId="0" borderId="3" xfId="17" applyNumberFormat="1" applyFont="1" applyFill="1" applyBorder="1" applyAlignment="1">
      <alignment horizontal="center" vertical="center"/>
    </xf>
    <xf numFmtId="0" fontId="15" fillId="0" borderId="0" xfId="20" applyFont="1" applyFill="1" applyAlignment="1">
      <alignment vertical="center"/>
    </xf>
    <xf numFmtId="177" fontId="9" fillId="0" borderId="0" xfId="17" applyNumberFormat="1" applyFont="1" applyFill="1" applyAlignment="1">
      <alignment horizontal="center" vertical="center"/>
    </xf>
    <xf numFmtId="0" fontId="16" fillId="0" borderId="0" xfId="21" applyFont="1" applyFill="1" applyBorder="1" applyAlignment="1">
      <alignment horizontal="center" vertical="center"/>
    </xf>
    <xf numFmtId="0" fontId="16" fillId="0" borderId="0" xfId="21" applyFont="1" applyFill="1" applyBorder="1" applyAlignment="1">
      <alignment horizontal="left" vertical="center"/>
    </xf>
    <xf numFmtId="0" fontId="17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0" fillId="0" borderId="3" xfId="0" applyFill="1" applyBorder="1">
      <alignment vertical="center"/>
    </xf>
    <xf numFmtId="0" fontId="15" fillId="0" borderId="0" xfId="17" applyFont="1" applyFill="1" applyAlignment="1">
      <alignment horizontal="left" vertical="center"/>
    </xf>
    <xf numFmtId="0" fontId="9" fillId="0" borderId="0" xfId="17" applyFont="1" applyFill="1" applyBorder="1" applyAlignment="1">
      <alignment horizontal="center" vertical="center"/>
    </xf>
    <xf numFmtId="177" fontId="9" fillId="0" borderId="0" xfId="17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4" fontId="15" fillId="0" borderId="3" xfId="20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NumberFormat="1" applyFont="1" applyFill="1" applyBorder="1" applyAlignment="1">
      <alignment horizontal="center" vertical="center" wrapText="1"/>
    </xf>
    <xf numFmtId="1" fontId="19" fillId="0" borderId="0" xfId="0" applyNumberFormat="1" applyFont="1" applyFill="1" applyAlignment="1">
      <alignment horizontal="left" vertical="center"/>
    </xf>
    <xf numFmtId="0" fontId="26" fillId="0" borderId="0" xfId="0" applyFont="1" applyFill="1">
      <alignment vertical="center"/>
    </xf>
    <xf numFmtId="0" fontId="19" fillId="0" borderId="0" xfId="0" applyFont="1" applyFill="1" applyBorder="1" applyAlignment="1">
      <alignment horizontal="left" vertical="center"/>
    </xf>
    <xf numFmtId="0" fontId="9" fillId="0" borderId="3" xfId="17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5" fillId="0" borderId="1" xfId="0" applyFont="1" applyFill="1" applyBorder="1" applyAlignment="1">
      <alignment horizontal="center" vertical="center" wrapText="1"/>
    </xf>
    <xf numFmtId="0" fontId="28" fillId="0" borderId="0" xfId="2" applyFont="1" applyAlignment="1">
      <alignment horizontal="center" vertical="center"/>
    </xf>
    <xf numFmtId="0" fontId="29" fillId="0" borderId="0" xfId="2" applyFont="1" applyAlignment="1"/>
    <xf numFmtId="0" fontId="30" fillId="0" borderId="4" xfId="17" applyFont="1" applyFill="1" applyBorder="1" applyAlignment="1">
      <alignment horizontal="center" vertical="top" wrapText="1"/>
    </xf>
    <xf numFmtId="0" fontId="31" fillId="0" borderId="4" xfId="17" applyFont="1" applyFill="1" applyBorder="1" applyAlignment="1">
      <alignment vertical="top" wrapText="1"/>
    </xf>
    <xf numFmtId="0" fontId="28" fillId="0" borderId="0" xfId="2" applyFont="1" applyAlignment="1">
      <alignment horizontal="center"/>
    </xf>
    <xf numFmtId="180" fontId="15" fillId="0" borderId="3" xfId="20" applyNumberFormat="1" applyFont="1" applyFill="1" applyBorder="1" applyAlignment="1">
      <alignment horizontal="left" vertical="center"/>
    </xf>
    <xf numFmtId="0" fontId="20" fillId="0" borderId="5" xfId="21" applyFont="1" applyFill="1" applyBorder="1" applyAlignment="1">
      <alignment horizontal="center" vertical="center"/>
    </xf>
    <xf numFmtId="0" fontId="33" fillId="0" borderId="5" xfId="21" applyFont="1" applyFill="1" applyBorder="1" applyAlignment="1">
      <alignment horizontal="center" vertical="center"/>
    </xf>
    <xf numFmtId="0" fontId="18" fillId="0" borderId="5" xfId="21" applyFont="1" applyFill="1" applyBorder="1" applyAlignment="1">
      <alignment horizontal="center" vertical="center"/>
    </xf>
    <xf numFmtId="0" fontId="20" fillId="0" borderId="5" xfId="22" applyFont="1" applyFill="1" applyBorder="1" applyAlignment="1">
      <alignment vertical="center"/>
    </xf>
    <xf numFmtId="0" fontId="32" fillId="0" borderId="5" xfId="0" applyFont="1" applyFill="1" applyBorder="1" applyAlignment="1">
      <alignment horizontal="center" vertical="center"/>
    </xf>
    <xf numFmtId="2" fontId="33" fillId="0" borderId="5" xfId="21" applyNumberFormat="1" applyFont="1" applyFill="1" applyBorder="1" applyAlignment="1">
      <alignment horizontal="right" vertical="center" wrapText="1"/>
    </xf>
    <xf numFmtId="2" fontId="32" fillId="0" borderId="5" xfId="0" applyNumberFormat="1" applyFont="1" applyFill="1" applyBorder="1" applyAlignment="1">
      <alignment horizontal="right" vertical="center"/>
    </xf>
    <xf numFmtId="0" fontId="32" fillId="0" borderId="5" xfId="0" applyFont="1" applyFill="1" applyBorder="1" applyAlignment="1">
      <alignment horizontal="right" vertical="center"/>
    </xf>
    <xf numFmtId="0" fontId="2" fillId="0" borderId="0" xfId="0" applyFont="1" applyFill="1" applyAlignment="1">
      <alignment vertical="center"/>
    </xf>
    <xf numFmtId="179" fontId="15" fillId="0" borderId="0" xfId="17" applyNumberFormat="1" applyFont="1" applyFill="1" applyAlignment="1">
      <alignment horizontal="right" vertical="center"/>
    </xf>
    <xf numFmtId="0" fontId="30" fillId="0" borderId="0" xfId="17" applyFont="1" applyFill="1" applyBorder="1" applyAlignment="1">
      <alignment horizontal="center" vertical="top" wrapText="1"/>
    </xf>
    <xf numFmtId="0" fontId="19" fillId="0" borderId="3" xfId="0" applyFont="1" applyFill="1" applyBorder="1" applyAlignment="1">
      <alignment horizontal="right" vertical="center"/>
    </xf>
    <xf numFmtId="0" fontId="15" fillId="0" borderId="4" xfId="17" applyFont="1" applyFill="1" applyBorder="1" applyAlignment="1">
      <alignment horizontal="right" vertical="top" wrapText="1"/>
    </xf>
    <xf numFmtId="180" fontId="15" fillId="0" borderId="3" xfId="17" applyNumberFormat="1" applyFont="1" applyFill="1" applyBorder="1" applyAlignment="1">
      <alignment horizontal="left" vertical="top"/>
    </xf>
    <xf numFmtId="49" fontId="9" fillId="0" borderId="0" xfId="17" applyNumberFormat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right" vertical="center"/>
    </xf>
    <xf numFmtId="0" fontId="15" fillId="0" borderId="6" xfId="17" applyFont="1" applyFill="1" applyBorder="1" applyAlignment="1">
      <alignment horizontal="left" vertical="top"/>
    </xf>
    <xf numFmtId="0" fontId="15" fillId="0" borderId="6" xfId="20" applyFont="1" applyFill="1" applyBorder="1" applyAlignment="1">
      <alignment vertical="center"/>
    </xf>
    <xf numFmtId="0" fontId="0" fillId="0" borderId="6" xfId="0" applyFill="1" applyBorder="1">
      <alignment vertical="center"/>
    </xf>
    <xf numFmtId="0" fontId="9" fillId="0" borderId="6" xfId="17" applyFont="1" applyFill="1" applyBorder="1" applyAlignment="1">
      <alignment horizontal="center" vertical="center"/>
    </xf>
    <xf numFmtId="177" fontId="9" fillId="0" borderId="6" xfId="17" applyNumberFormat="1" applyFont="1" applyFill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left" vertical="center"/>
    </xf>
    <xf numFmtId="0" fontId="34" fillId="0" borderId="0" xfId="0" applyFont="1" applyFill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178" fontId="33" fillId="0" borderId="5" xfId="21" applyNumberFormat="1" applyFont="1" applyFill="1" applyBorder="1" applyAlignment="1">
      <alignment horizontal="center" vertical="center" wrapText="1"/>
    </xf>
    <xf numFmtId="0" fontId="20" fillId="0" borderId="7" xfId="21" applyFont="1" applyFill="1" applyBorder="1" applyAlignment="1">
      <alignment horizontal="center" vertical="center"/>
    </xf>
    <xf numFmtId="0" fontId="32" fillId="0" borderId="7" xfId="0" applyFont="1" applyFill="1" applyBorder="1" applyAlignment="1">
      <alignment horizontal="center" vertical="center"/>
    </xf>
    <xf numFmtId="0" fontId="33" fillId="0" borderId="7" xfId="21" applyFont="1" applyFill="1" applyBorder="1" applyAlignment="1">
      <alignment horizontal="center" vertical="center"/>
    </xf>
    <xf numFmtId="178" fontId="33" fillId="0" borderId="7" xfId="21" applyNumberFormat="1" applyFont="1" applyFill="1" applyBorder="1" applyAlignment="1">
      <alignment horizontal="center" vertical="center" wrapText="1"/>
    </xf>
    <xf numFmtId="2" fontId="33" fillId="0" borderId="7" xfId="21" applyNumberFormat="1" applyFont="1" applyFill="1" applyBorder="1" applyAlignment="1">
      <alignment horizontal="right" vertical="center" wrapText="1"/>
    </xf>
    <xf numFmtId="2" fontId="32" fillId="0" borderId="7" xfId="0" applyNumberFormat="1" applyFont="1" applyFill="1" applyBorder="1" applyAlignment="1">
      <alignment horizontal="right" vertical="center"/>
    </xf>
    <xf numFmtId="0" fontId="32" fillId="0" borderId="7" xfId="0" applyFont="1" applyFill="1" applyBorder="1" applyAlignment="1">
      <alignment horizontal="right" vertical="center"/>
    </xf>
    <xf numFmtId="176" fontId="9" fillId="0" borderId="3" xfId="24" applyFont="1" applyFill="1" applyBorder="1" applyAlignment="1">
      <alignment horizontal="center" vertical="center"/>
    </xf>
    <xf numFmtId="176" fontId="9" fillId="0" borderId="0" xfId="24" applyFont="1" applyFill="1" applyAlignment="1">
      <alignment horizontal="center" vertical="center"/>
    </xf>
    <xf numFmtId="176" fontId="16" fillId="0" borderId="0" xfId="24" applyFont="1" applyFill="1" applyBorder="1" applyAlignment="1">
      <alignment horizontal="center" vertical="center"/>
    </xf>
    <xf numFmtId="176" fontId="14" fillId="0" borderId="0" xfId="24" applyFont="1" applyFill="1" applyBorder="1" applyAlignment="1">
      <alignment horizontal="center" vertical="center" wrapText="1"/>
    </xf>
    <xf numFmtId="176" fontId="18" fillId="0" borderId="5" xfId="24" applyFont="1" applyFill="1" applyBorder="1" applyAlignment="1">
      <alignment horizontal="center" vertical="center"/>
    </xf>
    <xf numFmtId="176" fontId="18" fillId="0" borderId="5" xfId="24" applyFont="1" applyFill="1" applyBorder="1" applyAlignment="1">
      <alignment horizontal="center" vertical="center" wrapText="1"/>
    </xf>
    <xf numFmtId="176" fontId="20" fillId="0" borderId="5" xfId="24" applyFont="1" applyFill="1" applyBorder="1" applyAlignment="1">
      <alignment horizontal="right" vertical="center"/>
    </xf>
    <xf numFmtId="176" fontId="20" fillId="0" borderId="5" xfId="24" applyFont="1" applyFill="1" applyBorder="1" applyAlignment="1">
      <alignment horizontal="right" vertical="center" wrapText="1"/>
    </xf>
    <xf numFmtId="176" fontId="20" fillId="0" borderId="7" xfId="24" applyFont="1" applyFill="1" applyBorder="1" applyAlignment="1">
      <alignment horizontal="right" vertical="center"/>
    </xf>
    <xf numFmtId="176" fontId="20" fillId="0" borderId="7" xfId="24" applyFont="1" applyFill="1" applyBorder="1" applyAlignment="1">
      <alignment horizontal="right" vertical="center" wrapText="1"/>
    </xf>
    <xf numFmtId="176" fontId="17" fillId="0" borderId="0" xfId="24" applyFont="1" applyFill="1" applyAlignment="1">
      <alignment vertical="center"/>
    </xf>
    <xf numFmtId="176" fontId="21" fillId="0" borderId="0" xfId="24" applyFont="1" applyFill="1" applyAlignment="1">
      <alignment vertical="center"/>
    </xf>
    <xf numFmtId="176" fontId="19" fillId="0" borderId="0" xfId="24" applyFont="1" applyFill="1" applyAlignment="1">
      <alignment horizontal="left" vertical="center"/>
    </xf>
    <xf numFmtId="176" fontId="19" fillId="0" borderId="0" xfId="24" applyFont="1" applyFill="1" applyBorder="1" applyAlignment="1">
      <alignment horizontal="left" vertical="center"/>
    </xf>
    <xf numFmtId="176" fontId="19" fillId="0" borderId="0" xfId="24" applyFont="1" applyFill="1" applyAlignment="1">
      <alignment vertical="center"/>
    </xf>
    <xf numFmtId="176" fontId="0" fillId="0" borderId="0" xfId="24" applyFont="1" applyFill="1" applyAlignment="1">
      <alignment vertical="center"/>
    </xf>
    <xf numFmtId="0" fontId="20" fillId="0" borderId="7" xfId="21" applyFont="1" applyFill="1" applyBorder="1" applyAlignment="1">
      <alignment horizontal="left" vertical="center"/>
    </xf>
    <xf numFmtId="176" fontId="20" fillId="0" borderId="5" xfId="24" applyFont="1" applyFill="1" applyBorder="1" applyAlignment="1">
      <alignment horizontal="center" vertical="center" wrapText="1"/>
    </xf>
    <xf numFmtId="176" fontId="20" fillId="0" borderId="7" xfId="24" applyFont="1" applyFill="1" applyBorder="1" applyAlignment="1">
      <alignment horizontal="center" vertical="center" wrapText="1"/>
    </xf>
    <xf numFmtId="176" fontId="17" fillId="0" borderId="0" xfId="24" applyFont="1" applyFill="1" applyAlignment="1">
      <alignment horizontal="center" vertical="center"/>
    </xf>
    <xf numFmtId="176" fontId="19" fillId="0" borderId="0" xfId="24" applyFont="1" applyFill="1" applyAlignment="1">
      <alignment horizontal="center" vertical="center"/>
    </xf>
    <xf numFmtId="176" fontId="0" fillId="0" borderId="0" xfId="24" applyFont="1" applyFill="1" applyAlignment="1">
      <alignment horizontal="center" vertical="center"/>
    </xf>
    <xf numFmtId="176" fontId="15" fillId="0" borderId="0" xfId="24" applyFont="1" applyFill="1" applyAlignment="1">
      <alignment horizontal="right" vertical="center"/>
    </xf>
    <xf numFmtId="0" fontId="33" fillId="0" borderId="7" xfId="21" applyFont="1" applyFill="1" applyBorder="1" applyAlignment="1">
      <alignment horizontal="left" vertical="center"/>
    </xf>
    <xf numFmtId="176" fontId="9" fillId="0" borderId="0" xfId="24" applyFont="1" applyFill="1" applyBorder="1" applyAlignment="1">
      <alignment horizontal="center" vertical="center"/>
    </xf>
    <xf numFmtId="176" fontId="9" fillId="0" borderId="6" xfId="24" applyFont="1" applyFill="1" applyBorder="1" applyAlignment="1">
      <alignment horizontal="center" vertical="center"/>
    </xf>
    <xf numFmtId="176" fontId="23" fillId="0" borderId="1" xfId="24" applyFont="1" applyFill="1" applyBorder="1" applyAlignment="1">
      <alignment horizontal="center" vertical="center" wrapText="1"/>
    </xf>
    <xf numFmtId="176" fontId="33" fillId="0" borderId="5" xfId="24" applyFont="1" applyFill="1" applyBorder="1" applyAlignment="1">
      <alignment horizontal="center" vertical="center" wrapText="1"/>
    </xf>
    <xf numFmtId="176" fontId="33" fillId="0" borderId="7" xfId="24" applyFont="1" applyFill="1" applyBorder="1" applyAlignment="1">
      <alignment horizontal="center" vertical="center" wrapText="1"/>
    </xf>
    <xf numFmtId="176" fontId="2" fillId="0" borderId="0" xfId="24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4" fillId="3" borderId="1" xfId="1" applyFont="1" applyFill="1" applyBorder="1" applyAlignment="1">
      <alignment horizontal="center" vertical="center"/>
    </xf>
    <xf numFmtId="176" fontId="17" fillId="0" borderId="0" xfId="24" applyFont="1" applyFill="1" applyAlignment="1">
      <alignment horizontal="center" vertical="center"/>
    </xf>
    <xf numFmtId="176" fontId="18" fillId="0" borderId="5" xfId="24" applyFont="1" applyFill="1" applyBorder="1" applyAlignment="1">
      <alignment horizontal="right" vertical="center"/>
    </xf>
    <xf numFmtId="0" fontId="11" fillId="0" borderId="0" xfId="18" applyFont="1" applyFill="1" applyBorder="1" applyAlignment="1">
      <alignment horizontal="center" vertical="center"/>
    </xf>
    <xf numFmtId="0" fontId="14" fillId="0" borderId="0" xfId="18" applyFont="1" applyFill="1" applyBorder="1" applyAlignment="1">
      <alignment horizontal="center" vertical="center"/>
    </xf>
    <xf numFmtId="0" fontId="12" fillId="0" borderId="0" xfId="18" applyFont="1" applyFill="1" applyBorder="1" applyAlignment="1">
      <alignment horizontal="center" vertical="center"/>
    </xf>
    <xf numFmtId="0" fontId="13" fillId="0" borderId="0" xfId="17" applyFont="1" applyFill="1" applyBorder="1" applyAlignment="1">
      <alignment horizontal="center" vertical="center"/>
    </xf>
    <xf numFmtId="0" fontId="15" fillId="0" borderId="4" xfId="17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</cellXfs>
  <cellStyles count="25">
    <cellStyle name="_x000a_mouse.drv=lm" xfId="3"/>
    <cellStyle name="Normal 3" xfId="4"/>
    <cellStyle name="常规" xfId="0" builtinId="0"/>
    <cellStyle name="常规 10" xfId="5"/>
    <cellStyle name="常规 11" xfId="6"/>
    <cellStyle name="常规 12" xfId="7"/>
    <cellStyle name="常规 13" xfId="8"/>
    <cellStyle name="常规 17" xfId="9"/>
    <cellStyle name="常规 2" xfId="2"/>
    <cellStyle name="常规 2 10" xfId="10"/>
    <cellStyle name="常规 2 3" xfId="11"/>
    <cellStyle name="常规 3" xfId="1"/>
    <cellStyle name="常规 4" xfId="23"/>
    <cellStyle name="常规 5" xfId="12"/>
    <cellStyle name="常规 6" xfId="13"/>
    <cellStyle name="常规 7" xfId="14"/>
    <cellStyle name="常规 8" xfId="15"/>
    <cellStyle name="常规 9" xfId="16"/>
    <cellStyle name="千位分隔" xfId="24" builtinId="3"/>
    <cellStyle name="输出 15" xfId="22"/>
    <cellStyle name="输出 16" xfId="20"/>
    <cellStyle name="输出 17" xfId="17"/>
    <cellStyle name="输出 18" xfId="18"/>
    <cellStyle name="注释 10" xfId="19"/>
    <cellStyle name="注释 11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1035571</xdr:colOff>
      <xdr:row>3</xdr:row>
      <xdr:rowOff>71325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11946" cy="90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7</xdr:col>
      <xdr:colOff>143205</xdr:colOff>
      <xdr:row>51</xdr:row>
      <xdr:rowOff>19288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0" y="8727281"/>
          <a:ext cx="2372055" cy="1709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277493</xdr:colOff>
      <xdr:row>3</xdr:row>
      <xdr:rowOff>71325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11946" cy="90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145676</xdr:colOff>
      <xdr:row>121</xdr:row>
      <xdr:rowOff>112059</xdr:rowOff>
    </xdr:from>
    <xdr:to>
      <xdr:col>8</xdr:col>
      <xdr:colOff>302328</xdr:colOff>
      <xdr:row>130</xdr:row>
      <xdr:rowOff>126866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6323" y="3966883"/>
          <a:ext cx="2360849" cy="171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"/>
  <sheetViews>
    <sheetView workbookViewId="0">
      <selection activeCell="B5" sqref="B5"/>
    </sheetView>
  </sheetViews>
  <sheetFormatPr defaultColWidth="26.125" defaultRowHeight="13.5"/>
  <cols>
    <col min="1" max="1" width="21.875" bestFit="1" customWidth="1"/>
    <col min="2" max="2" width="108.125" bestFit="1" customWidth="1"/>
  </cols>
  <sheetData>
    <row r="1" spans="1:2" ht="26.25" thickBot="1">
      <c r="A1" s="31" t="s">
        <v>43</v>
      </c>
      <c r="B1" s="32"/>
    </row>
    <row r="2" spans="1:2" ht="69" thickTop="1" thickBot="1">
      <c r="A2" s="33" t="s">
        <v>44</v>
      </c>
      <c r="B2" s="34" t="s">
        <v>45</v>
      </c>
    </row>
    <row r="3" spans="1:2" ht="27" thickTop="1" thickBot="1">
      <c r="A3" s="35" t="s">
        <v>46</v>
      </c>
      <c r="B3" s="32"/>
    </row>
    <row r="4" spans="1:2" ht="55.5" thickTop="1" thickBot="1">
      <c r="A4" s="33" t="s">
        <v>47</v>
      </c>
      <c r="B4" s="34" t="s">
        <v>56</v>
      </c>
    </row>
    <row r="5" spans="1:2" ht="55.5" thickTop="1" thickBot="1">
      <c r="A5" s="33" t="s">
        <v>48</v>
      </c>
      <c r="B5" s="34" t="s">
        <v>218</v>
      </c>
    </row>
    <row r="6" spans="1:2" ht="55.5" thickTop="1" thickBot="1">
      <c r="A6" s="33" t="s">
        <v>49</v>
      </c>
      <c r="B6" s="34" t="s">
        <v>57</v>
      </c>
    </row>
    <row r="7" spans="1:2" ht="14.25" thickTop="1"/>
    <row r="8" spans="1:2" ht="25.5">
      <c r="A8" s="47" t="s">
        <v>50</v>
      </c>
      <c r="B8" s="16" t="str">
        <f>LEFT(IN!$B$6,3)</f>
        <v>HJV</v>
      </c>
    </row>
    <row r="9" spans="1:2" ht="15">
      <c r="B9" s="16" t="str">
        <f>IF($B$8="ANJ",MID(IN!$B$6,5,6),MID(IN!$B$6,4,6))</f>
        <v>170217</v>
      </c>
    </row>
    <row r="10" spans="1:2" ht="15">
      <c r="B10" s="16" t="str">
        <f>"20" &amp; MID($B$9,1,2)&amp;"/"&amp;MID($B$9,3,2)&amp;"/"&amp;MID($B$9,5,2)</f>
        <v>2017/02/17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139"/>
  <sheetViews>
    <sheetView zoomScale="70" zoomScaleNormal="70" zoomScaleSheetLayoutView="100" workbookViewId="0">
      <selection activeCell="A6" sqref="A6"/>
    </sheetView>
  </sheetViews>
  <sheetFormatPr defaultColWidth="9" defaultRowHeight="13.5"/>
  <cols>
    <col min="1" max="1" width="18.875" style="7" customWidth="1" collapsed="1"/>
    <col min="2" max="2" width="17.875" style="7" customWidth="1" collapsed="1"/>
    <col min="3" max="3" width="49.125" style="7" bestFit="1" customWidth="1" collapsed="1"/>
    <col min="4" max="7" width="9.875" style="85" customWidth="1"/>
    <col min="8" max="8" width="8.375" style="91" bestFit="1" customWidth="1"/>
    <col min="9" max="9" width="9.375" style="85" bestFit="1" customWidth="1"/>
    <col min="10" max="16384" width="9" style="7"/>
  </cols>
  <sheetData>
    <row r="1" spans="1:9" ht="33.75" customHeight="1">
      <c r="A1" s="104" t="s">
        <v>0</v>
      </c>
      <c r="B1" s="104"/>
      <c r="C1" s="104"/>
      <c r="D1" s="104"/>
      <c r="E1" s="104"/>
      <c r="F1" s="104"/>
      <c r="G1" s="104"/>
      <c r="H1" s="104"/>
      <c r="I1" s="104"/>
    </row>
    <row r="2" spans="1:9" ht="15.75" customHeight="1">
      <c r="A2" s="105" t="s">
        <v>12</v>
      </c>
      <c r="B2" s="105"/>
      <c r="C2" s="105"/>
      <c r="D2" s="105"/>
      <c r="E2" s="105"/>
      <c r="F2" s="105"/>
      <c r="G2" s="105"/>
      <c r="H2" s="105"/>
      <c r="I2" s="105"/>
    </row>
    <row r="3" spans="1:9" ht="15.75" customHeight="1">
      <c r="A3" s="106" t="s">
        <v>1</v>
      </c>
      <c r="B3" s="106"/>
      <c r="C3" s="106"/>
      <c r="D3" s="106"/>
      <c r="E3" s="106"/>
      <c r="F3" s="106"/>
      <c r="G3" s="106"/>
      <c r="H3" s="106"/>
      <c r="I3" s="106"/>
    </row>
    <row r="4" spans="1:9" ht="25.5">
      <c r="A4" s="107" t="s">
        <v>4</v>
      </c>
      <c r="B4" s="107"/>
      <c r="C4" s="107"/>
      <c r="D4" s="107"/>
      <c r="E4" s="107"/>
      <c r="F4" s="107"/>
      <c r="G4" s="107"/>
      <c r="H4" s="107"/>
      <c r="I4" s="107"/>
    </row>
    <row r="5" spans="1:9" ht="16.5" customHeight="1" thickBot="1">
      <c r="A5" s="8"/>
      <c r="B5" s="8"/>
      <c r="C5" s="9"/>
      <c r="D5" s="70"/>
      <c r="E5" s="70"/>
      <c r="F5" s="70"/>
      <c r="G5" s="70"/>
      <c r="H5" s="70"/>
      <c r="I5" s="70"/>
    </row>
    <row r="6" spans="1:9" ht="15.75" customHeight="1" thickTop="1">
      <c r="A6" s="52" t="s">
        <v>53</v>
      </c>
      <c r="B6" s="11" t="s">
        <v>58</v>
      </c>
      <c r="D6" s="71"/>
      <c r="E6" s="71"/>
      <c r="F6" s="71"/>
      <c r="G6" s="71"/>
      <c r="H6" s="71"/>
      <c r="I6" s="71"/>
    </row>
    <row r="7" spans="1:9" ht="15.75" customHeight="1" thickBot="1">
      <c r="A7" s="48" t="s">
        <v>54</v>
      </c>
      <c r="B7" s="36" t="str">
        <f>收发货人表!B10</f>
        <v>2017/02/17</v>
      </c>
      <c r="C7" s="17"/>
      <c r="D7" s="70"/>
      <c r="E7" s="70"/>
      <c r="F7" s="70"/>
      <c r="G7" s="70"/>
      <c r="H7" s="70"/>
      <c r="I7" s="70"/>
    </row>
    <row r="8" spans="1:9" ht="66" customHeight="1" thickTop="1" thickBot="1">
      <c r="A8" s="49" t="s">
        <v>55</v>
      </c>
      <c r="B8" s="108" t="str">
        <f>VLOOKUP(LEFT(B6,3),收发货人表!A:B,2,0)</f>
        <v>HASCO-CP CO.,LTD
911/13-19 HEMARAJ ESTERN SEABOARD INDUSTRIAL
ESTATE MOO 5, KAOKANSONG,
SRIRACHA CHONBURI THAILAND (Postal code: 20110)</v>
      </c>
      <c r="C8" s="108"/>
      <c r="D8" s="108"/>
      <c r="E8" s="108"/>
      <c r="F8" s="108"/>
      <c r="G8" s="108"/>
      <c r="H8" s="108"/>
      <c r="I8" s="108"/>
    </row>
    <row r="9" spans="1:9" ht="16.5" customHeight="1" thickTop="1">
      <c r="A9" s="6"/>
      <c r="B9" s="6"/>
      <c r="C9" s="6"/>
      <c r="D9" s="71"/>
      <c r="E9" s="71"/>
      <c r="F9" s="71"/>
      <c r="G9" s="71"/>
      <c r="H9" s="71"/>
      <c r="I9" s="71"/>
    </row>
    <row r="10" spans="1:9" ht="15.75" customHeight="1">
      <c r="A10" s="18" t="s">
        <v>2</v>
      </c>
      <c r="B10" s="18" t="s">
        <v>3</v>
      </c>
      <c r="D10" s="71"/>
      <c r="E10" s="71"/>
      <c r="F10" s="71"/>
      <c r="G10" s="71"/>
      <c r="H10" s="71"/>
      <c r="I10" s="71"/>
    </row>
    <row r="11" spans="1:9" ht="15.75" customHeight="1">
      <c r="A11" s="6"/>
      <c r="B11" s="13"/>
      <c r="C11" s="14"/>
      <c r="D11" s="72"/>
      <c r="E11" s="72"/>
      <c r="F11" s="72"/>
      <c r="G11" s="72"/>
      <c r="H11" s="72"/>
      <c r="I11" s="73"/>
    </row>
    <row r="12" spans="1:9" ht="24.75" customHeight="1">
      <c r="A12" s="39" t="s">
        <v>13</v>
      </c>
      <c r="B12" s="39" t="s">
        <v>5</v>
      </c>
      <c r="C12" s="39" t="s">
        <v>219</v>
      </c>
      <c r="D12" s="74" t="s">
        <v>8</v>
      </c>
      <c r="E12" s="74" t="s">
        <v>31</v>
      </c>
      <c r="F12" s="74" t="s">
        <v>220</v>
      </c>
      <c r="G12" s="75" t="s">
        <v>221</v>
      </c>
      <c r="H12" s="75" t="s">
        <v>222</v>
      </c>
      <c r="I12" s="75" t="s">
        <v>223</v>
      </c>
    </row>
    <row r="13" spans="1:9">
      <c r="A13" s="37"/>
      <c r="B13" s="37"/>
      <c r="C13" s="37" t="s">
        <v>32</v>
      </c>
      <c r="D13" s="76"/>
      <c r="E13" s="76"/>
      <c r="F13" s="76"/>
      <c r="G13" s="77"/>
      <c r="H13" s="87"/>
      <c r="I13" s="77"/>
    </row>
    <row r="14" spans="1:9">
      <c r="A14" s="63" t="s">
        <v>59</v>
      </c>
      <c r="B14" s="86">
        <v>10104121</v>
      </c>
      <c r="C14" s="86" t="s">
        <v>60</v>
      </c>
      <c r="D14" s="78">
        <v>48</v>
      </c>
      <c r="E14" s="78">
        <v>96</v>
      </c>
      <c r="F14" s="78">
        <v>176.02</v>
      </c>
      <c r="G14" s="79">
        <v>20.72</v>
      </c>
      <c r="H14" s="88" t="s">
        <v>61</v>
      </c>
      <c r="I14" s="79">
        <v>994.56</v>
      </c>
    </row>
    <row r="15" spans="1:9">
      <c r="A15" s="63" t="s">
        <v>59</v>
      </c>
      <c r="B15" s="86">
        <v>10104132</v>
      </c>
      <c r="C15" s="86" t="s">
        <v>62</v>
      </c>
      <c r="D15" s="78">
        <v>48</v>
      </c>
      <c r="E15" s="78">
        <v>12.63</v>
      </c>
      <c r="F15" s="78">
        <v>14.1</v>
      </c>
      <c r="G15" s="79">
        <v>5.3</v>
      </c>
      <c r="H15" s="88" t="s">
        <v>61</v>
      </c>
      <c r="I15" s="79">
        <v>254.4</v>
      </c>
    </row>
    <row r="16" spans="1:9">
      <c r="A16" s="63" t="s">
        <v>63</v>
      </c>
      <c r="B16" s="86">
        <v>10104714</v>
      </c>
      <c r="C16" s="86" t="s">
        <v>64</v>
      </c>
      <c r="D16" s="78">
        <v>48</v>
      </c>
      <c r="E16" s="78">
        <v>79.2</v>
      </c>
      <c r="F16" s="78">
        <v>84</v>
      </c>
      <c r="G16" s="79">
        <v>55.15</v>
      </c>
      <c r="H16" s="88" t="s">
        <v>61</v>
      </c>
      <c r="I16" s="79">
        <v>2647.2</v>
      </c>
    </row>
    <row r="17" spans="1:9">
      <c r="A17" s="63" t="s">
        <v>63</v>
      </c>
      <c r="B17" s="86" t="s">
        <v>65</v>
      </c>
      <c r="C17" s="86" t="s">
        <v>66</v>
      </c>
      <c r="D17" s="78">
        <v>48</v>
      </c>
      <c r="E17" s="78">
        <v>14.4</v>
      </c>
      <c r="F17" s="78">
        <v>16.23</v>
      </c>
      <c r="G17" s="79">
        <v>14</v>
      </c>
      <c r="H17" s="88" t="s">
        <v>61</v>
      </c>
      <c r="I17" s="79">
        <v>672</v>
      </c>
    </row>
    <row r="18" spans="1:9">
      <c r="A18" s="63" t="s">
        <v>67</v>
      </c>
      <c r="B18" s="86">
        <v>10176274</v>
      </c>
      <c r="C18" s="86" t="s">
        <v>68</v>
      </c>
      <c r="D18" s="78">
        <v>48</v>
      </c>
      <c r="E18" s="78">
        <v>81.12</v>
      </c>
      <c r="F18" s="78">
        <v>93.6</v>
      </c>
      <c r="G18" s="79">
        <v>1067</v>
      </c>
      <c r="H18" s="88" t="s">
        <v>61</v>
      </c>
      <c r="I18" s="79">
        <v>51216</v>
      </c>
    </row>
    <row r="19" spans="1:9">
      <c r="A19" s="63" t="s">
        <v>59</v>
      </c>
      <c r="B19" s="86">
        <v>10179292</v>
      </c>
      <c r="C19" s="86" t="s">
        <v>69</v>
      </c>
      <c r="D19" s="78">
        <v>48</v>
      </c>
      <c r="E19" s="78">
        <v>81.12</v>
      </c>
      <c r="F19" s="78">
        <v>93.6</v>
      </c>
      <c r="G19" s="79">
        <v>2905.15</v>
      </c>
      <c r="H19" s="88" t="s">
        <v>61</v>
      </c>
      <c r="I19" s="79">
        <v>139447.20000000001</v>
      </c>
    </row>
    <row r="20" spans="1:9">
      <c r="A20" s="63" t="s">
        <v>63</v>
      </c>
      <c r="B20" s="86">
        <v>10193866</v>
      </c>
      <c r="C20" s="86" t="s">
        <v>70</v>
      </c>
      <c r="D20" s="78">
        <v>48</v>
      </c>
      <c r="E20" s="78">
        <v>7.2</v>
      </c>
      <c r="F20" s="78">
        <v>8.1999999999999993</v>
      </c>
      <c r="G20" s="79">
        <v>122.12</v>
      </c>
      <c r="H20" s="88" t="s">
        <v>61</v>
      </c>
      <c r="I20" s="79">
        <v>5861.76</v>
      </c>
    </row>
    <row r="21" spans="1:9">
      <c r="A21" s="63" t="s">
        <v>63</v>
      </c>
      <c r="B21" s="86">
        <v>10196788</v>
      </c>
      <c r="C21" s="86" t="s">
        <v>71</v>
      </c>
      <c r="D21" s="78">
        <v>48</v>
      </c>
      <c r="E21" s="78">
        <v>72</v>
      </c>
      <c r="F21" s="78">
        <v>86.4</v>
      </c>
      <c r="G21" s="79">
        <v>13.63</v>
      </c>
      <c r="H21" s="88" t="s">
        <v>61</v>
      </c>
      <c r="I21" s="79">
        <v>654.24</v>
      </c>
    </row>
    <row r="22" spans="1:9">
      <c r="A22" s="63" t="s">
        <v>63</v>
      </c>
      <c r="B22" s="86">
        <v>10200382</v>
      </c>
      <c r="C22" s="86" t="s">
        <v>72</v>
      </c>
      <c r="D22" s="78">
        <v>50</v>
      </c>
      <c r="E22" s="78">
        <v>5.25</v>
      </c>
      <c r="F22" s="78">
        <v>6.75</v>
      </c>
      <c r="G22" s="79">
        <v>39.770000000000003</v>
      </c>
      <c r="H22" s="88" t="s">
        <v>61</v>
      </c>
      <c r="I22" s="79">
        <v>1988.5</v>
      </c>
    </row>
    <row r="23" spans="1:9">
      <c r="A23" s="63" t="s">
        <v>63</v>
      </c>
      <c r="B23" s="86">
        <v>10208230</v>
      </c>
      <c r="C23" s="86" t="s">
        <v>73</v>
      </c>
      <c r="D23" s="78">
        <v>160</v>
      </c>
      <c r="E23" s="78">
        <v>6.4</v>
      </c>
      <c r="F23" s="78">
        <v>7.68</v>
      </c>
      <c r="G23" s="79">
        <v>29.49</v>
      </c>
      <c r="H23" s="88" t="s">
        <v>61</v>
      </c>
      <c r="I23" s="79">
        <v>4718.3999999999996</v>
      </c>
    </row>
    <row r="24" spans="1:9">
      <c r="A24" s="63" t="s">
        <v>63</v>
      </c>
      <c r="B24" s="86">
        <v>10213930</v>
      </c>
      <c r="C24" s="86" t="s">
        <v>74</v>
      </c>
      <c r="D24" s="78">
        <v>48</v>
      </c>
      <c r="E24" s="78">
        <v>2.4</v>
      </c>
      <c r="F24" s="78">
        <v>3.08</v>
      </c>
      <c r="G24" s="79">
        <v>13.75</v>
      </c>
      <c r="H24" s="88" t="s">
        <v>61</v>
      </c>
      <c r="I24" s="79">
        <v>660</v>
      </c>
    </row>
    <row r="25" spans="1:9">
      <c r="A25" s="63" t="s">
        <v>63</v>
      </c>
      <c r="B25" s="86">
        <v>10267784</v>
      </c>
      <c r="C25" s="86" t="s">
        <v>213</v>
      </c>
      <c r="D25" s="78">
        <v>48</v>
      </c>
      <c r="E25" s="78">
        <v>3.84</v>
      </c>
      <c r="F25" s="78">
        <v>4.84</v>
      </c>
      <c r="G25" s="79">
        <v>11.64</v>
      </c>
      <c r="H25" s="88" t="s">
        <v>61</v>
      </c>
      <c r="I25" s="79">
        <v>558.72</v>
      </c>
    </row>
    <row r="26" spans="1:9">
      <c r="A26" s="63" t="s">
        <v>63</v>
      </c>
      <c r="B26" s="86">
        <v>10272435</v>
      </c>
      <c r="C26" s="86" t="s">
        <v>75</v>
      </c>
      <c r="D26" s="78">
        <v>48</v>
      </c>
      <c r="E26" s="78">
        <v>7.49</v>
      </c>
      <c r="F26" s="78">
        <v>8.02</v>
      </c>
      <c r="G26" s="79">
        <v>2.91</v>
      </c>
      <c r="H26" s="88" t="s">
        <v>61</v>
      </c>
      <c r="I26" s="79">
        <v>139.68</v>
      </c>
    </row>
    <row r="27" spans="1:9">
      <c r="A27" s="63" t="s">
        <v>63</v>
      </c>
      <c r="B27" s="86">
        <v>10272436</v>
      </c>
      <c r="C27" s="86" t="s">
        <v>76</v>
      </c>
      <c r="D27" s="78">
        <v>48</v>
      </c>
      <c r="E27" s="78">
        <v>7.49</v>
      </c>
      <c r="F27" s="78">
        <v>8.02</v>
      </c>
      <c r="G27" s="79">
        <v>2.91</v>
      </c>
      <c r="H27" s="88" t="s">
        <v>61</v>
      </c>
      <c r="I27" s="79">
        <v>139.68</v>
      </c>
    </row>
    <row r="28" spans="1:9">
      <c r="A28" s="63" t="s">
        <v>63</v>
      </c>
      <c r="B28" s="86" t="s">
        <v>77</v>
      </c>
      <c r="C28" s="86" t="s">
        <v>78</v>
      </c>
      <c r="D28" s="78">
        <v>300</v>
      </c>
      <c r="E28" s="78">
        <v>3</v>
      </c>
      <c r="F28" s="78">
        <v>3</v>
      </c>
      <c r="G28" s="79">
        <v>1.66</v>
      </c>
      <c r="H28" s="88" t="s">
        <v>61</v>
      </c>
      <c r="I28" s="79">
        <v>498</v>
      </c>
    </row>
    <row r="29" spans="1:9">
      <c r="A29" s="63" t="s">
        <v>63</v>
      </c>
      <c r="B29" s="86">
        <v>10297171</v>
      </c>
      <c r="C29" s="86" t="s">
        <v>79</v>
      </c>
      <c r="D29" s="78">
        <v>48</v>
      </c>
      <c r="E29" s="78">
        <v>9.6</v>
      </c>
      <c r="F29" s="78">
        <v>11.7</v>
      </c>
      <c r="G29" s="79">
        <v>151.32</v>
      </c>
      <c r="H29" s="88" t="s">
        <v>61</v>
      </c>
      <c r="I29" s="79">
        <v>7263.36</v>
      </c>
    </row>
    <row r="30" spans="1:9">
      <c r="A30" s="63" t="s">
        <v>63</v>
      </c>
      <c r="B30" s="86">
        <v>10308832</v>
      </c>
      <c r="C30" s="86" t="s">
        <v>214</v>
      </c>
      <c r="D30" s="78">
        <v>48</v>
      </c>
      <c r="E30" s="78">
        <v>6.2</v>
      </c>
      <c r="F30" s="78">
        <v>7.06</v>
      </c>
      <c r="G30" s="79">
        <v>40.54</v>
      </c>
      <c r="H30" s="88" t="s">
        <v>61</v>
      </c>
      <c r="I30" s="79">
        <v>1945.92</v>
      </c>
    </row>
    <row r="31" spans="1:9">
      <c r="A31" s="63" t="s">
        <v>63</v>
      </c>
      <c r="B31" s="86">
        <v>10399999</v>
      </c>
      <c r="C31" s="86" t="s">
        <v>80</v>
      </c>
      <c r="D31" s="78">
        <v>48</v>
      </c>
      <c r="E31" s="78">
        <v>7.2</v>
      </c>
      <c r="F31" s="78">
        <v>8.6999999999999993</v>
      </c>
      <c r="G31" s="79">
        <v>800</v>
      </c>
      <c r="H31" s="88" t="s">
        <v>61</v>
      </c>
      <c r="I31" s="79">
        <v>38400</v>
      </c>
    </row>
    <row r="32" spans="1:9">
      <c r="A32" s="63" t="s">
        <v>63</v>
      </c>
      <c r="B32" s="86">
        <v>12217251</v>
      </c>
      <c r="C32" s="86" t="s">
        <v>81</v>
      </c>
      <c r="D32" s="78">
        <v>48</v>
      </c>
      <c r="E32" s="78">
        <v>2.02</v>
      </c>
      <c r="F32" s="78">
        <v>2.69</v>
      </c>
      <c r="G32" s="79">
        <v>20.38</v>
      </c>
      <c r="H32" s="88" t="s">
        <v>61</v>
      </c>
      <c r="I32" s="79">
        <v>978.24</v>
      </c>
    </row>
    <row r="33" spans="1:9">
      <c r="A33" s="63" t="s">
        <v>63</v>
      </c>
      <c r="B33" s="86">
        <v>2494497</v>
      </c>
      <c r="C33" s="86" t="s">
        <v>82</v>
      </c>
      <c r="D33" s="78">
        <v>100</v>
      </c>
      <c r="E33" s="78">
        <v>9.8000000000000007</v>
      </c>
      <c r="F33" s="78">
        <v>14.8</v>
      </c>
      <c r="G33" s="79">
        <v>0.73</v>
      </c>
      <c r="H33" s="88" t="s">
        <v>61</v>
      </c>
      <c r="I33" s="79">
        <v>73</v>
      </c>
    </row>
    <row r="34" spans="1:9">
      <c r="A34" s="63" t="s">
        <v>63</v>
      </c>
      <c r="B34" s="86" t="s">
        <v>83</v>
      </c>
      <c r="C34" s="86" t="s">
        <v>84</v>
      </c>
      <c r="D34" s="78">
        <v>96</v>
      </c>
      <c r="E34" s="78">
        <v>4.22</v>
      </c>
      <c r="F34" s="78">
        <v>5.18</v>
      </c>
      <c r="G34" s="79">
        <v>2.85</v>
      </c>
      <c r="H34" s="88" t="s">
        <v>61</v>
      </c>
      <c r="I34" s="79">
        <v>273.60000000000002</v>
      </c>
    </row>
    <row r="35" spans="1:9">
      <c r="A35" s="63" t="s">
        <v>63</v>
      </c>
      <c r="B35" s="86" t="s">
        <v>85</v>
      </c>
      <c r="C35" s="86" t="s">
        <v>86</v>
      </c>
      <c r="D35" s="78">
        <v>96</v>
      </c>
      <c r="E35" s="78">
        <v>4.5199999999999996</v>
      </c>
      <c r="F35" s="78">
        <v>5.56</v>
      </c>
      <c r="G35" s="79">
        <v>0.95</v>
      </c>
      <c r="H35" s="88" t="s">
        <v>61</v>
      </c>
      <c r="I35" s="79">
        <v>91.2</v>
      </c>
    </row>
    <row r="36" spans="1:9">
      <c r="A36" s="63" t="s">
        <v>63</v>
      </c>
      <c r="B36" s="86" t="s">
        <v>87</v>
      </c>
      <c r="C36" s="86" t="s">
        <v>88</v>
      </c>
      <c r="D36" s="78">
        <v>48</v>
      </c>
      <c r="E36" s="78">
        <v>0.16</v>
      </c>
      <c r="F36" s="78">
        <v>22.56</v>
      </c>
      <c r="G36" s="79">
        <v>0.74</v>
      </c>
      <c r="H36" s="88" t="s">
        <v>61</v>
      </c>
      <c r="I36" s="79">
        <v>35.520000000000003</v>
      </c>
    </row>
    <row r="37" spans="1:9">
      <c r="A37" s="63" t="s">
        <v>63</v>
      </c>
      <c r="B37" s="86">
        <v>2535770</v>
      </c>
      <c r="C37" s="86" t="s">
        <v>89</v>
      </c>
      <c r="D37" s="78">
        <v>48</v>
      </c>
      <c r="E37" s="78">
        <v>6.38</v>
      </c>
      <c r="F37" s="78">
        <v>7.01</v>
      </c>
      <c r="G37" s="79">
        <v>57.43</v>
      </c>
      <c r="H37" s="88" t="s">
        <v>61</v>
      </c>
      <c r="I37" s="79">
        <v>2756.64</v>
      </c>
    </row>
    <row r="38" spans="1:9">
      <c r="A38" s="63" t="s">
        <v>63</v>
      </c>
      <c r="B38" s="86" t="s">
        <v>90</v>
      </c>
      <c r="C38" s="86" t="s">
        <v>91</v>
      </c>
      <c r="D38" s="78">
        <v>48</v>
      </c>
      <c r="E38" s="78">
        <v>2.4</v>
      </c>
      <c r="F38" s="78">
        <v>2.69</v>
      </c>
      <c r="G38" s="79">
        <v>1.1000000000000001</v>
      </c>
      <c r="H38" s="88" t="s">
        <v>61</v>
      </c>
      <c r="I38" s="79">
        <v>52.8</v>
      </c>
    </row>
    <row r="39" spans="1:9">
      <c r="A39" s="63" t="s">
        <v>63</v>
      </c>
      <c r="B39" s="86">
        <v>90005257</v>
      </c>
      <c r="C39" s="86" t="s">
        <v>215</v>
      </c>
      <c r="D39" s="78">
        <v>360</v>
      </c>
      <c r="E39" s="78">
        <v>14.4</v>
      </c>
      <c r="F39" s="78">
        <v>15.12</v>
      </c>
      <c r="G39" s="79">
        <v>1.29</v>
      </c>
      <c r="H39" s="88" t="s">
        <v>61</v>
      </c>
      <c r="I39" s="79">
        <v>464.4</v>
      </c>
    </row>
    <row r="40" spans="1:9">
      <c r="A40" s="63" t="s">
        <v>63</v>
      </c>
      <c r="B40" s="86" t="s">
        <v>92</v>
      </c>
      <c r="C40" s="86" t="s">
        <v>93</v>
      </c>
      <c r="D40" s="78">
        <v>48</v>
      </c>
      <c r="E40" s="78">
        <v>2.78</v>
      </c>
      <c r="F40" s="78">
        <v>3.12</v>
      </c>
      <c r="G40" s="79">
        <v>5.49</v>
      </c>
      <c r="H40" s="88" t="s">
        <v>61</v>
      </c>
      <c r="I40" s="79">
        <v>263.52</v>
      </c>
    </row>
    <row r="41" spans="1:9" ht="15" customHeight="1">
      <c r="A41" s="40" t="s">
        <v>52</v>
      </c>
      <c r="B41" s="29"/>
      <c r="C41" s="40"/>
      <c r="D41" s="76">
        <f>SUM(D13:D40)</f>
        <v>2122</v>
      </c>
      <c r="E41" s="76"/>
      <c r="F41" s="76"/>
      <c r="G41" s="76"/>
      <c r="H41" s="103">
        <f>SUM(I:I)</f>
        <v>263048.54000000004</v>
      </c>
      <c r="I41" s="103"/>
    </row>
    <row r="42" spans="1:9" ht="13.5" customHeight="1">
      <c r="A42" s="15"/>
      <c r="B42" s="15"/>
      <c r="C42" s="15"/>
      <c r="D42" s="80"/>
      <c r="E42" s="80"/>
      <c r="F42" s="80"/>
      <c r="G42" s="80"/>
      <c r="H42" s="89"/>
      <c r="I42" s="80"/>
    </row>
    <row r="43" spans="1:9" ht="13.5" customHeight="1">
      <c r="A43" s="59" t="s">
        <v>21</v>
      </c>
      <c r="B43" s="61"/>
      <c r="C43" s="59" t="s">
        <v>22</v>
      </c>
      <c r="D43" s="80"/>
      <c r="E43" s="102"/>
      <c r="F43" s="102"/>
      <c r="G43" s="102"/>
      <c r="H43" s="102"/>
      <c r="I43" s="102"/>
    </row>
    <row r="44" spans="1:9" ht="15">
      <c r="A44" s="59" t="s">
        <v>39</v>
      </c>
      <c r="B44" s="61"/>
      <c r="C44" s="59" t="s">
        <v>23</v>
      </c>
      <c r="D44" s="81"/>
      <c r="E44" s="102"/>
      <c r="F44" s="102"/>
      <c r="G44" s="102"/>
      <c r="H44" s="102"/>
      <c r="I44" s="102"/>
    </row>
    <row r="45" spans="1:9" ht="15">
      <c r="A45" s="59" t="s">
        <v>24</v>
      </c>
      <c r="B45" s="61"/>
      <c r="C45" s="59" t="s">
        <v>11</v>
      </c>
      <c r="D45" s="81"/>
      <c r="E45" s="102"/>
      <c r="F45" s="102"/>
      <c r="G45" s="102"/>
      <c r="H45" s="102"/>
      <c r="I45" s="102"/>
    </row>
    <row r="46" spans="1:9" ht="15">
      <c r="A46" s="16" t="s">
        <v>25</v>
      </c>
      <c r="B46" s="61"/>
      <c r="C46" s="16" t="s">
        <v>26</v>
      </c>
      <c r="D46" s="81"/>
      <c r="E46" s="102"/>
      <c r="F46" s="102"/>
      <c r="G46" s="102"/>
      <c r="H46" s="102"/>
      <c r="I46" s="102"/>
    </row>
    <row r="47" spans="1:9" ht="15">
      <c r="A47" s="15"/>
      <c r="B47" s="61"/>
      <c r="C47" s="15"/>
      <c r="D47" s="80"/>
      <c r="E47" s="102"/>
      <c r="F47" s="102"/>
      <c r="G47" s="102"/>
      <c r="H47" s="102"/>
      <c r="I47" s="102"/>
    </row>
    <row r="48" spans="1:9" ht="15">
      <c r="A48" s="18" t="s">
        <v>20</v>
      </c>
      <c r="B48" s="61"/>
      <c r="C48" s="92">
        <f>SUM(PL!G:G)</f>
        <v>107</v>
      </c>
      <c r="D48" s="82" t="s">
        <v>27</v>
      </c>
      <c r="E48" s="102"/>
      <c r="F48" s="102"/>
      <c r="G48" s="102"/>
      <c r="H48" s="102"/>
      <c r="I48" s="102"/>
    </row>
    <row r="49" spans="1:9" ht="15">
      <c r="A49" s="18" t="s">
        <v>33</v>
      </c>
      <c r="B49" s="61"/>
      <c r="C49" s="92">
        <f>SUM(PL!H:H)</f>
        <v>2122</v>
      </c>
      <c r="D49" s="82"/>
      <c r="E49" s="102"/>
      <c r="F49" s="102"/>
      <c r="G49" s="102"/>
      <c r="H49" s="102"/>
      <c r="I49" s="102"/>
    </row>
    <row r="50" spans="1:9" ht="15">
      <c r="A50" s="27" t="s">
        <v>17</v>
      </c>
      <c r="B50" s="61"/>
      <c r="C50" s="92">
        <f>SUM(PL!J:J)</f>
        <v>549.21999999999957</v>
      </c>
      <c r="D50" s="83" t="s">
        <v>28</v>
      </c>
      <c r="E50" s="102"/>
      <c r="F50" s="102"/>
      <c r="G50" s="102"/>
      <c r="H50" s="102"/>
      <c r="I50" s="102"/>
    </row>
    <row r="51" spans="1:9" ht="15">
      <c r="A51" s="27" t="s">
        <v>18</v>
      </c>
      <c r="B51" s="61"/>
      <c r="C51" s="92">
        <f>SUM(PL!K:K)</f>
        <v>719.72999999999922</v>
      </c>
      <c r="D51" s="83" t="s">
        <v>28</v>
      </c>
      <c r="E51" s="102"/>
      <c r="F51" s="102"/>
      <c r="G51" s="102"/>
      <c r="H51" s="102"/>
      <c r="I51" s="102"/>
    </row>
    <row r="52" spans="1:9" ht="15">
      <c r="A52" s="27" t="s">
        <v>19</v>
      </c>
      <c r="B52" s="61"/>
      <c r="C52" s="46">
        <f>SUM(PL!L:L)</f>
        <v>7.8060000000000054</v>
      </c>
      <c r="D52" s="83" t="s">
        <v>29</v>
      </c>
      <c r="E52" s="80"/>
      <c r="F52" s="80"/>
      <c r="G52" s="80"/>
      <c r="H52" s="90"/>
      <c r="I52" s="84"/>
    </row>
    <row r="53" spans="1:9" ht="15">
      <c r="B53" s="15"/>
      <c r="C53" s="15"/>
      <c r="D53" s="84"/>
      <c r="E53" s="84"/>
      <c r="F53" s="84"/>
      <c r="G53" s="84"/>
      <c r="H53" s="90"/>
      <c r="I53" s="84"/>
    </row>
    <row r="54" spans="1:9" ht="15">
      <c r="B54" s="15"/>
      <c r="C54" s="15"/>
      <c r="D54" s="84"/>
      <c r="E54" s="84"/>
      <c r="F54" s="84"/>
      <c r="G54" s="84"/>
      <c r="H54" s="90"/>
      <c r="I54" s="84"/>
    </row>
    <row r="55" spans="1:9" ht="15">
      <c r="B55" s="15"/>
      <c r="C55" s="15"/>
      <c r="D55" s="84"/>
      <c r="E55" s="84"/>
      <c r="F55" s="84"/>
      <c r="G55" s="84"/>
      <c r="H55" s="90"/>
      <c r="I55" s="84"/>
    </row>
    <row r="56" spans="1:9" ht="15">
      <c r="A56" s="15"/>
      <c r="B56" s="15"/>
      <c r="C56" s="15"/>
      <c r="D56" s="84"/>
      <c r="E56" s="84"/>
      <c r="F56" s="84"/>
      <c r="G56" s="84"/>
      <c r="H56" s="90"/>
      <c r="I56" s="84"/>
    </row>
    <row r="57" spans="1:9" ht="15">
      <c r="A57" s="15"/>
      <c r="B57" s="15"/>
      <c r="C57" s="15"/>
      <c r="D57" s="84"/>
      <c r="E57" s="84"/>
      <c r="F57" s="84"/>
      <c r="G57" s="84"/>
      <c r="H57" s="90"/>
      <c r="I57" s="84"/>
    </row>
    <row r="58" spans="1:9" ht="15">
      <c r="A58" s="15"/>
      <c r="B58" s="15"/>
      <c r="C58" s="15"/>
      <c r="D58" s="84"/>
      <c r="E58" s="84"/>
      <c r="F58" s="84"/>
      <c r="G58" s="84"/>
      <c r="H58" s="90"/>
      <c r="I58" s="84"/>
    </row>
    <row r="59" spans="1:9" ht="15">
      <c r="A59" s="15"/>
      <c r="B59" s="15"/>
      <c r="C59" s="15"/>
      <c r="D59" s="84"/>
      <c r="E59" s="84"/>
      <c r="F59" s="84"/>
      <c r="G59" s="84"/>
      <c r="H59" s="90"/>
      <c r="I59" s="84"/>
    </row>
    <row r="60" spans="1:9" ht="15">
      <c r="A60" s="15"/>
      <c r="B60" s="15"/>
      <c r="C60" s="15"/>
      <c r="D60" s="84"/>
      <c r="E60" s="84"/>
      <c r="F60" s="84"/>
      <c r="G60" s="84"/>
      <c r="H60" s="90"/>
      <c r="I60" s="84"/>
    </row>
    <row r="61" spans="1:9" ht="15">
      <c r="A61" s="15"/>
      <c r="B61" s="15"/>
      <c r="C61" s="15"/>
      <c r="D61" s="84"/>
      <c r="E61" s="84"/>
      <c r="F61" s="84"/>
      <c r="G61" s="84"/>
      <c r="H61" s="90"/>
      <c r="I61" s="84"/>
    </row>
    <row r="62" spans="1:9" ht="15">
      <c r="A62" s="15"/>
      <c r="B62" s="15"/>
      <c r="C62" s="15"/>
      <c r="D62" s="84"/>
      <c r="E62" s="84"/>
      <c r="F62" s="84"/>
      <c r="G62" s="84"/>
      <c r="H62" s="90"/>
      <c r="I62" s="84"/>
    </row>
    <row r="63" spans="1:9" ht="15">
      <c r="A63" s="15"/>
      <c r="B63" s="15"/>
      <c r="C63" s="15"/>
      <c r="D63" s="84"/>
      <c r="E63" s="84"/>
      <c r="F63" s="84"/>
      <c r="G63" s="84"/>
      <c r="H63" s="90"/>
      <c r="I63" s="84"/>
    </row>
    <row r="64" spans="1:9" ht="15">
      <c r="A64" s="15"/>
      <c r="B64" s="15"/>
      <c r="C64" s="15"/>
      <c r="D64" s="80"/>
      <c r="E64" s="80"/>
      <c r="F64" s="80"/>
      <c r="G64" s="80"/>
      <c r="H64" s="89"/>
      <c r="I64" s="80"/>
    </row>
    <row r="65" spans="1:9" ht="15">
      <c r="A65" s="15"/>
      <c r="B65" s="15"/>
      <c r="C65" s="15"/>
      <c r="D65" s="80"/>
      <c r="E65" s="80"/>
      <c r="F65" s="80"/>
      <c r="G65" s="80"/>
      <c r="H65" s="89"/>
      <c r="I65" s="80"/>
    </row>
    <row r="66" spans="1:9" ht="15">
      <c r="A66" s="15"/>
      <c r="B66" s="15"/>
      <c r="C66" s="15"/>
      <c r="D66" s="80"/>
      <c r="E66" s="80"/>
      <c r="F66" s="80"/>
      <c r="G66" s="80"/>
      <c r="H66" s="89"/>
      <c r="I66" s="80"/>
    </row>
    <row r="67" spans="1:9" ht="15">
      <c r="A67" s="15"/>
      <c r="B67" s="15"/>
      <c r="C67" s="15"/>
      <c r="D67" s="80"/>
      <c r="E67" s="80"/>
      <c r="F67" s="80"/>
      <c r="G67" s="80"/>
      <c r="H67" s="89"/>
      <c r="I67" s="80"/>
    </row>
    <row r="68" spans="1:9" ht="15">
      <c r="A68" s="15"/>
      <c r="B68" s="15"/>
      <c r="C68" s="15"/>
      <c r="D68" s="80"/>
      <c r="E68" s="80"/>
      <c r="F68" s="80"/>
      <c r="G68" s="80"/>
      <c r="H68" s="89"/>
      <c r="I68" s="80"/>
    </row>
    <row r="69" spans="1:9" ht="15">
      <c r="A69" s="15"/>
      <c r="B69" s="15"/>
      <c r="C69" s="15"/>
      <c r="D69" s="80"/>
      <c r="E69" s="80"/>
      <c r="F69" s="80"/>
      <c r="G69" s="80"/>
      <c r="H69" s="89"/>
      <c r="I69" s="80"/>
    </row>
    <row r="70" spans="1:9" ht="15">
      <c r="A70" s="15"/>
      <c r="B70" s="15"/>
      <c r="C70" s="15"/>
      <c r="D70" s="80"/>
      <c r="E70" s="80"/>
      <c r="F70" s="80"/>
      <c r="G70" s="80"/>
      <c r="H70" s="89"/>
      <c r="I70" s="80"/>
    </row>
    <row r="71" spans="1:9" ht="15">
      <c r="A71" s="15"/>
      <c r="B71" s="15"/>
      <c r="C71" s="15"/>
      <c r="D71" s="80"/>
      <c r="E71" s="80"/>
      <c r="F71" s="80"/>
      <c r="G71" s="80"/>
      <c r="H71" s="89"/>
      <c r="I71" s="80"/>
    </row>
    <row r="72" spans="1:9" ht="15">
      <c r="A72" s="15"/>
      <c r="B72" s="15"/>
      <c r="C72" s="15"/>
      <c r="D72" s="80"/>
      <c r="E72" s="80"/>
      <c r="F72" s="80"/>
      <c r="G72" s="80"/>
      <c r="H72" s="89"/>
      <c r="I72" s="80"/>
    </row>
    <row r="73" spans="1:9" ht="15">
      <c r="A73" s="15"/>
      <c r="B73" s="15"/>
      <c r="C73" s="15"/>
      <c r="D73" s="80"/>
      <c r="E73" s="80"/>
      <c r="F73" s="80"/>
      <c r="G73" s="80"/>
      <c r="H73" s="89"/>
      <c r="I73" s="80"/>
    </row>
    <row r="74" spans="1:9" ht="15">
      <c r="A74" s="15"/>
      <c r="B74" s="15"/>
      <c r="C74" s="15"/>
      <c r="D74" s="80"/>
      <c r="E74" s="80"/>
      <c r="F74" s="80"/>
      <c r="G74" s="80"/>
      <c r="H74" s="89"/>
      <c r="I74" s="80"/>
    </row>
    <row r="75" spans="1:9" ht="15">
      <c r="A75" s="15"/>
      <c r="B75" s="15"/>
      <c r="C75" s="15"/>
      <c r="D75" s="80"/>
      <c r="E75" s="80"/>
      <c r="F75" s="80"/>
      <c r="G75" s="80"/>
      <c r="H75" s="89"/>
      <c r="I75" s="80"/>
    </row>
    <row r="76" spans="1:9" ht="15">
      <c r="A76" s="15"/>
      <c r="B76" s="15"/>
      <c r="C76" s="15"/>
      <c r="D76" s="80"/>
      <c r="E76" s="80"/>
      <c r="F76" s="80"/>
      <c r="G76" s="80"/>
      <c r="H76" s="89"/>
      <c r="I76" s="80"/>
    </row>
    <row r="77" spans="1:9" ht="15">
      <c r="A77" s="15"/>
      <c r="B77" s="15"/>
      <c r="C77" s="15"/>
      <c r="D77" s="80"/>
      <c r="E77" s="80"/>
      <c r="F77" s="80"/>
      <c r="G77" s="80"/>
      <c r="H77" s="89"/>
      <c r="I77" s="80"/>
    </row>
    <row r="78" spans="1:9" ht="15">
      <c r="A78" s="15"/>
      <c r="B78" s="15"/>
      <c r="C78" s="15"/>
      <c r="D78" s="80"/>
      <c r="E78" s="80"/>
      <c r="F78" s="80"/>
      <c r="G78" s="80"/>
      <c r="H78" s="89"/>
      <c r="I78" s="80"/>
    </row>
    <row r="79" spans="1:9" ht="15">
      <c r="A79" s="15"/>
      <c r="B79" s="15"/>
      <c r="C79" s="15"/>
      <c r="D79" s="80"/>
      <c r="E79" s="80"/>
      <c r="F79" s="80"/>
      <c r="G79" s="80"/>
      <c r="H79" s="89"/>
      <c r="I79" s="80"/>
    </row>
    <row r="80" spans="1:9" ht="15">
      <c r="A80" s="15"/>
      <c r="B80" s="15"/>
      <c r="C80" s="15"/>
      <c r="D80" s="80"/>
      <c r="E80" s="80"/>
      <c r="F80" s="80"/>
      <c r="G80" s="80"/>
      <c r="H80" s="89"/>
      <c r="I80" s="80"/>
    </row>
    <row r="81" spans="1:9" ht="15">
      <c r="A81" s="15"/>
      <c r="B81" s="15"/>
      <c r="C81" s="15"/>
      <c r="D81" s="80"/>
      <c r="E81" s="80"/>
      <c r="F81" s="80"/>
      <c r="G81" s="80"/>
      <c r="H81" s="89"/>
      <c r="I81" s="80"/>
    </row>
    <row r="82" spans="1:9" ht="15">
      <c r="A82" s="15"/>
      <c r="B82" s="15"/>
      <c r="C82" s="15"/>
      <c r="D82" s="80"/>
      <c r="E82" s="80"/>
      <c r="F82" s="80"/>
      <c r="G82" s="80"/>
      <c r="H82" s="89"/>
      <c r="I82" s="80"/>
    </row>
    <row r="83" spans="1:9" ht="15">
      <c r="A83" s="15"/>
      <c r="B83" s="15"/>
      <c r="C83" s="15"/>
      <c r="D83" s="80"/>
      <c r="E83" s="80"/>
      <c r="F83" s="80"/>
      <c r="G83" s="80"/>
      <c r="H83" s="89"/>
      <c r="I83" s="80"/>
    </row>
    <row r="84" spans="1:9" ht="15">
      <c r="A84" s="15"/>
      <c r="B84" s="15"/>
      <c r="C84" s="15"/>
      <c r="D84" s="80"/>
      <c r="E84" s="80"/>
      <c r="F84" s="80"/>
      <c r="G84" s="80"/>
      <c r="H84" s="89"/>
      <c r="I84" s="80"/>
    </row>
    <row r="85" spans="1:9" ht="15">
      <c r="A85" s="15"/>
      <c r="B85" s="15"/>
      <c r="C85" s="15"/>
      <c r="D85" s="80"/>
      <c r="E85" s="80"/>
      <c r="F85" s="80"/>
      <c r="G85" s="80"/>
      <c r="H85" s="89"/>
      <c r="I85" s="80"/>
    </row>
    <row r="86" spans="1:9" ht="15">
      <c r="A86" s="15"/>
      <c r="B86" s="15"/>
      <c r="C86" s="15"/>
      <c r="D86" s="80"/>
      <c r="E86" s="80"/>
      <c r="F86" s="80"/>
      <c r="G86" s="80"/>
      <c r="H86" s="89"/>
      <c r="I86" s="80"/>
    </row>
    <row r="87" spans="1:9" ht="15">
      <c r="A87" s="15"/>
      <c r="B87" s="15"/>
      <c r="C87" s="15"/>
      <c r="D87" s="80"/>
      <c r="E87" s="80"/>
      <c r="F87" s="80"/>
      <c r="G87" s="80"/>
      <c r="H87" s="89"/>
      <c r="I87" s="80"/>
    </row>
    <row r="88" spans="1:9" ht="15">
      <c r="A88" s="15"/>
      <c r="B88" s="15"/>
      <c r="C88" s="15"/>
      <c r="D88" s="80"/>
      <c r="E88" s="80"/>
      <c r="F88" s="80"/>
      <c r="G88" s="80"/>
      <c r="H88" s="89"/>
      <c r="I88" s="80"/>
    </row>
    <row r="89" spans="1:9" ht="15">
      <c r="A89" s="15"/>
      <c r="B89" s="15"/>
      <c r="C89" s="15"/>
      <c r="D89" s="80"/>
      <c r="E89" s="80"/>
      <c r="F89" s="80"/>
      <c r="G89" s="80"/>
      <c r="H89" s="89"/>
      <c r="I89" s="80"/>
    </row>
    <row r="90" spans="1:9" ht="15">
      <c r="A90" s="15"/>
      <c r="B90" s="15"/>
      <c r="C90" s="15"/>
      <c r="D90" s="80"/>
      <c r="E90" s="80"/>
      <c r="F90" s="80"/>
      <c r="G90" s="80"/>
      <c r="H90" s="89"/>
      <c r="I90" s="80"/>
    </row>
    <row r="91" spans="1:9" ht="15">
      <c r="A91" s="15"/>
      <c r="B91" s="15"/>
      <c r="C91" s="15"/>
      <c r="D91" s="80"/>
      <c r="E91" s="80"/>
      <c r="F91" s="80"/>
      <c r="G91" s="80"/>
      <c r="H91" s="89"/>
      <c r="I91" s="80"/>
    </row>
    <row r="92" spans="1:9" ht="15">
      <c r="A92" s="15"/>
      <c r="B92" s="15"/>
      <c r="C92" s="15"/>
      <c r="D92" s="80"/>
      <c r="E92" s="80"/>
      <c r="F92" s="80"/>
      <c r="G92" s="80"/>
      <c r="H92" s="89"/>
      <c r="I92" s="80"/>
    </row>
    <row r="93" spans="1:9" ht="15">
      <c r="A93" s="15"/>
      <c r="B93" s="15"/>
      <c r="C93" s="15"/>
      <c r="D93" s="80"/>
      <c r="E93" s="80"/>
      <c r="F93" s="80"/>
      <c r="G93" s="80"/>
      <c r="H93" s="89"/>
      <c r="I93" s="80"/>
    </row>
    <row r="94" spans="1:9" ht="15">
      <c r="A94" s="15"/>
      <c r="B94" s="15"/>
      <c r="C94" s="15"/>
      <c r="D94" s="80"/>
      <c r="E94" s="80"/>
      <c r="F94" s="80"/>
      <c r="G94" s="80"/>
      <c r="H94" s="89"/>
      <c r="I94" s="80"/>
    </row>
    <row r="95" spans="1:9" ht="15">
      <c r="A95" s="15"/>
      <c r="B95" s="15"/>
      <c r="C95" s="15"/>
      <c r="D95" s="80"/>
      <c r="E95" s="80"/>
      <c r="F95" s="80"/>
      <c r="G95" s="80"/>
      <c r="H95" s="89"/>
      <c r="I95" s="80"/>
    </row>
    <row r="96" spans="1:9" ht="15">
      <c r="A96" s="15"/>
      <c r="B96" s="15"/>
      <c r="C96" s="15"/>
      <c r="D96" s="80"/>
      <c r="E96" s="80"/>
      <c r="F96" s="80"/>
      <c r="G96" s="80"/>
      <c r="H96" s="89"/>
      <c r="I96" s="80"/>
    </row>
    <row r="97" spans="1:9" ht="15">
      <c r="A97" s="15"/>
      <c r="B97" s="15"/>
      <c r="C97" s="15"/>
      <c r="D97" s="80"/>
      <c r="E97" s="80"/>
      <c r="F97" s="80"/>
      <c r="G97" s="80"/>
      <c r="H97" s="89"/>
      <c r="I97" s="80"/>
    </row>
    <row r="98" spans="1:9" ht="15">
      <c r="A98" s="15"/>
      <c r="B98" s="15"/>
      <c r="C98" s="15"/>
      <c r="D98" s="80"/>
      <c r="E98" s="80"/>
      <c r="F98" s="80"/>
      <c r="G98" s="80"/>
      <c r="H98" s="89"/>
      <c r="I98" s="80"/>
    </row>
    <row r="99" spans="1:9" ht="15">
      <c r="A99" s="15"/>
      <c r="B99" s="15"/>
      <c r="C99" s="15"/>
      <c r="D99" s="80"/>
      <c r="E99" s="80"/>
      <c r="F99" s="80"/>
      <c r="G99" s="80"/>
      <c r="H99" s="89"/>
      <c r="I99" s="80"/>
    </row>
    <row r="100" spans="1:9" ht="15">
      <c r="A100" s="15"/>
      <c r="B100" s="15"/>
      <c r="C100" s="15"/>
      <c r="D100" s="80"/>
      <c r="E100" s="80"/>
      <c r="F100" s="80"/>
      <c r="G100" s="80"/>
      <c r="H100" s="89"/>
      <c r="I100" s="80"/>
    </row>
    <row r="101" spans="1:9" ht="15">
      <c r="A101" s="15"/>
      <c r="B101" s="15"/>
      <c r="C101" s="15"/>
      <c r="D101" s="80"/>
      <c r="E101" s="80"/>
      <c r="F101" s="80"/>
      <c r="G101" s="80"/>
      <c r="H101" s="89"/>
      <c r="I101" s="80"/>
    </row>
    <row r="102" spans="1:9" ht="15">
      <c r="A102" s="15"/>
      <c r="B102" s="15"/>
      <c r="C102" s="15"/>
      <c r="D102" s="80"/>
      <c r="E102" s="80"/>
      <c r="F102" s="80"/>
      <c r="G102" s="80"/>
      <c r="H102" s="89"/>
      <c r="I102" s="80"/>
    </row>
    <row r="103" spans="1:9" ht="15">
      <c r="A103" s="15"/>
      <c r="B103" s="15"/>
      <c r="C103" s="15"/>
      <c r="D103" s="80"/>
      <c r="E103" s="80"/>
      <c r="F103" s="80"/>
      <c r="G103" s="80"/>
      <c r="H103" s="89"/>
      <c r="I103" s="80"/>
    </row>
    <row r="104" spans="1:9" ht="15">
      <c r="A104" s="15"/>
      <c r="B104" s="15"/>
      <c r="C104" s="15"/>
      <c r="D104" s="80"/>
      <c r="E104" s="80"/>
      <c r="F104" s="80"/>
      <c r="G104" s="80"/>
      <c r="H104" s="89"/>
      <c r="I104" s="80"/>
    </row>
    <row r="105" spans="1:9" ht="15">
      <c r="A105" s="15"/>
      <c r="B105" s="15"/>
      <c r="C105" s="15"/>
      <c r="D105" s="80"/>
      <c r="E105" s="80"/>
      <c r="F105" s="80"/>
      <c r="G105" s="80"/>
      <c r="H105" s="89"/>
      <c r="I105" s="80"/>
    </row>
    <row r="106" spans="1:9" ht="15">
      <c r="A106" s="15"/>
      <c r="B106" s="15"/>
      <c r="C106" s="15"/>
      <c r="D106" s="80"/>
      <c r="E106" s="80"/>
      <c r="F106" s="80"/>
      <c r="G106" s="80"/>
      <c r="H106" s="89"/>
      <c r="I106" s="80"/>
    </row>
    <row r="107" spans="1:9" ht="15">
      <c r="A107" s="15"/>
      <c r="B107" s="15"/>
      <c r="C107" s="15"/>
      <c r="D107" s="80"/>
      <c r="E107" s="80"/>
      <c r="F107" s="80"/>
      <c r="G107" s="80"/>
      <c r="H107" s="89"/>
      <c r="I107" s="80"/>
    </row>
    <row r="108" spans="1:9" ht="15">
      <c r="A108" s="15"/>
      <c r="B108" s="15"/>
      <c r="C108" s="15"/>
      <c r="D108" s="80"/>
      <c r="E108" s="80"/>
      <c r="F108" s="80"/>
      <c r="G108" s="80"/>
      <c r="H108" s="89"/>
      <c r="I108" s="80"/>
    </row>
    <row r="109" spans="1:9" ht="15">
      <c r="A109" s="15"/>
      <c r="B109" s="15"/>
      <c r="C109" s="15"/>
      <c r="D109" s="80"/>
      <c r="E109" s="80"/>
      <c r="F109" s="80"/>
      <c r="G109" s="80"/>
      <c r="H109" s="89"/>
      <c r="I109" s="80"/>
    </row>
    <row r="110" spans="1:9" ht="15">
      <c r="A110" s="15"/>
      <c r="B110" s="15"/>
      <c r="C110" s="15"/>
      <c r="D110" s="80"/>
      <c r="E110" s="80"/>
      <c r="F110" s="80"/>
      <c r="G110" s="80"/>
      <c r="H110" s="89"/>
      <c r="I110" s="80"/>
    </row>
    <row r="111" spans="1:9" ht="15">
      <c r="A111" s="15"/>
      <c r="B111" s="15"/>
      <c r="C111" s="15"/>
      <c r="D111" s="80"/>
      <c r="E111" s="80"/>
      <c r="F111" s="80"/>
      <c r="G111" s="80"/>
      <c r="H111" s="89"/>
      <c r="I111" s="80"/>
    </row>
    <row r="112" spans="1:9" ht="15">
      <c r="A112" s="15"/>
      <c r="B112" s="15"/>
      <c r="C112" s="15"/>
      <c r="D112" s="80"/>
      <c r="E112" s="80"/>
      <c r="F112" s="80"/>
      <c r="G112" s="80"/>
      <c r="H112" s="89"/>
      <c r="I112" s="80"/>
    </row>
    <row r="113" spans="1:9" ht="15">
      <c r="A113" s="15"/>
      <c r="B113" s="15"/>
      <c r="C113" s="15"/>
      <c r="D113" s="80"/>
      <c r="E113" s="80"/>
      <c r="F113" s="80"/>
      <c r="G113" s="80"/>
      <c r="H113" s="89"/>
      <c r="I113" s="80"/>
    </row>
    <row r="114" spans="1:9" ht="15">
      <c r="A114" s="15"/>
      <c r="B114" s="15"/>
      <c r="C114" s="15"/>
      <c r="D114" s="80"/>
      <c r="E114" s="80"/>
      <c r="F114" s="80"/>
      <c r="G114" s="80"/>
      <c r="H114" s="89"/>
      <c r="I114" s="80"/>
    </row>
    <row r="115" spans="1:9" ht="15">
      <c r="A115" s="15"/>
      <c r="B115" s="15"/>
      <c r="C115" s="15"/>
      <c r="D115" s="80"/>
      <c r="E115" s="80"/>
      <c r="F115" s="80"/>
      <c r="G115" s="80"/>
      <c r="H115" s="89"/>
      <c r="I115" s="80"/>
    </row>
    <row r="116" spans="1:9" ht="15">
      <c r="A116" s="15"/>
      <c r="B116" s="15"/>
      <c r="C116" s="15"/>
      <c r="D116" s="80"/>
      <c r="E116" s="80"/>
      <c r="F116" s="80"/>
      <c r="G116" s="80"/>
      <c r="H116" s="89"/>
      <c r="I116" s="80"/>
    </row>
    <row r="117" spans="1:9" ht="15">
      <c r="A117" s="15"/>
      <c r="B117" s="15"/>
      <c r="C117" s="15"/>
      <c r="D117" s="80"/>
      <c r="E117" s="80"/>
      <c r="F117" s="80"/>
      <c r="G117" s="80"/>
      <c r="H117" s="89"/>
      <c r="I117" s="80"/>
    </row>
    <row r="118" spans="1:9" ht="15">
      <c r="A118" s="15"/>
      <c r="B118" s="15"/>
      <c r="C118" s="15"/>
      <c r="D118" s="80"/>
      <c r="E118" s="80"/>
      <c r="F118" s="80"/>
      <c r="G118" s="80"/>
      <c r="H118" s="89"/>
      <c r="I118" s="80"/>
    </row>
    <row r="119" spans="1:9" ht="15">
      <c r="A119" s="15"/>
      <c r="B119" s="15"/>
      <c r="C119" s="15"/>
      <c r="D119" s="80"/>
      <c r="E119" s="80"/>
      <c r="F119" s="80"/>
      <c r="G119" s="80"/>
      <c r="H119" s="89"/>
      <c r="I119" s="80"/>
    </row>
    <row r="120" spans="1:9" ht="15">
      <c r="A120" s="15"/>
      <c r="B120" s="15"/>
      <c r="C120" s="15"/>
      <c r="D120" s="80"/>
      <c r="E120" s="80"/>
      <c r="F120" s="80"/>
      <c r="G120" s="80"/>
      <c r="H120" s="89"/>
      <c r="I120" s="80"/>
    </row>
    <row r="121" spans="1:9" ht="15">
      <c r="A121" s="15"/>
      <c r="B121" s="15"/>
      <c r="C121" s="15"/>
      <c r="D121" s="80"/>
      <c r="E121" s="80"/>
      <c r="F121" s="80"/>
      <c r="G121" s="80"/>
      <c r="H121" s="89"/>
      <c r="I121" s="80"/>
    </row>
    <row r="122" spans="1:9" ht="15">
      <c r="A122" s="15"/>
      <c r="B122" s="15"/>
      <c r="C122" s="15"/>
      <c r="D122" s="80"/>
      <c r="E122" s="80"/>
      <c r="F122" s="80"/>
      <c r="G122" s="80"/>
      <c r="H122" s="89"/>
      <c r="I122" s="80"/>
    </row>
    <row r="123" spans="1:9" ht="15">
      <c r="A123" s="15"/>
      <c r="B123" s="15"/>
      <c r="C123" s="15"/>
      <c r="D123" s="80"/>
      <c r="E123" s="80"/>
      <c r="F123" s="80"/>
      <c r="G123" s="80"/>
      <c r="H123" s="89"/>
      <c r="I123" s="80"/>
    </row>
    <row r="124" spans="1:9" ht="15">
      <c r="A124" s="15"/>
      <c r="B124" s="15"/>
      <c r="C124" s="15"/>
      <c r="D124" s="80"/>
      <c r="E124" s="80"/>
      <c r="F124" s="80"/>
      <c r="G124" s="80"/>
      <c r="H124" s="89"/>
      <c r="I124" s="80"/>
    </row>
    <row r="125" spans="1:9" ht="15">
      <c r="A125" s="15"/>
      <c r="B125" s="15"/>
      <c r="C125" s="15"/>
      <c r="D125" s="80"/>
      <c r="E125" s="80"/>
      <c r="F125" s="80"/>
      <c r="G125" s="80"/>
      <c r="H125" s="89"/>
      <c r="I125" s="80"/>
    </row>
    <row r="126" spans="1:9" ht="15">
      <c r="A126" s="15"/>
      <c r="B126" s="15"/>
      <c r="C126" s="15"/>
      <c r="D126" s="80"/>
      <c r="E126" s="80"/>
      <c r="F126" s="80"/>
      <c r="G126" s="80"/>
      <c r="H126" s="89"/>
      <c r="I126" s="80"/>
    </row>
    <row r="127" spans="1:9" ht="15">
      <c r="A127" s="15"/>
      <c r="B127" s="15"/>
      <c r="C127" s="15"/>
      <c r="D127" s="80"/>
      <c r="E127" s="80"/>
      <c r="F127" s="80"/>
      <c r="G127" s="80"/>
      <c r="H127" s="89"/>
      <c r="I127" s="80"/>
    </row>
    <row r="128" spans="1:9" ht="15">
      <c r="A128" s="15"/>
      <c r="B128" s="15"/>
      <c r="C128" s="15"/>
      <c r="D128" s="80"/>
      <c r="E128" s="80"/>
      <c r="F128" s="80"/>
      <c r="G128" s="80"/>
      <c r="H128" s="89"/>
      <c r="I128" s="80"/>
    </row>
    <row r="129" spans="1:9" ht="15">
      <c r="A129" s="15"/>
      <c r="B129" s="15"/>
      <c r="C129" s="15"/>
      <c r="D129" s="80"/>
      <c r="E129" s="80"/>
      <c r="F129" s="80"/>
      <c r="G129" s="80"/>
      <c r="H129" s="89"/>
      <c r="I129" s="80"/>
    </row>
    <row r="130" spans="1:9" ht="15">
      <c r="A130" s="15"/>
      <c r="B130" s="15"/>
      <c r="C130" s="15"/>
      <c r="D130" s="80"/>
      <c r="E130" s="80"/>
      <c r="F130" s="80"/>
      <c r="G130" s="80"/>
      <c r="H130" s="89"/>
      <c r="I130" s="80"/>
    </row>
    <row r="131" spans="1:9" ht="15">
      <c r="A131" s="15"/>
      <c r="B131" s="15"/>
      <c r="C131" s="15"/>
      <c r="D131" s="80"/>
      <c r="E131" s="80"/>
      <c r="F131" s="80"/>
      <c r="G131" s="80"/>
      <c r="H131" s="89"/>
      <c r="I131" s="80"/>
    </row>
    <row r="132" spans="1:9" ht="15">
      <c r="A132" s="15"/>
      <c r="B132" s="15"/>
      <c r="C132" s="15"/>
      <c r="D132" s="80"/>
      <c r="E132" s="80"/>
      <c r="F132" s="80"/>
      <c r="G132" s="80"/>
      <c r="H132" s="89"/>
      <c r="I132" s="80"/>
    </row>
    <row r="133" spans="1:9" ht="15">
      <c r="A133" s="15"/>
      <c r="B133" s="15"/>
      <c r="C133" s="15"/>
      <c r="D133" s="80"/>
      <c r="E133" s="80"/>
      <c r="F133" s="80"/>
      <c r="G133" s="80"/>
      <c r="H133" s="89"/>
      <c r="I133" s="80"/>
    </row>
    <row r="134" spans="1:9" ht="15">
      <c r="A134" s="15"/>
      <c r="B134" s="15"/>
      <c r="C134" s="15"/>
      <c r="D134" s="80"/>
      <c r="E134" s="80"/>
      <c r="F134" s="80"/>
      <c r="G134" s="80"/>
      <c r="H134" s="89"/>
      <c r="I134" s="80"/>
    </row>
    <row r="135" spans="1:9" ht="15">
      <c r="A135" s="15"/>
      <c r="B135" s="15"/>
      <c r="C135" s="15"/>
      <c r="D135" s="80"/>
      <c r="E135" s="80"/>
      <c r="F135" s="80"/>
      <c r="G135" s="80"/>
      <c r="H135" s="89"/>
      <c r="I135" s="80"/>
    </row>
    <row r="136" spans="1:9" ht="15">
      <c r="A136" s="15"/>
      <c r="B136" s="15"/>
      <c r="C136" s="15"/>
      <c r="D136" s="80"/>
      <c r="E136" s="80"/>
      <c r="F136" s="80"/>
      <c r="G136" s="80"/>
      <c r="H136" s="89"/>
      <c r="I136" s="80"/>
    </row>
    <row r="137" spans="1:9" ht="15">
      <c r="A137" s="15"/>
      <c r="B137" s="15"/>
      <c r="C137" s="15"/>
      <c r="D137" s="80"/>
      <c r="E137" s="80"/>
      <c r="F137" s="80"/>
      <c r="G137" s="80"/>
      <c r="H137" s="89"/>
      <c r="I137" s="80"/>
    </row>
    <row r="138" spans="1:9" ht="15">
      <c r="A138" s="15"/>
      <c r="B138" s="15"/>
      <c r="C138" s="15"/>
      <c r="D138" s="80"/>
      <c r="E138" s="80"/>
      <c r="F138" s="80"/>
      <c r="G138" s="80"/>
      <c r="H138" s="89"/>
      <c r="I138" s="80"/>
    </row>
    <row r="139" spans="1:9" ht="15">
      <c r="A139" s="15"/>
      <c r="B139" s="15"/>
      <c r="C139" s="15"/>
      <c r="D139" s="80"/>
      <c r="E139" s="80"/>
      <c r="F139" s="80"/>
      <c r="G139" s="80"/>
      <c r="H139" s="89"/>
      <c r="I139" s="80"/>
    </row>
  </sheetData>
  <sheetProtection selectLockedCells="1" selectUnlockedCells="1"/>
  <mergeCells count="7">
    <mergeCell ref="E43:I51"/>
    <mergeCell ref="H41:I41"/>
    <mergeCell ref="A1:I1"/>
    <mergeCell ref="A2:I2"/>
    <mergeCell ref="A3:I3"/>
    <mergeCell ref="A4:I4"/>
    <mergeCell ref="B8:I8"/>
  </mergeCells>
  <phoneticPr fontId="1" type="noConversion"/>
  <pageMargins left="0.19685039370078741" right="0.19685039370078741" top="0.19685039370078741" bottom="0.19685039370078741" header="0" footer="0"/>
  <pageSetup paperSize="9" scale="71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131"/>
  <sheetViews>
    <sheetView tabSelected="1" view="pageBreakPreview" zoomScale="80" zoomScaleNormal="85" zoomScaleSheetLayoutView="80" workbookViewId="0">
      <selection activeCell="C25" sqref="C25"/>
    </sheetView>
  </sheetViews>
  <sheetFormatPr defaultColWidth="9" defaultRowHeight="14.25"/>
  <cols>
    <col min="1" max="1" width="16.125" style="1" customWidth="1"/>
    <col min="2" max="2" width="14.625" style="1" customWidth="1"/>
    <col min="3" max="3" width="15.75" style="1" customWidth="1"/>
    <col min="4" max="4" width="43.625" style="1" bestFit="1" customWidth="1"/>
    <col min="5" max="6" width="9.25" style="1" customWidth="1"/>
    <col min="7" max="7" width="8.75" style="2" customWidth="1"/>
    <col min="8" max="8" width="10.25" style="99" customWidth="1"/>
    <col min="9" max="9" width="7.75" style="3" customWidth="1"/>
    <col min="10" max="10" width="9.625" style="4" customWidth="1"/>
    <col min="11" max="11" width="9.625" style="5" customWidth="1"/>
    <col min="12" max="12" width="18" style="1" customWidth="1"/>
    <col min="13" max="13" width="19.25" style="1" customWidth="1"/>
    <col min="14" max="14" width="39.75" style="1" customWidth="1"/>
    <col min="15" max="16384" width="9" style="1"/>
  </cols>
  <sheetData>
    <row r="1" spans="1:14" s="7" customFormat="1" ht="33.75" customHeight="1">
      <c r="A1" s="104" t="s">
        <v>35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4" s="7" customFormat="1" ht="15.75" customHeight="1">
      <c r="A2" s="105" t="s">
        <v>36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</row>
    <row r="3" spans="1:14" s="7" customFormat="1" ht="15.75" customHeight="1">
      <c r="A3" s="106" t="s">
        <v>37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</row>
    <row r="4" spans="1:14" ht="25.5" customHeight="1">
      <c r="A4" s="110" t="s">
        <v>6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</row>
    <row r="5" spans="1:14" s="7" customFormat="1" ht="16.5" customHeight="1" thickBot="1">
      <c r="A5" s="21"/>
      <c r="B5" s="19"/>
      <c r="C5" s="19"/>
      <c r="D5" s="51"/>
      <c r="E5" s="19"/>
      <c r="F5" s="19"/>
      <c r="G5" s="19"/>
      <c r="H5" s="94"/>
      <c r="I5" s="20"/>
      <c r="J5" s="21"/>
      <c r="K5" s="21"/>
      <c r="L5" s="21"/>
      <c r="M5" s="21"/>
    </row>
    <row r="6" spans="1:14" s="7" customFormat="1" ht="15.75" customHeight="1" thickTop="1">
      <c r="A6" s="52" t="s">
        <v>53</v>
      </c>
      <c r="B6" s="53" t="str">
        <f>IN!B6</f>
        <v>HJV170217006</v>
      </c>
      <c r="C6" s="54"/>
      <c r="D6" s="55"/>
      <c r="E6" s="56"/>
      <c r="F6" s="56"/>
      <c r="G6" s="56"/>
      <c r="H6" s="95"/>
      <c r="I6" s="57"/>
      <c r="J6" s="55"/>
      <c r="K6" s="55"/>
      <c r="L6" s="55"/>
      <c r="M6" s="55"/>
      <c r="N6" s="55"/>
    </row>
    <row r="7" spans="1:14" s="7" customFormat="1" ht="15.75" customHeight="1" thickBot="1">
      <c r="A7" s="48" t="s">
        <v>54</v>
      </c>
      <c r="B7" s="50" t="str">
        <f>IN!B7</f>
        <v>2017/02/17</v>
      </c>
      <c r="C7" s="22"/>
      <c r="D7" s="17"/>
      <c r="E7" s="28"/>
      <c r="F7" s="28"/>
      <c r="G7" s="28"/>
      <c r="H7" s="70"/>
      <c r="I7" s="10"/>
      <c r="J7" s="17"/>
      <c r="K7" s="17"/>
      <c r="L7" s="17"/>
      <c r="M7" s="17"/>
      <c r="N7" s="17"/>
    </row>
    <row r="8" spans="1:14" s="7" customFormat="1" ht="66" customHeight="1" thickTop="1" thickBot="1">
      <c r="A8" s="49" t="s">
        <v>55</v>
      </c>
      <c r="B8" s="108" t="str">
        <f>IN!B8</f>
        <v>HASCO-CP CO.,LTD
911/13-19 HEMARAJ ESTERN SEABOARD INDUSTRIAL
ESTATE MOO 5, KAOKANSONG,
SRIRACHA CHONBURI THAILAND (Postal code: 20110)</v>
      </c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</row>
    <row r="9" spans="1:14" s="7" customFormat="1" ht="16.5" customHeight="1" thickTop="1">
      <c r="B9" s="6"/>
      <c r="C9" s="6"/>
      <c r="D9" s="6"/>
      <c r="E9" s="6"/>
      <c r="F9" s="6"/>
      <c r="G9" s="6"/>
      <c r="H9" s="71"/>
      <c r="I9" s="12"/>
    </row>
    <row r="10" spans="1:14" s="7" customFormat="1" ht="15.75" customHeight="1">
      <c r="B10" s="18" t="s">
        <v>2</v>
      </c>
      <c r="C10" s="18" t="s">
        <v>3</v>
      </c>
      <c r="D10" s="26"/>
      <c r="E10" s="6"/>
      <c r="F10" s="6"/>
      <c r="G10" s="6"/>
      <c r="H10" s="71"/>
      <c r="I10" s="12"/>
    </row>
    <row r="11" spans="1:14" s="7" customFormat="1" ht="15.75" customHeight="1">
      <c r="B11" s="26"/>
      <c r="C11" s="18"/>
      <c r="D11" s="26"/>
      <c r="E11" s="6"/>
      <c r="F11" s="6"/>
      <c r="G11" s="6"/>
      <c r="H11" s="71"/>
      <c r="I11" s="12"/>
    </row>
    <row r="12" spans="1:14" ht="45" customHeight="1">
      <c r="A12" s="23" t="s">
        <v>41</v>
      </c>
      <c r="B12" s="100" t="s">
        <v>216</v>
      </c>
      <c r="C12" s="23" t="s">
        <v>217</v>
      </c>
      <c r="D12" s="23" t="s">
        <v>34</v>
      </c>
      <c r="E12" s="101" t="s">
        <v>7</v>
      </c>
      <c r="F12" s="100" t="s">
        <v>30</v>
      </c>
      <c r="G12" s="23" t="s">
        <v>14</v>
      </c>
      <c r="H12" s="96" t="s">
        <v>8</v>
      </c>
      <c r="I12" s="24" t="s">
        <v>15</v>
      </c>
      <c r="J12" s="100" t="s">
        <v>9</v>
      </c>
      <c r="K12" s="100" t="s">
        <v>10</v>
      </c>
      <c r="L12" s="23" t="s">
        <v>16</v>
      </c>
      <c r="M12" s="30" t="s">
        <v>42</v>
      </c>
      <c r="N12" s="30" t="s">
        <v>51</v>
      </c>
    </row>
    <row r="13" spans="1:14" s="7" customFormat="1" ht="13.5">
      <c r="A13" s="41"/>
      <c r="B13" s="38"/>
      <c r="C13" s="38"/>
      <c r="D13" s="38" t="s">
        <v>38</v>
      </c>
      <c r="E13" s="38"/>
      <c r="F13" s="38"/>
      <c r="G13" s="38"/>
      <c r="H13" s="97"/>
      <c r="I13" s="62"/>
      <c r="J13" s="42"/>
      <c r="K13" s="43"/>
      <c r="L13" s="44"/>
      <c r="M13" s="41"/>
      <c r="N13" s="58" t="str">
        <f>IF(C13="","",$B$6)</f>
        <v/>
      </c>
    </row>
    <row r="14" spans="1:14" s="7" customFormat="1" ht="13.5">
      <c r="A14" s="64" t="s">
        <v>63</v>
      </c>
      <c r="B14" s="65" t="s">
        <v>94</v>
      </c>
      <c r="C14" s="93">
        <v>10308832</v>
      </c>
      <c r="D14" s="93" t="s">
        <v>214</v>
      </c>
      <c r="E14" s="65" t="s">
        <v>95</v>
      </c>
      <c r="F14" s="65" t="s">
        <v>96</v>
      </c>
      <c r="G14" s="65">
        <v>1</v>
      </c>
      <c r="H14" s="98">
        <v>24</v>
      </c>
      <c r="I14" s="66" t="s">
        <v>61</v>
      </c>
      <c r="J14" s="67">
        <v>3.1</v>
      </c>
      <c r="K14" s="68">
        <v>3.53</v>
      </c>
      <c r="L14" s="69">
        <v>1.6E-2</v>
      </c>
      <c r="M14" s="64" t="s">
        <v>97</v>
      </c>
      <c r="N14" s="58" t="str">
        <f t="shared" ref="N14:N77" si="0">IF(C14="","",$B$6)</f>
        <v>HJV170217006</v>
      </c>
    </row>
    <row r="15" spans="1:14" s="7" customFormat="1" ht="13.5">
      <c r="A15" s="64" t="s">
        <v>63</v>
      </c>
      <c r="B15" s="65" t="s">
        <v>94</v>
      </c>
      <c r="C15" s="93">
        <v>90005257</v>
      </c>
      <c r="D15" s="93" t="s">
        <v>215</v>
      </c>
      <c r="E15" s="65" t="s">
        <v>95</v>
      </c>
      <c r="F15" s="65" t="s">
        <v>98</v>
      </c>
      <c r="G15" s="65">
        <v>1</v>
      </c>
      <c r="H15" s="98">
        <v>360</v>
      </c>
      <c r="I15" s="66" t="s">
        <v>61</v>
      </c>
      <c r="J15" s="67">
        <v>14.4</v>
      </c>
      <c r="K15" s="68">
        <v>15.12</v>
      </c>
      <c r="L15" s="69">
        <v>8.0000000000000002E-3</v>
      </c>
      <c r="M15" s="64" t="s">
        <v>97</v>
      </c>
      <c r="N15" s="58" t="str">
        <f t="shared" si="0"/>
        <v>HJV170217006</v>
      </c>
    </row>
    <row r="16" spans="1:14" s="7" customFormat="1" ht="13.5">
      <c r="A16" s="64" t="s">
        <v>67</v>
      </c>
      <c r="B16" s="65" t="s">
        <v>99</v>
      </c>
      <c r="C16" s="93">
        <v>10176274</v>
      </c>
      <c r="D16" s="93" t="s">
        <v>68</v>
      </c>
      <c r="E16" s="65" t="s">
        <v>100</v>
      </c>
      <c r="F16" s="65" t="s">
        <v>101</v>
      </c>
      <c r="G16" s="65">
        <v>1</v>
      </c>
      <c r="H16" s="98">
        <v>2</v>
      </c>
      <c r="I16" s="66" t="s">
        <v>61</v>
      </c>
      <c r="J16" s="67">
        <v>3.38</v>
      </c>
      <c r="K16" s="68">
        <v>3.9</v>
      </c>
      <c r="L16" s="69">
        <v>6.4000000000000001E-2</v>
      </c>
      <c r="M16" s="64" t="s">
        <v>97</v>
      </c>
      <c r="N16" s="58" t="str">
        <f t="shared" si="0"/>
        <v>HJV170217006</v>
      </c>
    </row>
    <row r="17" spans="1:14" s="7" customFormat="1" ht="13.5">
      <c r="A17" s="64" t="s">
        <v>63</v>
      </c>
      <c r="B17" s="65" t="s">
        <v>94</v>
      </c>
      <c r="C17" s="93">
        <v>10272436</v>
      </c>
      <c r="D17" s="93" t="s">
        <v>76</v>
      </c>
      <c r="E17" s="65" t="s">
        <v>102</v>
      </c>
      <c r="F17" s="65" t="s">
        <v>103</v>
      </c>
      <c r="G17" s="65">
        <v>1</v>
      </c>
      <c r="H17" s="98">
        <v>48</v>
      </c>
      <c r="I17" s="66" t="s">
        <v>61</v>
      </c>
      <c r="J17" s="67">
        <v>7.49</v>
      </c>
      <c r="K17" s="68">
        <v>8.02</v>
      </c>
      <c r="L17" s="69">
        <v>6.4000000000000001E-2</v>
      </c>
      <c r="M17" s="64" t="s">
        <v>97</v>
      </c>
      <c r="N17" s="58" t="str">
        <f t="shared" si="0"/>
        <v>HJV170217006</v>
      </c>
    </row>
    <row r="18" spans="1:14" s="7" customFormat="1" ht="13.5">
      <c r="A18" s="64" t="s">
        <v>67</v>
      </c>
      <c r="B18" s="65" t="s">
        <v>99</v>
      </c>
      <c r="C18" s="93">
        <v>10176274</v>
      </c>
      <c r="D18" s="93" t="s">
        <v>68</v>
      </c>
      <c r="E18" s="65" t="s">
        <v>100</v>
      </c>
      <c r="F18" s="65" t="s">
        <v>104</v>
      </c>
      <c r="G18" s="65">
        <v>1</v>
      </c>
      <c r="H18" s="98">
        <v>2</v>
      </c>
      <c r="I18" s="66" t="s">
        <v>61</v>
      </c>
      <c r="J18" s="67">
        <v>3.38</v>
      </c>
      <c r="K18" s="68">
        <v>3.9</v>
      </c>
      <c r="L18" s="69">
        <v>6.4000000000000001E-2</v>
      </c>
      <c r="M18" s="64" t="s">
        <v>97</v>
      </c>
      <c r="N18" s="58" t="str">
        <f t="shared" si="0"/>
        <v>HJV170217006</v>
      </c>
    </row>
    <row r="19" spans="1:14" s="7" customFormat="1" ht="13.5">
      <c r="A19" s="64" t="s">
        <v>59</v>
      </c>
      <c r="B19" s="65" t="s">
        <v>99</v>
      </c>
      <c r="C19" s="93">
        <v>10179292</v>
      </c>
      <c r="D19" s="93" t="s">
        <v>69</v>
      </c>
      <c r="E19" s="65" t="s">
        <v>105</v>
      </c>
      <c r="F19" s="65" t="s">
        <v>106</v>
      </c>
      <c r="G19" s="65">
        <v>1</v>
      </c>
      <c r="H19" s="98">
        <v>2</v>
      </c>
      <c r="I19" s="66" t="s">
        <v>61</v>
      </c>
      <c r="J19" s="67">
        <v>3.38</v>
      </c>
      <c r="K19" s="68">
        <v>3.9</v>
      </c>
      <c r="L19" s="69">
        <v>6.4000000000000001E-2</v>
      </c>
      <c r="M19" s="64" t="s">
        <v>97</v>
      </c>
      <c r="N19" s="58" t="str">
        <f t="shared" si="0"/>
        <v>HJV170217006</v>
      </c>
    </row>
    <row r="20" spans="1:14" s="7" customFormat="1" ht="13.5">
      <c r="A20" s="64" t="s">
        <v>63</v>
      </c>
      <c r="B20" s="65" t="s">
        <v>94</v>
      </c>
      <c r="C20" s="93">
        <v>10196788</v>
      </c>
      <c r="D20" s="93" t="s">
        <v>71</v>
      </c>
      <c r="E20" s="65" t="s">
        <v>95</v>
      </c>
      <c r="F20" s="65" t="s">
        <v>107</v>
      </c>
      <c r="G20" s="65">
        <v>1</v>
      </c>
      <c r="H20" s="98">
        <v>4</v>
      </c>
      <c r="I20" s="66" t="s">
        <v>61</v>
      </c>
      <c r="J20" s="67">
        <v>6</v>
      </c>
      <c r="K20" s="68">
        <v>7.2</v>
      </c>
      <c r="L20" s="69">
        <v>6.4000000000000001E-2</v>
      </c>
      <c r="M20" s="64" t="s">
        <v>97</v>
      </c>
      <c r="N20" s="58" t="str">
        <f t="shared" si="0"/>
        <v>HJV170217006</v>
      </c>
    </row>
    <row r="21" spans="1:14" s="7" customFormat="1" ht="13.5">
      <c r="A21" s="64" t="s">
        <v>59</v>
      </c>
      <c r="B21" s="65" t="s">
        <v>99</v>
      </c>
      <c r="C21" s="93">
        <v>10104132</v>
      </c>
      <c r="D21" s="93" t="s">
        <v>62</v>
      </c>
      <c r="E21" s="65" t="s">
        <v>105</v>
      </c>
      <c r="F21" s="65" t="s">
        <v>108</v>
      </c>
      <c r="G21" s="65">
        <v>1</v>
      </c>
      <c r="H21" s="98">
        <v>16</v>
      </c>
      <c r="I21" s="66" t="s">
        <v>61</v>
      </c>
      <c r="J21" s="67">
        <v>4.21</v>
      </c>
      <c r="K21" s="68">
        <v>4.7</v>
      </c>
      <c r="L21" s="69">
        <v>6.4000000000000001E-2</v>
      </c>
      <c r="M21" s="64" t="s">
        <v>97</v>
      </c>
      <c r="N21" s="58" t="str">
        <f t="shared" si="0"/>
        <v>HJV170217006</v>
      </c>
    </row>
    <row r="22" spans="1:14" s="7" customFormat="1" ht="13.5">
      <c r="A22" s="64" t="s">
        <v>63</v>
      </c>
      <c r="B22" s="65" t="s">
        <v>99</v>
      </c>
      <c r="C22" s="93">
        <v>10200382</v>
      </c>
      <c r="D22" s="93" t="s">
        <v>72</v>
      </c>
      <c r="E22" s="65" t="s">
        <v>109</v>
      </c>
      <c r="F22" s="65" t="s">
        <v>110</v>
      </c>
      <c r="G22" s="65">
        <v>1</v>
      </c>
      <c r="H22" s="98">
        <v>16</v>
      </c>
      <c r="I22" s="66" t="s">
        <v>61</v>
      </c>
      <c r="J22" s="67">
        <v>1.68</v>
      </c>
      <c r="K22" s="68">
        <v>2.16</v>
      </c>
      <c r="L22" s="69">
        <v>4.1000000000000002E-2</v>
      </c>
      <c r="M22" s="64" t="s">
        <v>97</v>
      </c>
      <c r="N22" s="58" t="str">
        <f t="shared" si="0"/>
        <v>HJV170217006</v>
      </c>
    </row>
    <row r="23" spans="1:14" s="7" customFormat="1" ht="13.5">
      <c r="A23" s="64" t="s">
        <v>59</v>
      </c>
      <c r="B23" s="65" t="s">
        <v>99</v>
      </c>
      <c r="C23" s="93">
        <v>10179292</v>
      </c>
      <c r="D23" s="93" t="s">
        <v>69</v>
      </c>
      <c r="E23" s="65" t="s">
        <v>105</v>
      </c>
      <c r="F23" s="65" t="s">
        <v>111</v>
      </c>
      <c r="G23" s="65">
        <v>1</v>
      </c>
      <c r="H23" s="98">
        <v>2</v>
      </c>
      <c r="I23" s="66" t="s">
        <v>61</v>
      </c>
      <c r="J23" s="67">
        <v>3.38</v>
      </c>
      <c r="K23" s="68">
        <v>3.9</v>
      </c>
      <c r="L23" s="69">
        <v>6.4000000000000001E-2</v>
      </c>
      <c r="M23" s="64" t="s">
        <v>97</v>
      </c>
      <c r="N23" s="58" t="str">
        <f t="shared" si="0"/>
        <v>HJV170217006</v>
      </c>
    </row>
    <row r="24" spans="1:14" s="7" customFormat="1" ht="13.5">
      <c r="A24" s="64" t="s">
        <v>59</v>
      </c>
      <c r="B24" s="65" t="s">
        <v>99</v>
      </c>
      <c r="C24" s="93">
        <v>10179292</v>
      </c>
      <c r="D24" s="93" t="s">
        <v>69</v>
      </c>
      <c r="E24" s="65" t="s">
        <v>105</v>
      </c>
      <c r="F24" s="65" t="s">
        <v>112</v>
      </c>
      <c r="G24" s="65">
        <v>1</v>
      </c>
      <c r="H24" s="98">
        <v>2</v>
      </c>
      <c r="I24" s="66" t="s">
        <v>61</v>
      </c>
      <c r="J24" s="67">
        <v>3.38</v>
      </c>
      <c r="K24" s="68">
        <v>3.9</v>
      </c>
      <c r="L24" s="69">
        <v>6.4000000000000001E-2</v>
      </c>
      <c r="M24" s="64" t="s">
        <v>97</v>
      </c>
      <c r="N24" s="58" t="str">
        <f t="shared" si="0"/>
        <v>HJV170217006</v>
      </c>
    </row>
    <row r="25" spans="1:14" s="7" customFormat="1" ht="13.5">
      <c r="A25" s="64" t="s">
        <v>59</v>
      </c>
      <c r="B25" s="65" t="s">
        <v>99</v>
      </c>
      <c r="C25" s="93">
        <v>10179292</v>
      </c>
      <c r="D25" s="93" t="s">
        <v>69</v>
      </c>
      <c r="E25" s="65" t="s">
        <v>105</v>
      </c>
      <c r="F25" s="65" t="s">
        <v>113</v>
      </c>
      <c r="G25" s="65">
        <v>1</v>
      </c>
      <c r="H25" s="98">
        <v>2</v>
      </c>
      <c r="I25" s="66" t="s">
        <v>61</v>
      </c>
      <c r="J25" s="67">
        <v>3.38</v>
      </c>
      <c r="K25" s="68">
        <v>3.9</v>
      </c>
      <c r="L25" s="69">
        <v>6.4000000000000001E-2</v>
      </c>
      <c r="M25" s="64" t="s">
        <v>97</v>
      </c>
      <c r="N25" s="58" t="str">
        <f t="shared" si="0"/>
        <v>HJV170217006</v>
      </c>
    </row>
    <row r="26" spans="1:14" s="7" customFormat="1" ht="13.5">
      <c r="A26" s="64" t="s">
        <v>59</v>
      </c>
      <c r="B26" s="65" t="s">
        <v>99</v>
      </c>
      <c r="C26" s="93">
        <v>10179292</v>
      </c>
      <c r="D26" s="93" t="s">
        <v>69</v>
      </c>
      <c r="E26" s="65" t="s">
        <v>114</v>
      </c>
      <c r="F26" s="65" t="s">
        <v>115</v>
      </c>
      <c r="G26" s="65">
        <v>1</v>
      </c>
      <c r="H26" s="98">
        <v>2</v>
      </c>
      <c r="I26" s="66" t="s">
        <v>61</v>
      </c>
      <c r="J26" s="67">
        <v>3.38</v>
      </c>
      <c r="K26" s="68">
        <v>3.9</v>
      </c>
      <c r="L26" s="69">
        <v>6.4000000000000001E-2</v>
      </c>
      <c r="M26" s="64" t="s">
        <v>97</v>
      </c>
      <c r="N26" s="58" t="str">
        <f t="shared" si="0"/>
        <v>HJV170217006</v>
      </c>
    </row>
    <row r="27" spans="1:14" s="7" customFormat="1" ht="13.5">
      <c r="A27" s="64" t="s">
        <v>59</v>
      </c>
      <c r="B27" s="65" t="s">
        <v>99</v>
      </c>
      <c r="C27" s="93">
        <v>10179292</v>
      </c>
      <c r="D27" s="93" t="s">
        <v>69</v>
      </c>
      <c r="E27" s="65" t="s">
        <v>105</v>
      </c>
      <c r="F27" s="65" t="s">
        <v>116</v>
      </c>
      <c r="G27" s="65">
        <v>1</v>
      </c>
      <c r="H27" s="98">
        <v>2</v>
      </c>
      <c r="I27" s="66" t="s">
        <v>61</v>
      </c>
      <c r="J27" s="67">
        <v>3.38</v>
      </c>
      <c r="K27" s="68">
        <v>3.9</v>
      </c>
      <c r="L27" s="69">
        <v>6.4000000000000001E-2</v>
      </c>
      <c r="M27" s="64" t="s">
        <v>97</v>
      </c>
      <c r="N27" s="58" t="str">
        <f t="shared" si="0"/>
        <v>HJV170217006</v>
      </c>
    </row>
    <row r="28" spans="1:14" s="7" customFormat="1" ht="13.5">
      <c r="A28" s="64" t="s">
        <v>59</v>
      </c>
      <c r="B28" s="65" t="s">
        <v>99</v>
      </c>
      <c r="C28" s="93">
        <v>10179292</v>
      </c>
      <c r="D28" s="93" t="s">
        <v>69</v>
      </c>
      <c r="E28" s="65" t="s">
        <v>105</v>
      </c>
      <c r="F28" s="65" t="s">
        <v>117</v>
      </c>
      <c r="G28" s="65">
        <v>1</v>
      </c>
      <c r="H28" s="98">
        <v>2</v>
      </c>
      <c r="I28" s="66" t="s">
        <v>61</v>
      </c>
      <c r="J28" s="67">
        <v>3.38</v>
      </c>
      <c r="K28" s="68">
        <v>3.9</v>
      </c>
      <c r="L28" s="69">
        <v>6.4000000000000001E-2</v>
      </c>
      <c r="M28" s="64" t="s">
        <v>97</v>
      </c>
      <c r="N28" s="58" t="str">
        <f t="shared" si="0"/>
        <v>HJV170217006</v>
      </c>
    </row>
    <row r="29" spans="1:14" s="7" customFormat="1" ht="13.5">
      <c r="A29" s="64" t="s">
        <v>59</v>
      </c>
      <c r="B29" s="65" t="s">
        <v>99</v>
      </c>
      <c r="C29" s="93">
        <v>10179292</v>
      </c>
      <c r="D29" s="93" t="s">
        <v>69</v>
      </c>
      <c r="E29" s="65" t="s">
        <v>105</v>
      </c>
      <c r="F29" s="65" t="s">
        <v>118</v>
      </c>
      <c r="G29" s="65">
        <v>1</v>
      </c>
      <c r="H29" s="98">
        <v>2</v>
      </c>
      <c r="I29" s="66" t="s">
        <v>61</v>
      </c>
      <c r="J29" s="67">
        <v>3.38</v>
      </c>
      <c r="K29" s="68">
        <v>3.9</v>
      </c>
      <c r="L29" s="69">
        <v>6.4000000000000001E-2</v>
      </c>
      <c r="M29" s="64" t="s">
        <v>97</v>
      </c>
      <c r="N29" s="58" t="str">
        <f t="shared" si="0"/>
        <v>HJV170217006</v>
      </c>
    </row>
    <row r="30" spans="1:14" s="7" customFormat="1" ht="13.5">
      <c r="A30" s="64" t="s">
        <v>63</v>
      </c>
      <c r="B30" s="65" t="s">
        <v>94</v>
      </c>
      <c r="C30" s="93" t="s">
        <v>83</v>
      </c>
      <c r="D30" s="93" t="s">
        <v>84</v>
      </c>
      <c r="E30" s="65" t="s">
        <v>95</v>
      </c>
      <c r="F30" s="65" t="s">
        <v>119</v>
      </c>
      <c r="G30" s="65">
        <v>1</v>
      </c>
      <c r="H30" s="98">
        <v>48</v>
      </c>
      <c r="I30" s="66" t="s">
        <v>61</v>
      </c>
      <c r="J30" s="67">
        <v>2.11</v>
      </c>
      <c r="K30" s="68">
        <v>2.59</v>
      </c>
      <c r="L30" s="69">
        <v>3.2000000000000001E-2</v>
      </c>
      <c r="M30" s="64" t="s">
        <v>120</v>
      </c>
      <c r="N30" s="58" t="str">
        <f t="shared" si="0"/>
        <v>HJV170217006</v>
      </c>
    </row>
    <row r="31" spans="1:14" s="7" customFormat="1" ht="13.5">
      <c r="A31" s="64" t="s">
        <v>59</v>
      </c>
      <c r="B31" s="65" t="s">
        <v>99</v>
      </c>
      <c r="C31" s="93">
        <v>10179292</v>
      </c>
      <c r="D31" s="93" t="s">
        <v>69</v>
      </c>
      <c r="E31" s="65" t="s">
        <v>114</v>
      </c>
      <c r="F31" s="65" t="s">
        <v>121</v>
      </c>
      <c r="G31" s="65">
        <v>1</v>
      </c>
      <c r="H31" s="98">
        <v>2</v>
      </c>
      <c r="I31" s="66" t="s">
        <v>61</v>
      </c>
      <c r="J31" s="67">
        <v>3.38</v>
      </c>
      <c r="K31" s="68">
        <v>3.9</v>
      </c>
      <c r="L31" s="69">
        <v>6.4000000000000001E-2</v>
      </c>
      <c r="M31" s="64" t="s">
        <v>97</v>
      </c>
      <c r="N31" s="58" t="str">
        <f t="shared" si="0"/>
        <v>HJV170217006</v>
      </c>
    </row>
    <row r="32" spans="1:14" s="7" customFormat="1" ht="13.5">
      <c r="A32" s="64" t="s">
        <v>63</v>
      </c>
      <c r="B32" s="65" t="s">
        <v>94</v>
      </c>
      <c r="C32" s="93">
        <v>10193866</v>
      </c>
      <c r="D32" s="93" t="s">
        <v>70</v>
      </c>
      <c r="E32" s="65" t="s">
        <v>95</v>
      </c>
      <c r="F32" s="65" t="s">
        <v>122</v>
      </c>
      <c r="G32" s="65">
        <v>1</v>
      </c>
      <c r="H32" s="98">
        <v>24</v>
      </c>
      <c r="I32" s="66" t="s">
        <v>61</v>
      </c>
      <c r="J32" s="67">
        <v>3.6</v>
      </c>
      <c r="K32" s="68">
        <v>4.0999999999999996</v>
      </c>
      <c r="L32" s="69">
        <v>6.4000000000000001E-2</v>
      </c>
      <c r="M32" s="64" t="s">
        <v>97</v>
      </c>
      <c r="N32" s="58" t="str">
        <f t="shared" si="0"/>
        <v>HJV170217006</v>
      </c>
    </row>
    <row r="33" spans="1:14" s="7" customFormat="1" ht="13.5">
      <c r="A33" s="64" t="s">
        <v>63</v>
      </c>
      <c r="B33" s="65" t="s">
        <v>94</v>
      </c>
      <c r="C33" s="93">
        <v>10104714</v>
      </c>
      <c r="D33" s="93" t="s">
        <v>64</v>
      </c>
      <c r="E33" s="65" t="s">
        <v>102</v>
      </c>
      <c r="F33" s="65" t="s">
        <v>123</v>
      </c>
      <c r="G33" s="65">
        <v>1</v>
      </c>
      <c r="H33" s="98">
        <v>8</v>
      </c>
      <c r="I33" s="66" t="s">
        <v>61</v>
      </c>
      <c r="J33" s="67">
        <v>13.2</v>
      </c>
      <c r="K33" s="68">
        <v>14</v>
      </c>
      <c r="L33" s="69">
        <v>3.2000000000000001E-2</v>
      </c>
      <c r="M33" s="64" t="s">
        <v>120</v>
      </c>
      <c r="N33" s="58" t="str">
        <f t="shared" si="0"/>
        <v>HJV170217006</v>
      </c>
    </row>
    <row r="34" spans="1:14" s="7" customFormat="1" ht="13.5">
      <c r="A34" s="64" t="s">
        <v>67</v>
      </c>
      <c r="B34" s="65" t="s">
        <v>99</v>
      </c>
      <c r="C34" s="93">
        <v>10176274</v>
      </c>
      <c r="D34" s="93" t="s">
        <v>68</v>
      </c>
      <c r="E34" s="65" t="s">
        <v>100</v>
      </c>
      <c r="F34" s="65" t="s">
        <v>124</v>
      </c>
      <c r="G34" s="65">
        <v>1</v>
      </c>
      <c r="H34" s="98">
        <v>2</v>
      </c>
      <c r="I34" s="66" t="s">
        <v>61</v>
      </c>
      <c r="J34" s="67">
        <v>3.38</v>
      </c>
      <c r="K34" s="68">
        <v>3.9</v>
      </c>
      <c r="L34" s="69">
        <v>6.4000000000000001E-2</v>
      </c>
      <c r="M34" s="64" t="s">
        <v>97</v>
      </c>
      <c r="N34" s="58" t="str">
        <f t="shared" si="0"/>
        <v>HJV170217006</v>
      </c>
    </row>
    <row r="35" spans="1:14" s="7" customFormat="1" ht="13.5">
      <c r="A35" s="64" t="s">
        <v>59</v>
      </c>
      <c r="B35" s="65" t="s">
        <v>99</v>
      </c>
      <c r="C35" s="93">
        <v>10179292</v>
      </c>
      <c r="D35" s="93" t="s">
        <v>69</v>
      </c>
      <c r="E35" s="65" t="s">
        <v>114</v>
      </c>
      <c r="F35" s="65" t="s">
        <v>125</v>
      </c>
      <c r="G35" s="65">
        <v>1</v>
      </c>
      <c r="H35" s="98">
        <v>2</v>
      </c>
      <c r="I35" s="66" t="s">
        <v>61</v>
      </c>
      <c r="J35" s="67">
        <v>3.38</v>
      </c>
      <c r="K35" s="68">
        <v>3.9</v>
      </c>
      <c r="L35" s="69">
        <v>6.4000000000000001E-2</v>
      </c>
      <c r="M35" s="64" t="s">
        <v>97</v>
      </c>
      <c r="N35" s="58" t="str">
        <f t="shared" si="0"/>
        <v>HJV170217006</v>
      </c>
    </row>
    <row r="36" spans="1:14" s="7" customFormat="1" ht="13.5">
      <c r="A36" s="64" t="s">
        <v>63</v>
      </c>
      <c r="B36" s="65" t="s">
        <v>94</v>
      </c>
      <c r="C36" s="93">
        <v>10213930</v>
      </c>
      <c r="D36" s="93" t="s">
        <v>74</v>
      </c>
      <c r="E36" s="65" t="s">
        <v>102</v>
      </c>
      <c r="F36" s="65" t="s">
        <v>126</v>
      </c>
      <c r="G36" s="65">
        <v>1</v>
      </c>
      <c r="H36" s="98">
        <v>24</v>
      </c>
      <c r="I36" s="66" t="s">
        <v>61</v>
      </c>
      <c r="J36" s="67">
        <v>1.2</v>
      </c>
      <c r="K36" s="68">
        <v>1.54</v>
      </c>
      <c r="L36" s="69">
        <v>1.6E-2</v>
      </c>
      <c r="M36" s="64" t="s">
        <v>97</v>
      </c>
      <c r="N36" s="58" t="str">
        <f t="shared" si="0"/>
        <v>HJV170217006</v>
      </c>
    </row>
    <row r="37" spans="1:14" s="7" customFormat="1" ht="13.5">
      <c r="A37" s="64" t="s">
        <v>63</v>
      </c>
      <c r="B37" s="65" t="s">
        <v>94</v>
      </c>
      <c r="C37" s="93">
        <v>10297171</v>
      </c>
      <c r="D37" s="93" t="s">
        <v>79</v>
      </c>
      <c r="E37" s="65" t="s">
        <v>95</v>
      </c>
      <c r="F37" s="65" t="s">
        <v>127</v>
      </c>
      <c r="G37" s="65">
        <v>1</v>
      </c>
      <c r="H37" s="98">
        <v>16</v>
      </c>
      <c r="I37" s="66" t="s">
        <v>61</v>
      </c>
      <c r="J37" s="67">
        <v>3.2</v>
      </c>
      <c r="K37" s="68">
        <v>3.9</v>
      </c>
      <c r="L37" s="69">
        <v>3.2000000000000001E-2</v>
      </c>
      <c r="M37" s="64" t="s">
        <v>97</v>
      </c>
      <c r="N37" s="58" t="str">
        <f t="shared" si="0"/>
        <v>HJV170217006</v>
      </c>
    </row>
    <row r="38" spans="1:14" s="7" customFormat="1" ht="13.5">
      <c r="A38" s="64" t="s">
        <v>59</v>
      </c>
      <c r="B38" s="65" t="s">
        <v>94</v>
      </c>
      <c r="C38" s="93">
        <v>10104121</v>
      </c>
      <c r="D38" s="93" t="s">
        <v>60</v>
      </c>
      <c r="E38" s="65" t="s">
        <v>128</v>
      </c>
      <c r="F38" s="65" t="s">
        <v>129</v>
      </c>
      <c r="G38" s="65">
        <v>1</v>
      </c>
      <c r="H38" s="98">
        <v>24</v>
      </c>
      <c r="I38" s="66" t="s">
        <v>61</v>
      </c>
      <c r="J38" s="67">
        <v>48</v>
      </c>
      <c r="K38" s="68">
        <v>88.01</v>
      </c>
      <c r="L38" s="69">
        <v>0.93300000000000005</v>
      </c>
      <c r="M38" s="64" t="s">
        <v>97</v>
      </c>
      <c r="N38" s="58" t="str">
        <f t="shared" si="0"/>
        <v>HJV170217006</v>
      </c>
    </row>
    <row r="39" spans="1:14" s="7" customFormat="1" ht="13.5">
      <c r="A39" s="64" t="s">
        <v>63</v>
      </c>
      <c r="B39" s="65" t="s">
        <v>94</v>
      </c>
      <c r="C39" s="93">
        <v>10196788</v>
      </c>
      <c r="D39" s="93" t="s">
        <v>71</v>
      </c>
      <c r="E39" s="65" t="s">
        <v>95</v>
      </c>
      <c r="F39" s="65" t="s">
        <v>130</v>
      </c>
      <c r="G39" s="65">
        <v>1</v>
      </c>
      <c r="H39" s="98">
        <v>4</v>
      </c>
      <c r="I39" s="66" t="s">
        <v>61</v>
      </c>
      <c r="J39" s="67">
        <v>6</v>
      </c>
      <c r="K39" s="68">
        <v>7.2</v>
      </c>
      <c r="L39" s="69">
        <v>6.4000000000000001E-2</v>
      </c>
      <c r="M39" s="64" t="s">
        <v>97</v>
      </c>
      <c r="N39" s="58" t="str">
        <f t="shared" si="0"/>
        <v>HJV170217006</v>
      </c>
    </row>
    <row r="40" spans="1:14" s="7" customFormat="1" ht="13.5">
      <c r="A40" s="64" t="s">
        <v>63</v>
      </c>
      <c r="B40" s="65" t="s">
        <v>94</v>
      </c>
      <c r="C40" s="93">
        <v>10196788</v>
      </c>
      <c r="D40" s="93" t="s">
        <v>71</v>
      </c>
      <c r="E40" s="65" t="s">
        <v>95</v>
      </c>
      <c r="F40" s="65" t="s">
        <v>131</v>
      </c>
      <c r="G40" s="65">
        <v>1</v>
      </c>
      <c r="H40" s="98">
        <v>4</v>
      </c>
      <c r="I40" s="66" t="s">
        <v>61</v>
      </c>
      <c r="J40" s="67">
        <v>6</v>
      </c>
      <c r="K40" s="68">
        <v>7.2</v>
      </c>
      <c r="L40" s="69">
        <v>6.4000000000000001E-2</v>
      </c>
      <c r="M40" s="64" t="s">
        <v>97</v>
      </c>
      <c r="N40" s="58" t="str">
        <f t="shared" si="0"/>
        <v>HJV170217006</v>
      </c>
    </row>
    <row r="41" spans="1:14" s="7" customFormat="1" ht="13.5">
      <c r="A41" s="64" t="s">
        <v>67</v>
      </c>
      <c r="B41" s="65" t="s">
        <v>99</v>
      </c>
      <c r="C41" s="93">
        <v>10176274</v>
      </c>
      <c r="D41" s="93" t="s">
        <v>68</v>
      </c>
      <c r="E41" s="65" t="s">
        <v>100</v>
      </c>
      <c r="F41" s="65" t="s">
        <v>132</v>
      </c>
      <c r="G41" s="65">
        <v>1</v>
      </c>
      <c r="H41" s="98">
        <v>2</v>
      </c>
      <c r="I41" s="66" t="s">
        <v>61</v>
      </c>
      <c r="J41" s="67">
        <v>3.38</v>
      </c>
      <c r="K41" s="68">
        <v>3.9</v>
      </c>
      <c r="L41" s="69">
        <v>6.4000000000000001E-2</v>
      </c>
      <c r="M41" s="64" t="s">
        <v>97</v>
      </c>
      <c r="N41" s="58" t="str">
        <f t="shared" si="0"/>
        <v>HJV170217006</v>
      </c>
    </row>
    <row r="42" spans="1:14" s="7" customFormat="1" ht="13.5">
      <c r="A42" s="64" t="s">
        <v>67</v>
      </c>
      <c r="B42" s="65" t="s">
        <v>99</v>
      </c>
      <c r="C42" s="93">
        <v>10176274</v>
      </c>
      <c r="D42" s="93" t="s">
        <v>68</v>
      </c>
      <c r="E42" s="65" t="s">
        <v>100</v>
      </c>
      <c r="F42" s="65" t="s">
        <v>133</v>
      </c>
      <c r="G42" s="65">
        <v>1</v>
      </c>
      <c r="H42" s="98">
        <v>2</v>
      </c>
      <c r="I42" s="66" t="s">
        <v>61</v>
      </c>
      <c r="J42" s="67">
        <v>3.38</v>
      </c>
      <c r="K42" s="68">
        <v>3.9</v>
      </c>
      <c r="L42" s="69">
        <v>6.4000000000000001E-2</v>
      </c>
      <c r="M42" s="64" t="s">
        <v>97</v>
      </c>
      <c r="N42" s="58" t="str">
        <f t="shared" si="0"/>
        <v>HJV170217006</v>
      </c>
    </row>
    <row r="43" spans="1:14" s="7" customFormat="1" ht="13.5">
      <c r="A43" s="64" t="s">
        <v>67</v>
      </c>
      <c r="B43" s="65" t="s">
        <v>99</v>
      </c>
      <c r="C43" s="93">
        <v>10176274</v>
      </c>
      <c r="D43" s="93" t="s">
        <v>68</v>
      </c>
      <c r="E43" s="65" t="s">
        <v>100</v>
      </c>
      <c r="F43" s="65" t="s">
        <v>134</v>
      </c>
      <c r="G43" s="65">
        <v>1</v>
      </c>
      <c r="H43" s="98">
        <v>2</v>
      </c>
      <c r="I43" s="66" t="s">
        <v>61</v>
      </c>
      <c r="J43" s="67">
        <v>3.38</v>
      </c>
      <c r="K43" s="68">
        <v>3.9</v>
      </c>
      <c r="L43" s="69">
        <v>6.4000000000000001E-2</v>
      </c>
      <c r="M43" s="64" t="s">
        <v>97</v>
      </c>
      <c r="N43" s="58" t="str">
        <f t="shared" si="0"/>
        <v>HJV170217006</v>
      </c>
    </row>
    <row r="44" spans="1:14" s="7" customFormat="1" ht="13.5">
      <c r="A44" s="64" t="s">
        <v>63</v>
      </c>
      <c r="B44" s="65" t="s">
        <v>94</v>
      </c>
      <c r="C44" s="93">
        <v>10104714</v>
      </c>
      <c r="D44" s="93" t="s">
        <v>64</v>
      </c>
      <c r="E44" s="65" t="s">
        <v>102</v>
      </c>
      <c r="F44" s="65" t="s">
        <v>135</v>
      </c>
      <c r="G44" s="65">
        <v>1</v>
      </c>
      <c r="H44" s="98">
        <v>8</v>
      </c>
      <c r="I44" s="66" t="s">
        <v>61</v>
      </c>
      <c r="J44" s="67">
        <v>13.2</v>
      </c>
      <c r="K44" s="68">
        <v>14</v>
      </c>
      <c r="L44" s="69">
        <v>3.2000000000000001E-2</v>
      </c>
      <c r="M44" s="64" t="s">
        <v>120</v>
      </c>
      <c r="N44" s="58" t="str">
        <f t="shared" si="0"/>
        <v>HJV170217006</v>
      </c>
    </row>
    <row r="45" spans="1:14" s="7" customFormat="1" ht="13.5">
      <c r="A45" s="64" t="s">
        <v>63</v>
      </c>
      <c r="B45" s="65" t="s">
        <v>94</v>
      </c>
      <c r="C45" s="93">
        <v>10196788</v>
      </c>
      <c r="D45" s="93" t="s">
        <v>71</v>
      </c>
      <c r="E45" s="65" t="s">
        <v>95</v>
      </c>
      <c r="F45" s="65" t="s">
        <v>136</v>
      </c>
      <c r="G45" s="65">
        <v>1</v>
      </c>
      <c r="H45" s="98">
        <v>4</v>
      </c>
      <c r="I45" s="66" t="s">
        <v>61</v>
      </c>
      <c r="J45" s="67">
        <v>6</v>
      </c>
      <c r="K45" s="68">
        <v>7.2</v>
      </c>
      <c r="L45" s="69">
        <v>6.4000000000000001E-2</v>
      </c>
      <c r="M45" s="64" t="s">
        <v>97</v>
      </c>
      <c r="N45" s="58" t="str">
        <f t="shared" si="0"/>
        <v>HJV170217006</v>
      </c>
    </row>
    <row r="46" spans="1:14" s="7" customFormat="1" ht="13.5">
      <c r="A46" s="64" t="s">
        <v>63</v>
      </c>
      <c r="B46" s="65" t="s">
        <v>94</v>
      </c>
      <c r="C46" s="93">
        <v>10104714</v>
      </c>
      <c r="D46" s="93" t="s">
        <v>64</v>
      </c>
      <c r="E46" s="65" t="s">
        <v>102</v>
      </c>
      <c r="F46" s="65" t="s">
        <v>137</v>
      </c>
      <c r="G46" s="65">
        <v>1</v>
      </c>
      <c r="H46" s="98">
        <v>8</v>
      </c>
      <c r="I46" s="66" t="s">
        <v>61</v>
      </c>
      <c r="J46" s="67">
        <v>13.2</v>
      </c>
      <c r="K46" s="68">
        <v>14</v>
      </c>
      <c r="L46" s="69">
        <v>3.2000000000000001E-2</v>
      </c>
      <c r="M46" s="64" t="s">
        <v>120</v>
      </c>
      <c r="N46" s="58" t="str">
        <f t="shared" si="0"/>
        <v>HJV170217006</v>
      </c>
    </row>
    <row r="47" spans="1:14" s="7" customFormat="1" ht="13.5">
      <c r="A47" s="64" t="s">
        <v>63</v>
      </c>
      <c r="B47" s="65" t="s">
        <v>99</v>
      </c>
      <c r="C47" s="93">
        <v>10200382</v>
      </c>
      <c r="D47" s="93" t="s">
        <v>72</v>
      </c>
      <c r="E47" s="65" t="s">
        <v>109</v>
      </c>
      <c r="F47" s="65" t="s">
        <v>138</v>
      </c>
      <c r="G47" s="65">
        <v>1</v>
      </c>
      <c r="H47" s="98">
        <v>2</v>
      </c>
      <c r="I47" s="66" t="s">
        <v>61</v>
      </c>
      <c r="J47" s="67">
        <v>0.21</v>
      </c>
      <c r="K47" s="68">
        <v>0.27</v>
      </c>
      <c r="L47" s="69">
        <v>4.1000000000000002E-2</v>
      </c>
      <c r="M47" s="64" t="s">
        <v>97</v>
      </c>
      <c r="N47" s="58" t="str">
        <f t="shared" si="0"/>
        <v>HJV170217006</v>
      </c>
    </row>
    <row r="48" spans="1:14" s="7" customFormat="1" ht="13.5">
      <c r="A48" s="64" t="s">
        <v>67</v>
      </c>
      <c r="B48" s="65" t="s">
        <v>99</v>
      </c>
      <c r="C48" s="93">
        <v>10176274</v>
      </c>
      <c r="D48" s="93" t="s">
        <v>68</v>
      </c>
      <c r="E48" s="65" t="s">
        <v>100</v>
      </c>
      <c r="F48" s="65" t="s">
        <v>139</v>
      </c>
      <c r="G48" s="65">
        <v>1</v>
      </c>
      <c r="H48" s="98">
        <v>2</v>
      </c>
      <c r="I48" s="66" t="s">
        <v>61</v>
      </c>
      <c r="J48" s="67">
        <v>3.38</v>
      </c>
      <c r="K48" s="68">
        <v>3.9</v>
      </c>
      <c r="L48" s="69">
        <v>6.4000000000000001E-2</v>
      </c>
      <c r="M48" s="64" t="s">
        <v>97</v>
      </c>
      <c r="N48" s="58" t="str">
        <f t="shared" si="0"/>
        <v>HJV170217006</v>
      </c>
    </row>
    <row r="49" spans="1:14" s="7" customFormat="1" ht="13.5">
      <c r="A49" s="64" t="s">
        <v>59</v>
      </c>
      <c r="B49" s="65" t="s">
        <v>99</v>
      </c>
      <c r="C49" s="93">
        <v>10179292</v>
      </c>
      <c r="D49" s="93" t="s">
        <v>69</v>
      </c>
      <c r="E49" s="65" t="s">
        <v>105</v>
      </c>
      <c r="F49" s="65" t="s">
        <v>140</v>
      </c>
      <c r="G49" s="65">
        <v>1</v>
      </c>
      <c r="H49" s="98">
        <v>2</v>
      </c>
      <c r="I49" s="66" t="s">
        <v>61</v>
      </c>
      <c r="J49" s="67">
        <v>3.38</v>
      </c>
      <c r="K49" s="68">
        <v>3.9</v>
      </c>
      <c r="L49" s="69">
        <v>6.4000000000000001E-2</v>
      </c>
      <c r="M49" s="64" t="s">
        <v>97</v>
      </c>
      <c r="N49" s="58" t="str">
        <f t="shared" si="0"/>
        <v>HJV170217006</v>
      </c>
    </row>
    <row r="50" spans="1:14" s="7" customFormat="1" ht="13.5">
      <c r="A50" s="64" t="s">
        <v>63</v>
      </c>
      <c r="B50" s="65" t="s">
        <v>94</v>
      </c>
      <c r="C50" s="93">
        <v>2535770</v>
      </c>
      <c r="D50" s="93" t="s">
        <v>89</v>
      </c>
      <c r="E50" s="65" t="s">
        <v>102</v>
      </c>
      <c r="F50" s="65" t="s">
        <v>141</v>
      </c>
      <c r="G50" s="65">
        <v>1</v>
      </c>
      <c r="H50" s="98">
        <v>48</v>
      </c>
      <c r="I50" s="66" t="s">
        <v>61</v>
      </c>
      <c r="J50" s="67">
        <v>6.38</v>
      </c>
      <c r="K50" s="68">
        <v>7.01</v>
      </c>
      <c r="L50" s="69">
        <v>9.6000000000000002E-2</v>
      </c>
      <c r="M50" s="64" t="s">
        <v>120</v>
      </c>
      <c r="N50" s="58" t="str">
        <f t="shared" si="0"/>
        <v>HJV170217006</v>
      </c>
    </row>
    <row r="51" spans="1:14" s="7" customFormat="1" ht="13.5">
      <c r="A51" s="64" t="s">
        <v>67</v>
      </c>
      <c r="B51" s="65" t="s">
        <v>99</v>
      </c>
      <c r="C51" s="93">
        <v>10176274</v>
      </c>
      <c r="D51" s="93" t="s">
        <v>68</v>
      </c>
      <c r="E51" s="65" t="s">
        <v>100</v>
      </c>
      <c r="F51" s="65" t="s">
        <v>142</v>
      </c>
      <c r="G51" s="65">
        <v>1</v>
      </c>
      <c r="H51" s="98">
        <v>2</v>
      </c>
      <c r="I51" s="66" t="s">
        <v>61</v>
      </c>
      <c r="J51" s="67">
        <v>3.38</v>
      </c>
      <c r="K51" s="68">
        <v>3.9</v>
      </c>
      <c r="L51" s="69">
        <v>6.4000000000000001E-2</v>
      </c>
      <c r="M51" s="64" t="s">
        <v>97</v>
      </c>
      <c r="N51" s="58" t="str">
        <f t="shared" si="0"/>
        <v>HJV170217006</v>
      </c>
    </row>
    <row r="52" spans="1:14" s="7" customFormat="1" ht="13.5">
      <c r="A52" s="64" t="s">
        <v>63</v>
      </c>
      <c r="B52" s="65" t="s">
        <v>94</v>
      </c>
      <c r="C52" s="93">
        <v>10104714</v>
      </c>
      <c r="D52" s="93" t="s">
        <v>64</v>
      </c>
      <c r="E52" s="65" t="s">
        <v>102</v>
      </c>
      <c r="F52" s="65" t="s">
        <v>143</v>
      </c>
      <c r="G52" s="65">
        <v>1</v>
      </c>
      <c r="H52" s="98">
        <v>8</v>
      </c>
      <c r="I52" s="66" t="s">
        <v>61</v>
      </c>
      <c r="J52" s="67">
        <v>13.2</v>
      </c>
      <c r="K52" s="68">
        <v>14</v>
      </c>
      <c r="L52" s="69">
        <v>3.2000000000000001E-2</v>
      </c>
      <c r="M52" s="64" t="s">
        <v>120</v>
      </c>
      <c r="N52" s="58" t="str">
        <f t="shared" si="0"/>
        <v>HJV170217006</v>
      </c>
    </row>
    <row r="53" spans="1:14" s="7" customFormat="1" ht="13.5">
      <c r="A53" s="64" t="s">
        <v>63</v>
      </c>
      <c r="B53" s="65" t="s">
        <v>94</v>
      </c>
      <c r="C53" s="93">
        <v>12217251</v>
      </c>
      <c r="D53" s="93" t="s">
        <v>81</v>
      </c>
      <c r="E53" s="65" t="s">
        <v>95</v>
      </c>
      <c r="F53" s="65" t="s">
        <v>144</v>
      </c>
      <c r="G53" s="65">
        <v>1</v>
      </c>
      <c r="H53" s="98">
        <v>48</v>
      </c>
      <c r="I53" s="66" t="s">
        <v>61</v>
      </c>
      <c r="J53" s="67">
        <v>2.02</v>
      </c>
      <c r="K53" s="68">
        <v>2.69</v>
      </c>
      <c r="L53" s="69">
        <v>1.6E-2</v>
      </c>
      <c r="M53" s="64" t="s">
        <v>97</v>
      </c>
      <c r="N53" s="58" t="str">
        <f t="shared" si="0"/>
        <v>HJV170217006</v>
      </c>
    </row>
    <row r="54" spans="1:14" s="7" customFormat="1" ht="13.5">
      <c r="A54" s="64" t="s">
        <v>59</v>
      </c>
      <c r="B54" s="65" t="s">
        <v>99</v>
      </c>
      <c r="C54" s="93">
        <v>10179292</v>
      </c>
      <c r="D54" s="93" t="s">
        <v>69</v>
      </c>
      <c r="E54" s="65" t="s">
        <v>114</v>
      </c>
      <c r="F54" s="65" t="s">
        <v>145</v>
      </c>
      <c r="G54" s="65">
        <v>1</v>
      </c>
      <c r="H54" s="98">
        <v>2</v>
      </c>
      <c r="I54" s="66" t="s">
        <v>61</v>
      </c>
      <c r="J54" s="67">
        <v>3.38</v>
      </c>
      <c r="K54" s="68">
        <v>3.9</v>
      </c>
      <c r="L54" s="69">
        <v>6.4000000000000001E-2</v>
      </c>
      <c r="M54" s="64" t="s">
        <v>97</v>
      </c>
      <c r="N54" s="58" t="str">
        <f t="shared" si="0"/>
        <v>HJV170217006</v>
      </c>
    </row>
    <row r="55" spans="1:14" s="7" customFormat="1" ht="13.5">
      <c r="A55" s="64" t="s">
        <v>63</v>
      </c>
      <c r="B55" s="65" t="s">
        <v>99</v>
      </c>
      <c r="C55" s="93" t="s">
        <v>65</v>
      </c>
      <c r="D55" s="93" t="s">
        <v>66</v>
      </c>
      <c r="E55" s="65" t="s">
        <v>109</v>
      </c>
      <c r="F55" s="65" t="s">
        <v>146</v>
      </c>
      <c r="G55" s="65">
        <v>1</v>
      </c>
      <c r="H55" s="98">
        <v>16</v>
      </c>
      <c r="I55" s="66" t="s">
        <v>61</v>
      </c>
      <c r="J55" s="67">
        <v>4.8</v>
      </c>
      <c r="K55" s="68">
        <v>5.41</v>
      </c>
      <c r="L55" s="69">
        <v>9.6000000000000002E-2</v>
      </c>
      <c r="M55" s="64" t="s">
        <v>97</v>
      </c>
      <c r="N55" s="58" t="str">
        <f t="shared" si="0"/>
        <v>HJV170217006</v>
      </c>
    </row>
    <row r="56" spans="1:14" s="7" customFormat="1" ht="13.5">
      <c r="A56" s="64" t="s">
        <v>67</v>
      </c>
      <c r="B56" s="65" t="s">
        <v>99</v>
      </c>
      <c r="C56" s="93">
        <v>10176274</v>
      </c>
      <c r="D56" s="93" t="s">
        <v>68</v>
      </c>
      <c r="E56" s="65" t="s">
        <v>100</v>
      </c>
      <c r="F56" s="65" t="s">
        <v>147</v>
      </c>
      <c r="G56" s="65">
        <v>1</v>
      </c>
      <c r="H56" s="98">
        <v>2</v>
      </c>
      <c r="I56" s="66" t="s">
        <v>61</v>
      </c>
      <c r="J56" s="67">
        <v>3.38</v>
      </c>
      <c r="K56" s="68">
        <v>3.9</v>
      </c>
      <c r="L56" s="69">
        <v>6.4000000000000001E-2</v>
      </c>
      <c r="M56" s="64" t="s">
        <v>97</v>
      </c>
      <c r="N56" s="58" t="str">
        <f t="shared" si="0"/>
        <v>HJV170217006</v>
      </c>
    </row>
    <row r="57" spans="1:14" s="7" customFormat="1" ht="13.5">
      <c r="A57" s="64" t="s">
        <v>63</v>
      </c>
      <c r="B57" s="65" t="s">
        <v>94</v>
      </c>
      <c r="C57" s="93" t="s">
        <v>92</v>
      </c>
      <c r="D57" s="93" t="s">
        <v>93</v>
      </c>
      <c r="E57" s="65" t="s">
        <v>102</v>
      </c>
      <c r="F57" s="65" t="s">
        <v>148</v>
      </c>
      <c r="G57" s="65">
        <v>1</v>
      </c>
      <c r="H57" s="98">
        <v>48</v>
      </c>
      <c r="I57" s="66" t="s">
        <v>61</v>
      </c>
      <c r="J57" s="67">
        <v>2.78</v>
      </c>
      <c r="K57" s="68">
        <v>3.12</v>
      </c>
      <c r="L57" s="69">
        <v>8.0000000000000002E-3</v>
      </c>
      <c r="M57" s="64" t="s">
        <v>97</v>
      </c>
      <c r="N57" s="58" t="str">
        <f t="shared" si="0"/>
        <v>HJV170217006</v>
      </c>
    </row>
    <row r="58" spans="1:14" s="7" customFormat="1" ht="13.5">
      <c r="A58" s="64" t="s">
        <v>63</v>
      </c>
      <c r="B58" s="65" t="s">
        <v>94</v>
      </c>
      <c r="C58" s="93">
        <v>10297171</v>
      </c>
      <c r="D58" s="93" t="s">
        <v>79</v>
      </c>
      <c r="E58" s="65" t="s">
        <v>95</v>
      </c>
      <c r="F58" s="65" t="s">
        <v>149</v>
      </c>
      <c r="G58" s="65">
        <v>1</v>
      </c>
      <c r="H58" s="98">
        <v>16</v>
      </c>
      <c r="I58" s="66" t="s">
        <v>61</v>
      </c>
      <c r="J58" s="67">
        <v>3.2</v>
      </c>
      <c r="K58" s="68">
        <v>3.9</v>
      </c>
      <c r="L58" s="69">
        <v>3.2000000000000001E-2</v>
      </c>
      <c r="M58" s="64" t="s">
        <v>97</v>
      </c>
      <c r="N58" s="58" t="str">
        <f t="shared" si="0"/>
        <v>HJV170217006</v>
      </c>
    </row>
    <row r="59" spans="1:14" s="7" customFormat="1" ht="13.5">
      <c r="A59" s="64" t="s">
        <v>63</v>
      </c>
      <c r="B59" s="65" t="s">
        <v>94</v>
      </c>
      <c r="C59" s="93">
        <v>10399999</v>
      </c>
      <c r="D59" s="93" t="s">
        <v>80</v>
      </c>
      <c r="E59" s="65" t="s">
        <v>95</v>
      </c>
      <c r="F59" s="65" t="s">
        <v>150</v>
      </c>
      <c r="G59" s="65">
        <v>1</v>
      </c>
      <c r="H59" s="98">
        <v>16</v>
      </c>
      <c r="I59" s="66" t="s">
        <v>61</v>
      </c>
      <c r="J59" s="67">
        <v>2.4</v>
      </c>
      <c r="K59" s="68">
        <v>2.9</v>
      </c>
      <c r="L59" s="69">
        <v>3.2000000000000001E-2</v>
      </c>
      <c r="M59" s="64" t="s">
        <v>97</v>
      </c>
      <c r="N59" s="58" t="str">
        <f t="shared" si="0"/>
        <v>HJV170217006</v>
      </c>
    </row>
    <row r="60" spans="1:14" s="7" customFormat="1" ht="13.5">
      <c r="A60" s="64" t="s">
        <v>63</v>
      </c>
      <c r="B60" s="65" t="s">
        <v>99</v>
      </c>
      <c r="C60" s="93" t="s">
        <v>65</v>
      </c>
      <c r="D60" s="93" t="s">
        <v>66</v>
      </c>
      <c r="E60" s="65" t="s">
        <v>109</v>
      </c>
      <c r="F60" s="65" t="s">
        <v>151</v>
      </c>
      <c r="G60" s="65">
        <v>1</v>
      </c>
      <c r="H60" s="98">
        <v>16</v>
      </c>
      <c r="I60" s="66" t="s">
        <v>61</v>
      </c>
      <c r="J60" s="67">
        <v>4.8</v>
      </c>
      <c r="K60" s="68">
        <v>5.41</v>
      </c>
      <c r="L60" s="69">
        <v>9.6000000000000002E-2</v>
      </c>
      <c r="M60" s="64" t="s">
        <v>97</v>
      </c>
      <c r="N60" s="58" t="str">
        <f t="shared" si="0"/>
        <v>HJV170217006</v>
      </c>
    </row>
    <row r="61" spans="1:14" s="7" customFormat="1" ht="13.5">
      <c r="A61" s="64" t="s">
        <v>59</v>
      </c>
      <c r="B61" s="65" t="s">
        <v>99</v>
      </c>
      <c r="C61" s="93">
        <v>10179292</v>
      </c>
      <c r="D61" s="93" t="s">
        <v>69</v>
      </c>
      <c r="E61" s="65" t="s">
        <v>105</v>
      </c>
      <c r="F61" s="65" t="s">
        <v>152</v>
      </c>
      <c r="G61" s="65">
        <v>1</v>
      </c>
      <c r="H61" s="98">
        <v>2</v>
      </c>
      <c r="I61" s="66" t="s">
        <v>61</v>
      </c>
      <c r="J61" s="67">
        <v>3.38</v>
      </c>
      <c r="K61" s="68">
        <v>3.9</v>
      </c>
      <c r="L61" s="69">
        <v>6.4000000000000001E-2</v>
      </c>
      <c r="M61" s="64" t="s">
        <v>97</v>
      </c>
      <c r="N61" s="58" t="str">
        <f t="shared" si="0"/>
        <v>HJV170217006</v>
      </c>
    </row>
    <row r="62" spans="1:14" s="7" customFormat="1" ht="13.5">
      <c r="A62" s="64" t="s">
        <v>59</v>
      </c>
      <c r="B62" s="65" t="s">
        <v>99</v>
      </c>
      <c r="C62" s="93">
        <v>10179292</v>
      </c>
      <c r="D62" s="93" t="s">
        <v>69</v>
      </c>
      <c r="E62" s="65" t="s">
        <v>105</v>
      </c>
      <c r="F62" s="65" t="s">
        <v>153</v>
      </c>
      <c r="G62" s="65">
        <v>1</v>
      </c>
      <c r="H62" s="98">
        <v>2</v>
      </c>
      <c r="I62" s="66" t="s">
        <v>61</v>
      </c>
      <c r="J62" s="67">
        <v>3.38</v>
      </c>
      <c r="K62" s="68">
        <v>3.9</v>
      </c>
      <c r="L62" s="69">
        <v>6.4000000000000001E-2</v>
      </c>
      <c r="M62" s="64" t="s">
        <v>97</v>
      </c>
      <c r="N62" s="58" t="str">
        <f t="shared" si="0"/>
        <v>HJV170217006</v>
      </c>
    </row>
    <row r="63" spans="1:14" s="7" customFormat="1" ht="13.5">
      <c r="A63" s="64" t="s">
        <v>63</v>
      </c>
      <c r="B63" s="65" t="s">
        <v>94</v>
      </c>
      <c r="C63" s="93">
        <v>10104714</v>
      </c>
      <c r="D63" s="93" t="s">
        <v>64</v>
      </c>
      <c r="E63" s="65" t="s">
        <v>95</v>
      </c>
      <c r="F63" s="65" t="s">
        <v>154</v>
      </c>
      <c r="G63" s="65">
        <v>1</v>
      </c>
      <c r="H63" s="98">
        <v>8</v>
      </c>
      <c r="I63" s="66" t="s">
        <v>61</v>
      </c>
      <c r="J63" s="67">
        <v>13.2</v>
      </c>
      <c r="K63" s="68">
        <v>14</v>
      </c>
      <c r="L63" s="69">
        <v>3.2000000000000001E-2</v>
      </c>
      <c r="M63" s="64" t="s">
        <v>120</v>
      </c>
      <c r="N63" s="58" t="str">
        <f t="shared" si="0"/>
        <v>HJV170217006</v>
      </c>
    </row>
    <row r="64" spans="1:14" s="7" customFormat="1" ht="13.5">
      <c r="A64" s="64" t="s">
        <v>59</v>
      </c>
      <c r="B64" s="65" t="s">
        <v>94</v>
      </c>
      <c r="C64" s="93">
        <v>10104121</v>
      </c>
      <c r="D64" s="93" t="s">
        <v>60</v>
      </c>
      <c r="E64" s="65" t="s">
        <v>155</v>
      </c>
      <c r="F64" s="65" t="s">
        <v>156</v>
      </c>
      <c r="G64" s="65">
        <v>1</v>
      </c>
      <c r="H64" s="98">
        <v>24</v>
      </c>
      <c r="I64" s="66" t="s">
        <v>61</v>
      </c>
      <c r="J64" s="67">
        <v>48</v>
      </c>
      <c r="K64" s="68">
        <v>88.01</v>
      </c>
      <c r="L64" s="69">
        <v>0.93300000000000005</v>
      </c>
      <c r="M64" s="64" t="s">
        <v>97</v>
      </c>
      <c r="N64" s="58" t="str">
        <f t="shared" si="0"/>
        <v>HJV170217006</v>
      </c>
    </row>
    <row r="65" spans="1:14" s="7" customFormat="1" ht="13.5">
      <c r="A65" s="64" t="s">
        <v>63</v>
      </c>
      <c r="B65" s="65" t="s">
        <v>94</v>
      </c>
      <c r="C65" s="93">
        <v>10267784</v>
      </c>
      <c r="D65" s="93" t="s">
        <v>213</v>
      </c>
      <c r="E65" s="65" t="s">
        <v>102</v>
      </c>
      <c r="F65" s="65" t="s">
        <v>157</v>
      </c>
      <c r="G65" s="65">
        <v>1</v>
      </c>
      <c r="H65" s="98">
        <v>24</v>
      </c>
      <c r="I65" s="66" t="s">
        <v>61</v>
      </c>
      <c r="J65" s="67">
        <v>1.92</v>
      </c>
      <c r="K65" s="68">
        <v>2.42</v>
      </c>
      <c r="L65" s="69">
        <v>8.0000000000000002E-3</v>
      </c>
      <c r="M65" s="64" t="s">
        <v>97</v>
      </c>
      <c r="N65" s="58" t="str">
        <f t="shared" si="0"/>
        <v>HJV170217006</v>
      </c>
    </row>
    <row r="66" spans="1:14" s="7" customFormat="1" ht="13.5">
      <c r="A66" s="64" t="s">
        <v>59</v>
      </c>
      <c r="B66" s="65" t="s">
        <v>99</v>
      </c>
      <c r="C66" s="93">
        <v>10179292</v>
      </c>
      <c r="D66" s="93" t="s">
        <v>69</v>
      </c>
      <c r="E66" s="65" t="s">
        <v>114</v>
      </c>
      <c r="F66" s="65" t="s">
        <v>158</v>
      </c>
      <c r="G66" s="65">
        <v>1</v>
      </c>
      <c r="H66" s="98">
        <v>2</v>
      </c>
      <c r="I66" s="66" t="s">
        <v>61</v>
      </c>
      <c r="J66" s="67">
        <v>3.38</v>
      </c>
      <c r="K66" s="68">
        <v>3.9</v>
      </c>
      <c r="L66" s="69">
        <v>6.4000000000000001E-2</v>
      </c>
      <c r="M66" s="64" t="s">
        <v>97</v>
      </c>
      <c r="N66" s="58" t="str">
        <f t="shared" si="0"/>
        <v>HJV170217006</v>
      </c>
    </row>
    <row r="67" spans="1:14" s="7" customFormat="1" ht="13.5">
      <c r="A67" s="64" t="s">
        <v>67</v>
      </c>
      <c r="B67" s="65" t="s">
        <v>99</v>
      </c>
      <c r="C67" s="93">
        <v>10176274</v>
      </c>
      <c r="D67" s="93" t="s">
        <v>68</v>
      </c>
      <c r="E67" s="65" t="s">
        <v>100</v>
      </c>
      <c r="F67" s="65" t="s">
        <v>159</v>
      </c>
      <c r="G67" s="65">
        <v>1</v>
      </c>
      <c r="H67" s="98">
        <v>2</v>
      </c>
      <c r="I67" s="66" t="s">
        <v>61</v>
      </c>
      <c r="J67" s="67">
        <v>3.38</v>
      </c>
      <c r="K67" s="68">
        <v>3.9</v>
      </c>
      <c r="L67" s="69">
        <v>6.4000000000000001E-2</v>
      </c>
      <c r="M67" s="64" t="s">
        <v>97</v>
      </c>
      <c r="N67" s="58" t="str">
        <f t="shared" si="0"/>
        <v>HJV170217006</v>
      </c>
    </row>
    <row r="68" spans="1:14" s="7" customFormat="1" ht="13.5">
      <c r="A68" s="64" t="s">
        <v>63</v>
      </c>
      <c r="B68" s="65" t="s">
        <v>94</v>
      </c>
      <c r="C68" s="93" t="s">
        <v>85</v>
      </c>
      <c r="D68" s="93" t="s">
        <v>86</v>
      </c>
      <c r="E68" s="65" t="s">
        <v>95</v>
      </c>
      <c r="F68" s="65" t="s">
        <v>160</v>
      </c>
      <c r="G68" s="65">
        <v>1</v>
      </c>
      <c r="H68" s="98">
        <v>48</v>
      </c>
      <c r="I68" s="66" t="s">
        <v>61</v>
      </c>
      <c r="J68" s="67">
        <v>2.2599999999999998</v>
      </c>
      <c r="K68" s="68">
        <v>2.78</v>
      </c>
      <c r="L68" s="69">
        <v>1.6E-2</v>
      </c>
      <c r="M68" s="64" t="s">
        <v>120</v>
      </c>
      <c r="N68" s="58" t="str">
        <f t="shared" si="0"/>
        <v>HJV170217006</v>
      </c>
    </row>
    <row r="69" spans="1:14" s="7" customFormat="1" ht="13.5">
      <c r="A69" s="64" t="s">
        <v>67</v>
      </c>
      <c r="B69" s="65" t="s">
        <v>99</v>
      </c>
      <c r="C69" s="93">
        <v>10176274</v>
      </c>
      <c r="D69" s="93" t="s">
        <v>68</v>
      </c>
      <c r="E69" s="65" t="s">
        <v>100</v>
      </c>
      <c r="F69" s="65" t="s">
        <v>161</v>
      </c>
      <c r="G69" s="65">
        <v>1</v>
      </c>
      <c r="H69" s="98">
        <v>2</v>
      </c>
      <c r="I69" s="66" t="s">
        <v>61</v>
      </c>
      <c r="J69" s="67">
        <v>3.38</v>
      </c>
      <c r="K69" s="68">
        <v>3.9</v>
      </c>
      <c r="L69" s="69">
        <v>6.4000000000000001E-2</v>
      </c>
      <c r="M69" s="64" t="s">
        <v>97</v>
      </c>
      <c r="N69" s="58" t="str">
        <f t="shared" si="0"/>
        <v>HJV170217006</v>
      </c>
    </row>
    <row r="70" spans="1:14" s="7" customFormat="1" ht="13.5">
      <c r="A70" s="64" t="s">
        <v>59</v>
      </c>
      <c r="B70" s="65" t="s">
        <v>99</v>
      </c>
      <c r="C70" s="93">
        <v>10179292</v>
      </c>
      <c r="D70" s="93" t="s">
        <v>69</v>
      </c>
      <c r="E70" s="65" t="s">
        <v>114</v>
      </c>
      <c r="F70" s="65" t="s">
        <v>162</v>
      </c>
      <c r="G70" s="65">
        <v>1</v>
      </c>
      <c r="H70" s="98">
        <v>2</v>
      </c>
      <c r="I70" s="66" t="s">
        <v>61</v>
      </c>
      <c r="J70" s="67">
        <v>3.38</v>
      </c>
      <c r="K70" s="68">
        <v>3.9</v>
      </c>
      <c r="L70" s="69">
        <v>6.4000000000000001E-2</v>
      </c>
      <c r="M70" s="64" t="s">
        <v>97</v>
      </c>
      <c r="N70" s="58" t="str">
        <f t="shared" si="0"/>
        <v>HJV170217006</v>
      </c>
    </row>
    <row r="71" spans="1:14" s="7" customFormat="1" ht="13.5">
      <c r="A71" s="64" t="s">
        <v>63</v>
      </c>
      <c r="B71" s="65" t="s">
        <v>94</v>
      </c>
      <c r="C71" s="93">
        <v>10213930</v>
      </c>
      <c r="D71" s="93" t="s">
        <v>74</v>
      </c>
      <c r="E71" s="65" t="s">
        <v>102</v>
      </c>
      <c r="F71" s="65" t="s">
        <v>163</v>
      </c>
      <c r="G71" s="65">
        <v>1</v>
      </c>
      <c r="H71" s="98">
        <v>24</v>
      </c>
      <c r="I71" s="66" t="s">
        <v>61</v>
      </c>
      <c r="J71" s="67">
        <v>1.2</v>
      </c>
      <c r="K71" s="68">
        <v>1.54</v>
      </c>
      <c r="L71" s="69">
        <v>1.6E-2</v>
      </c>
      <c r="M71" s="64" t="s">
        <v>97</v>
      </c>
      <c r="N71" s="58" t="str">
        <f t="shared" si="0"/>
        <v>HJV170217006</v>
      </c>
    </row>
    <row r="72" spans="1:14" s="7" customFormat="1" ht="13.5">
      <c r="A72" s="64" t="s">
        <v>63</v>
      </c>
      <c r="B72" s="65" t="s">
        <v>94</v>
      </c>
      <c r="C72" s="93">
        <v>10399999</v>
      </c>
      <c r="D72" s="93" t="s">
        <v>80</v>
      </c>
      <c r="E72" s="65" t="s">
        <v>95</v>
      </c>
      <c r="F72" s="65" t="s">
        <v>164</v>
      </c>
      <c r="G72" s="65">
        <v>1</v>
      </c>
      <c r="H72" s="98">
        <v>16</v>
      </c>
      <c r="I72" s="66" t="s">
        <v>61</v>
      </c>
      <c r="J72" s="67">
        <v>2.4</v>
      </c>
      <c r="K72" s="68">
        <v>2.9</v>
      </c>
      <c r="L72" s="69">
        <v>3.2000000000000001E-2</v>
      </c>
      <c r="M72" s="64" t="s">
        <v>97</v>
      </c>
      <c r="N72" s="58" t="str">
        <f t="shared" si="0"/>
        <v>HJV170217006</v>
      </c>
    </row>
    <row r="73" spans="1:14" s="7" customFormat="1" ht="13.5">
      <c r="A73" s="64" t="s">
        <v>59</v>
      </c>
      <c r="B73" s="65" t="s">
        <v>99</v>
      </c>
      <c r="C73" s="93">
        <v>10104132</v>
      </c>
      <c r="D73" s="93" t="s">
        <v>62</v>
      </c>
      <c r="E73" s="65" t="s">
        <v>105</v>
      </c>
      <c r="F73" s="65" t="s">
        <v>165</v>
      </c>
      <c r="G73" s="65">
        <v>1</v>
      </c>
      <c r="H73" s="98">
        <v>16</v>
      </c>
      <c r="I73" s="66" t="s">
        <v>61</v>
      </c>
      <c r="J73" s="67">
        <v>4.21</v>
      </c>
      <c r="K73" s="68">
        <v>4.7</v>
      </c>
      <c r="L73" s="69">
        <v>6.4000000000000001E-2</v>
      </c>
      <c r="M73" s="64" t="s">
        <v>97</v>
      </c>
      <c r="N73" s="58" t="str">
        <f t="shared" si="0"/>
        <v>HJV170217006</v>
      </c>
    </row>
    <row r="74" spans="1:14" s="7" customFormat="1" ht="13.5">
      <c r="A74" s="64" t="s">
        <v>63</v>
      </c>
      <c r="B74" s="65" t="s">
        <v>94</v>
      </c>
      <c r="C74" s="93">
        <v>10196788</v>
      </c>
      <c r="D74" s="93" t="s">
        <v>71</v>
      </c>
      <c r="E74" s="65" t="s">
        <v>95</v>
      </c>
      <c r="F74" s="65" t="s">
        <v>166</v>
      </c>
      <c r="G74" s="65">
        <v>1</v>
      </c>
      <c r="H74" s="98">
        <v>4</v>
      </c>
      <c r="I74" s="66" t="s">
        <v>61</v>
      </c>
      <c r="J74" s="67">
        <v>6</v>
      </c>
      <c r="K74" s="68">
        <v>7.2</v>
      </c>
      <c r="L74" s="69">
        <v>6.4000000000000001E-2</v>
      </c>
      <c r="M74" s="64" t="s">
        <v>97</v>
      </c>
      <c r="N74" s="58" t="str">
        <f t="shared" si="0"/>
        <v>HJV170217006</v>
      </c>
    </row>
    <row r="75" spans="1:14" s="7" customFormat="1" ht="13.5">
      <c r="A75" s="64" t="s">
        <v>67</v>
      </c>
      <c r="B75" s="65" t="s">
        <v>99</v>
      </c>
      <c r="C75" s="93">
        <v>10176274</v>
      </c>
      <c r="D75" s="93" t="s">
        <v>68</v>
      </c>
      <c r="E75" s="65" t="s">
        <v>100</v>
      </c>
      <c r="F75" s="65" t="s">
        <v>167</v>
      </c>
      <c r="G75" s="65">
        <v>1</v>
      </c>
      <c r="H75" s="98">
        <v>2</v>
      </c>
      <c r="I75" s="66" t="s">
        <v>61</v>
      </c>
      <c r="J75" s="67">
        <v>3.38</v>
      </c>
      <c r="K75" s="68">
        <v>3.9</v>
      </c>
      <c r="L75" s="69">
        <v>6.4000000000000001E-2</v>
      </c>
      <c r="M75" s="64" t="s">
        <v>97</v>
      </c>
      <c r="N75" s="58" t="str">
        <f t="shared" si="0"/>
        <v>HJV170217006</v>
      </c>
    </row>
    <row r="76" spans="1:14" s="7" customFormat="1" ht="13.5">
      <c r="A76" s="64" t="s">
        <v>63</v>
      </c>
      <c r="B76" s="65" t="s">
        <v>94</v>
      </c>
      <c r="C76" s="93">
        <v>10104714</v>
      </c>
      <c r="D76" s="93" t="s">
        <v>64</v>
      </c>
      <c r="E76" s="65" t="s">
        <v>102</v>
      </c>
      <c r="F76" s="65" t="s">
        <v>168</v>
      </c>
      <c r="G76" s="65">
        <v>1</v>
      </c>
      <c r="H76" s="98">
        <v>8</v>
      </c>
      <c r="I76" s="66" t="s">
        <v>61</v>
      </c>
      <c r="J76" s="67">
        <v>13.2</v>
      </c>
      <c r="K76" s="68">
        <v>14</v>
      </c>
      <c r="L76" s="69">
        <v>3.2000000000000001E-2</v>
      </c>
      <c r="M76" s="64" t="s">
        <v>120</v>
      </c>
      <c r="N76" s="58" t="str">
        <f t="shared" si="0"/>
        <v>HJV170217006</v>
      </c>
    </row>
    <row r="77" spans="1:14" s="7" customFormat="1" ht="13.5">
      <c r="A77" s="64" t="s">
        <v>59</v>
      </c>
      <c r="B77" s="65" t="s">
        <v>99</v>
      </c>
      <c r="C77" s="93">
        <v>10179292</v>
      </c>
      <c r="D77" s="93" t="s">
        <v>69</v>
      </c>
      <c r="E77" s="65" t="s">
        <v>105</v>
      </c>
      <c r="F77" s="65" t="s">
        <v>169</v>
      </c>
      <c r="G77" s="65">
        <v>1</v>
      </c>
      <c r="H77" s="98">
        <v>2</v>
      </c>
      <c r="I77" s="66" t="s">
        <v>61</v>
      </c>
      <c r="J77" s="67">
        <v>3.38</v>
      </c>
      <c r="K77" s="68">
        <v>3.9</v>
      </c>
      <c r="L77" s="69">
        <v>6.4000000000000001E-2</v>
      </c>
      <c r="M77" s="64" t="s">
        <v>97</v>
      </c>
      <c r="N77" s="58" t="str">
        <f t="shared" si="0"/>
        <v>HJV170217006</v>
      </c>
    </row>
    <row r="78" spans="1:14" s="7" customFormat="1" ht="13.5">
      <c r="A78" s="64" t="s">
        <v>63</v>
      </c>
      <c r="B78" s="65" t="s">
        <v>94</v>
      </c>
      <c r="C78" s="93">
        <v>10193866</v>
      </c>
      <c r="D78" s="93" t="s">
        <v>70</v>
      </c>
      <c r="E78" s="65" t="s">
        <v>95</v>
      </c>
      <c r="F78" s="65" t="s">
        <v>170</v>
      </c>
      <c r="G78" s="65">
        <v>1</v>
      </c>
      <c r="H78" s="98">
        <v>24</v>
      </c>
      <c r="I78" s="66" t="s">
        <v>61</v>
      </c>
      <c r="J78" s="67">
        <v>3.6</v>
      </c>
      <c r="K78" s="68">
        <v>4.0999999999999996</v>
      </c>
      <c r="L78" s="69">
        <v>6.4000000000000001E-2</v>
      </c>
      <c r="M78" s="64" t="s">
        <v>97</v>
      </c>
      <c r="N78" s="58" t="str">
        <f t="shared" ref="N78:N120" si="1">IF(C78="","",$B$6)</f>
        <v>HJV170217006</v>
      </c>
    </row>
    <row r="79" spans="1:14" s="7" customFormat="1" ht="13.5">
      <c r="A79" s="64" t="s">
        <v>63</v>
      </c>
      <c r="B79" s="65" t="s">
        <v>94</v>
      </c>
      <c r="C79" s="93">
        <v>10196788</v>
      </c>
      <c r="D79" s="93" t="s">
        <v>71</v>
      </c>
      <c r="E79" s="65" t="s">
        <v>95</v>
      </c>
      <c r="F79" s="65" t="s">
        <v>171</v>
      </c>
      <c r="G79" s="65">
        <v>1</v>
      </c>
      <c r="H79" s="98">
        <v>4</v>
      </c>
      <c r="I79" s="66" t="s">
        <v>61</v>
      </c>
      <c r="J79" s="67">
        <v>6</v>
      </c>
      <c r="K79" s="68">
        <v>7.2</v>
      </c>
      <c r="L79" s="69">
        <v>6.4000000000000001E-2</v>
      </c>
      <c r="M79" s="64" t="s">
        <v>97</v>
      </c>
      <c r="N79" s="58" t="str">
        <f t="shared" si="1"/>
        <v>HJV170217006</v>
      </c>
    </row>
    <row r="80" spans="1:14" s="7" customFormat="1" ht="13.5">
      <c r="A80" s="64" t="s">
        <v>59</v>
      </c>
      <c r="B80" s="65" t="s">
        <v>99</v>
      </c>
      <c r="C80" s="93">
        <v>10179292</v>
      </c>
      <c r="D80" s="93" t="s">
        <v>69</v>
      </c>
      <c r="E80" s="65" t="s">
        <v>114</v>
      </c>
      <c r="F80" s="65" t="s">
        <v>172</v>
      </c>
      <c r="G80" s="65">
        <v>1</v>
      </c>
      <c r="H80" s="98">
        <v>2</v>
      </c>
      <c r="I80" s="66" t="s">
        <v>61</v>
      </c>
      <c r="J80" s="67">
        <v>3.38</v>
      </c>
      <c r="K80" s="68">
        <v>3.9</v>
      </c>
      <c r="L80" s="69">
        <v>6.4000000000000001E-2</v>
      </c>
      <c r="M80" s="64" t="s">
        <v>97</v>
      </c>
      <c r="N80" s="58" t="str">
        <f t="shared" si="1"/>
        <v>HJV170217006</v>
      </c>
    </row>
    <row r="81" spans="1:14" s="7" customFormat="1" ht="13.5">
      <c r="A81" s="64" t="s">
        <v>63</v>
      </c>
      <c r="B81" s="65" t="s">
        <v>94</v>
      </c>
      <c r="C81" s="93">
        <v>10267784</v>
      </c>
      <c r="D81" s="93" t="s">
        <v>213</v>
      </c>
      <c r="E81" s="65" t="s">
        <v>102</v>
      </c>
      <c r="F81" s="65" t="s">
        <v>173</v>
      </c>
      <c r="G81" s="65">
        <v>1</v>
      </c>
      <c r="H81" s="98">
        <v>24</v>
      </c>
      <c r="I81" s="66" t="s">
        <v>61</v>
      </c>
      <c r="J81" s="67">
        <v>1.92</v>
      </c>
      <c r="K81" s="68">
        <v>2.42</v>
      </c>
      <c r="L81" s="69">
        <v>8.0000000000000002E-3</v>
      </c>
      <c r="M81" s="64" t="s">
        <v>97</v>
      </c>
      <c r="N81" s="58" t="str">
        <f t="shared" si="1"/>
        <v>HJV170217006</v>
      </c>
    </row>
    <row r="82" spans="1:14" s="7" customFormat="1" ht="13.5">
      <c r="A82" s="64" t="s">
        <v>59</v>
      </c>
      <c r="B82" s="65" t="s">
        <v>99</v>
      </c>
      <c r="C82" s="93">
        <v>10179292</v>
      </c>
      <c r="D82" s="93" t="s">
        <v>69</v>
      </c>
      <c r="E82" s="65" t="s">
        <v>105</v>
      </c>
      <c r="F82" s="65" t="s">
        <v>174</v>
      </c>
      <c r="G82" s="65">
        <v>1</v>
      </c>
      <c r="H82" s="98">
        <v>2</v>
      </c>
      <c r="I82" s="66" t="s">
        <v>61</v>
      </c>
      <c r="J82" s="67">
        <v>3.38</v>
      </c>
      <c r="K82" s="68">
        <v>3.9</v>
      </c>
      <c r="L82" s="69">
        <v>6.4000000000000001E-2</v>
      </c>
      <c r="M82" s="64" t="s">
        <v>97</v>
      </c>
      <c r="N82" s="58" t="str">
        <f t="shared" si="1"/>
        <v>HJV170217006</v>
      </c>
    </row>
    <row r="83" spans="1:14" s="7" customFormat="1" ht="13.5">
      <c r="A83" s="64" t="s">
        <v>67</v>
      </c>
      <c r="B83" s="65" t="s">
        <v>99</v>
      </c>
      <c r="C83" s="93">
        <v>10176274</v>
      </c>
      <c r="D83" s="93" t="s">
        <v>68</v>
      </c>
      <c r="E83" s="65" t="s">
        <v>100</v>
      </c>
      <c r="F83" s="65" t="s">
        <v>175</v>
      </c>
      <c r="G83" s="65">
        <v>1</v>
      </c>
      <c r="H83" s="98">
        <v>2</v>
      </c>
      <c r="I83" s="66" t="s">
        <v>61</v>
      </c>
      <c r="J83" s="67">
        <v>3.38</v>
      </c>
      <c r="K83" s="68">
        <v>3.9</v>
      </c>
      <c r="L83" s="69">
        <v>6.4000000000000001E-2</v>
      </c>
      <c r="M83" s="64" t="s">
        <v>97</v>
      </c>
      <c r="N83" s="58" t="str">
        <f t="shared" si="1"/>
        <v>HJV170217006</v>
      </c>
    </row>
    <row r="84" spans="1:14" s="7" customFormat="1" ht="13.5">
      <c r="A84" s="64" t="s">
        <v>63</v>
      </c>
      <c r="B84" s="65" t="s">
        <v>94</v>
      </c>
      <c r="C84" s="93" t="s">
        <v>83</v>
      </c>
      <c r="D84" s="93" t="s">
        <v>84</v>
      </c>
      <c r="E84" s="65" t="s">
        <v>95</v>
      </c>
      <c r="F84" s="65" t="s">
        <v>176</v>
      </c>
      <c r="G84" s="65">
        <v>1</v>
      </c>
      <c r="H84" s="98">
        <v>48</v>
      </c>
      <c r="I84" s="66" t="s">
        <v>61</v>
      </c>
      <c r="J84" s="67">
        <v>2.11</v>
      </c>
      <c r="K84" s="68">
        <v>2.59</v>
      </c>
      <c r="L84" s="69">
        <v>3.2000000000000001E-2</v>
      </c>
      <c r="M84" s="64" t="s">
        <v>120</v>
      </c>
      <c r="N84" s="58" t="str">
        <f t="shared" si="1"/>
        <v>HJV170217006</v>
      </c>
    </row>
    <row r="85" spans="1:14" s="7" customFormat="1" ht="13.5">
      <c r="A85" s="64" t="s">
        <v>63</v>
      </c>
      <c r="B85" s="65" t="s">
        <v>94</v>
      </c>
      <c r="C85" s="93">
        <v>10196788</v>
      </c>
      <c r="D85" s="93" t="s">
        <v>71</v>
      </c>
      <c r="E85" s="65" t="s">
        <v>102</v>
      </c>
      <c r="F85" s="65" t="s">
        <v>177</v>
      </c>
      <c r="G85" s="65">
        <v>1</v>
      </c>
      <c r="H85" s="98">
        <v>4</v>
      </c>
      <c r="I85" s="66" t="s">
        <v>61</v>
      </c>
      <c r="J85" s="67">
        <v>6</v>
      </c>
      <c r="K85" s="68">
        <v>7.2</v>
      </c>
      <c r="L85" s="69">
        <v>6.4000000000000001E-2</v>
      </c>
      <c r="M85" s="64" t="s">
        <v>97</v>
      </c>
      <c r="N85" s="58" t="str">
        <f t="shared" si="1"/>
        <v>HJV170217006</v>
      </c>
    </row>
    <row r="86" spans="1:14" s="7" customFormat="1" ht="13.5">
      <c r="A86" s="64" t="s">
        <v>63</v>
      </c>
      <c r="B86" s="65" t="s">
        <v>94</v>
      </c>
      <c r="C86" s="93">
        <v>10399999</v>
      </c>
      <c r="D86" s="93" t="s">
        <v>80</v>
      </c>
      <c r="E86" s="65" t="s">
        <v>95</v>
      </c>
      <c r="F86" s="65" t="s">
        <v>178</v>
      </c>
      <c r="G86" s="65">
        <v>1</v>
      </c>
      <c r="H86" s="98">
        <v>16</v>
      </c>
      <c r="I86" s="66" t="s">
        <v>61</v>
      </c>
      <c r="J86" s="67">
        <v>2.4</v>
      </c>
      <c r="K86" s="68">
        <v>2.9</v>
      </c>
      <c r="L86" s="69">
        <v>3.2000000000000001E-2</v>
      </c>
      <c r="M86" s="64" t="s">
        <v>97</v>
      </c>
      <c r="N86" s="58" t="str">
        <f t="shared" si="1"/>
        <v>HJV170217006</v>
      </c>
    </row>
    <row r="87" spans="1:14" s="7" customFormat="1" ht="13.5">
      <c r="A87" s="64" t="s">
        <v>67</v>
      </c>
      <c r="B87" s="65" t="s">
        <v>99</v>
      </c>
      <c r="C87" s="93">
        <v>10176274</v>
      </c>
      <c r="D87" s="93" t="s">
        <v>68</v>
      </c>
      <c r="E87" s="65" t="s">
        <v>100</v>
      </c>
      <c r="F87" s="65" t="s">
        <v>179</v>
      </c>
      <c r="G87" s="65">
        <v>1</v>
      </c>
      <c r="H87" s="98">
        <v>2</v>
      </c>
      <c r="I87" s="66" t="s">
        <v>61</v>
      </c>
      <c r="J87" s="67">
        <v>3.38</v>
      </c>
      <c r="K87" s="68">
        <v>3.9</v>
      </c>
      <c r="L87" s="69">
        <v>6.4000000000000001E-2</v>
      </c>
      <c r="M87" s="64" t="s">
        <v>97</v>
      </c>
      <c r="N87" s="58" t="str">
        <f t="shared" si="1"/>
        <v>HJV170217006</v>
      </c>
    </row>
    <row r="88" spans="1:14" s="7" customFormat="1" ht="13.5">
      <c r="A88" s="64" t="s">
        <v>63</v>
      </c>
      <c r="B88" s="65" t="s">
        <v>94</v>
      </c>
      <c r="C88" s="93">
        <v>2494497</v>
      </c>
      <c r="D88" s="93" t="s">
        <v>82</v>
      </c>
      <c r="E88" s="65" t="s">
        <v>95</v>
      </c>
      <c r="F88" s="65" t="s">
        <v>180</v>
      </c>
      <c r="G88" s="65">
        <v>1</v>
      </c>
      <c r="H88" s="98">
        <v>100</v>
      </c>
      <c r="I88" s="66" t="s">
        <v>61</v>
      </c>
      <c r="J88" s="67">
        <v>9.8000000000000007</v>
      </c>
      <c r="K88" s="68">
        <v>14.8</v>
      </c>
      <c r="L88" s="69">
        <v>6.4000000000000001E-2</v>
      </c>
      <c r="M88" s="64" t="s">
        <v>120</v>
      </c>
      <c r="N88" s="58" t="str">
        <f t="shared" si="1"/>
        <v>HJV170217006</v>
      </c>
    </row>
    <row r="89" spans="1:14" s="7" customFormat="1" ht="13.5">
      <c r="A89" s="64" t="s">
        <v>63</v>
      </c>
      <c r="B89" s="65" t="s">
        <v>94</v>
      </c>
      <c r="C89" s="93" t="s">
        <v>85</v>
      </c>
      <c r="D89" s="93" t="s">
        <v>86</v>
      </c>
      <c r="E89" s="65" t="s">
        <v>95</v>
      </c>
      <c r="F89" s="65" t="s">
        <v>181</v>
      </c>
      <c r="G89" s="65">
        <v>1</v>
      </c>
      <c r="H89" s="98">
        <v>48</v>
      </c>
      <c r="I89" s="66" t="s">
        <v>61</v>
      </c>
      <c r="J89" s="67">
        <v>2.2599999999999998</v>
      </c>
      <c r="K89" s="68">
        <v>2.78</v>
      </c>
      <c r="L89" s="69">
        <v>1.6E-2</v>
      </c>
      <c r="M89" s="64" t="s">
        <v>120</v>
      </c>
      <c r="N89" s="58" t="str">
        <f t="shared" si="1"/>
        <v>HJV170217006</v>
      </c>
    </row>
    <row r="90" spans="1:14" s="7" customFormat="1" ht="13.5">
      <c r="A90" s="64" t="s">
        <v>63</v>
      </c>
      <c r="B90" s="65" t="s">
        <v>94</v>
      </c>
      <c r="C90" s="93">
        <v>10308832</v>
      </c>
      <c r="D90" s="93" t="s">
        <v>214</v>
      </c>
      <c r="E90" s="65" t="s">
        <v>95</v>
      </c>
      <c r="F90" s="65" t="s">
        <v>182</v>
      </c>
      <c r="G90" s="65">
        <v>1</v>
      </c>
      <c r="H90" s="98">
        <v>24</v>
      </c>
      <c r="I90" s="66" t="s">
        <v>61</v>
      </c>
      <c r="J90" s="67">
        <v>3.1</v>
      </c>
      <c r="K90" s="68">
        <v>3.53</v>
      </c>
      <c r="L90" s="69">
        <v>1.6E-2</v>
      </c>
      <c r="M90" s="64" t="s">
        <v>97</v>
      </c>
      <c r="N90" s="58" t="str">
        <f t="shared" si="1"/>
        <v>HJV170217006</v>
      </c>
    </row>
    <row r="91" spans="1:14" s="7" customFormat="1" ht="13.5">
      <c r="A91" s="64" t="s">
        <v>63</v>
      </c>
      <c r="B91" s="65" t="s">
        <v>94</v>
      </c>
      <c r="C91" s="93">
        <v>10272435</v>
      </c>
      <c r="D91" s="93" t="s">
        <v>75</v>
      </c>
      <c r="E91" s="65" t="s">
        <v>102</v>
      </c>
      <c r="F91" s="65" t="s">
        <v>183</v>
      </c>
      <c r="G91" s="65">
        <v>1</v>
      </c>
      <c r="H91" s="98">
        <v>48</v>
      </c>
      <c r="I91" s="66" t="s">
        <v>61</v>
      </c>
      <c r="J91" s="67">
        <v>7.49</v>
      </c>
      <c r="K91" s="68">
        <v>8.02</v>
      </c>
      <c r="L91" s="69">
        <v>6.4000000000000001E-2</v>
      </c>
      <c r="M91" s="64" t="s">
        <v>97</v>
      </c>
      <c r="N91" s="58" t="str">
        <f t="shared" si="1"/>
        <v>HJV170217006</v>
      </c>
    </row>
    <row r="92" spans="1:14" s="7" customFormat="1" ht="13.5">
      <c r="A92" s="64" t="s">
        <v>63</v>
      </c>
      <c r="B92" s="65" t="s">
        <v>94</v>
      </c>
      <c r="C92" s="93">
        <v>10196788</v>
      </c>
      <c r="D92" s="93" t="s">
        <v>71</v>
      </c>
      <c r="E92" s="65" t="s">
        <v>95</v>
      </c>
      <c r="F92" s="65" t="s">
        <v>184</v>
      </c>
      <c r="G92" s="65">
        <v>1</v>
      </c>
      <c r="H92" s="98">
        <v>4</v>
      </c>
      <c r="I92" s="66" t="s">
        <v>61</v>
      </c>
      <c r="J92" s="67">
        <v>6</v>
      </c>
      <c r="K92" s="68">
        <v>7.2</v>
      </c>
      <c r="L92" s="69">
        <v>6.4000000000000001E-2</v>
      </c>
      <c r="M92" s="64" t="s">
        <v>97</v>
      </c>
      <c r="N92" s="58" t="str">
        <f t="shared" si="1"/>
        <v>HJV170217006</v>
      </c>
    </row>
    <row r="93" spans="1:14" s="7" customFormat="1" ht="13.5">
      <c r="A93" s="64" t="s">
        <v>63</v>
      </c>
      <c r="B93" s="65" t="s">
        <v>94</v>
      </c>
      <c r="C93" s="93" t="s">
        <v>90</v>
      </c>
      <c r="D93" s="93" t="s">
        <v>91</v>
      </c>
      <c r="E93" s="65" t="s">
        <v>102</v>
      </c>
      <c r="F93" s="65" t="s">
        <v>185</v>
      </c>
      <c r="G93" s="65">
        <v>1</v>
      </c>
      <c r="H93" s="98">
        <v>48</v>
      </c>
      <c r="I93" s="66" t="s">
        <v>61</v>
      </c>
      <c r="J93" s="67">
        <v>2.4</v>
      </c>
      <c r="K93" s="68">
        <v>2.69</v>
      </c>
      <c r="L93" s="69">
        <v>8.0000000000000002E-3</v>
      </c>
      <c r="M93" s="64" t="s">
        <v>120</v>
      </c>
      <c r="N93" s="58" t="str">
        <f t="shared" si="1"/>
        <v>HJV170217006</v>
      </c>
    </row>
    <row r="94" spans="1:14" s="7" customFormat="1" ht="13.5">
      <c r="A94" s="64" t="s">
        <v>67</v>
      </c>
      <c r="B94" s="65" t="s">
        <v>99</v>
      </c>
      <c r="C94" s="93">
        <v>10176274</v>
      </c>
      <c r="D94" s="93" t="s">
        <v>68</v>
      </c>
      <c r="E94" s="65" t="s">
        <v>100</v>
      </c>
      <c r="F94" s="65" t="s">
        <v>186</v>
      </c>
      <c r="G94" s="65">
        <v>1</v>
      </c>
      <c r="H94" s="98">
        <v>2</v>
      </c>
      <c r="I94" s="66" t="s">
        <v>61</v>
      </c>
      <c r="J94" s="67">
        <v>3.38</v>
      </c>
      <c r="K94" s="68">
        <v>3.9</v>
      </c>
      <c r="L94" s="69">
        <v>6.4000000000000001E-2</v>
      </c>
      <c r="M94" s="64" t="s">
        <v>97</v>
      </c>
      <c r="N94" s="58" t="str">
        <f t="shared" si="1"/>
        <v>HJV170217006</v>
      </c>
    </row>
    <row r="95" spans="1:14" s="7" customFormat="1" ht="13.5">
      <c r="A95" s="64" t="s">
        <v>63</v>
      </c>
      <c r="B95" s="65" t="s">
        <v>99</v>
      </c>
      <c r="C95" s="93">
        <v>10200382</v>
      </c>
      <c r="D95" s="93" t="s">
        <v>72</v>
      </c>
      <c r="E95" s="65" t="s">
        <v>109</v>
      </c>
      <c r="F95" s="65" t="s">
        <v>187</v>
      </c>
      <c r="G95" s="65">
        <v>1</v>
      </c>
      <c r="H95" s="98">
        <v>16</v>
      </c>
      <c r="I95" s="66" t="s">
        <v>61</v>
      </c>
      <c r="J95" s="67">
        <v>1.68</v>
      </c>
      <c r="K95" s="68">
        <v>2.16</v>
      </c>
      <c r="L95" s="69">
        <v>4.1000000000000002E-2</v>
      </c>
      <c r="M95" s="64" t="s">
        <v>97</v>
      </c>
      <c r="N95" s="58" t="str">
        <f t="shared" si="1"/>
        <v>HJV170217006</v>
      </c>
    </row>
    <row r="96" spans="1:14" s="7" customFormat="1" ht="13.5">
      <c r="A96" s="64" t="s">
        <v>63</v>
      </c>
      <c r="B96" s="65" t="s">
        <v>94</v>
      </c>
      <c r="C96" s="93">
        <v>10196788</v>
      </c>
      <c r="D96" s="93" t="s">
        <v>71</v>
      </c>
      <c r="E96" s="65" t="s">
        <v>95</v>
      </c>
      <c r="F96" s="65" t="s">
        <v>188</v>
      </c>
      <c r="G96" s="65">
        <v>1</v>
      </c>
      <c r="H96" s="98">
        <v>4</v>
      </c>
      <c r="I96" s="66" t="s">
        <v>61</v>
      </c>
      <c r="J96" s="67">
        <v>6</v>
      </c>
      <c r="K96" s="68">
        <v>7.2</v>
      </c>
      <c r="L96" s="69">
        <v>6.4000000000000001E-2</v>
      </c>
      <c r="M96" s="64" t="s">
        <v>97</v>
      </c>
      <c r="N96" s="58" t="str">
        <f t="shared" si="1"/>
        <v>HJV170217006</v>
      </c>
    </row>
    <row r="97" spans="1:14" s="7" customFormat="1" ht="13.5">
      <c r="A97" s="64" t="s">
        <v>63</v>
      </c>
      <c r="B97" s="65" t="s">
        <v>99</v>
      </c>
      <c r="C97" s="93" t="s">
        <v>77</v>
      </c>
      <c r="D97" s="93" t="s">
        <v>78</v>
      </c>
      <c r="E97" s="65" t="s">
        <v>109</v>
      </c>
      <c r="F97" s="65" t="s">
        <v>189</v>
      </c>
      <c r="G97" s="65">
        <v>1</v>
      </c>
      <c r="H97" s="98">
        <v>300</v>
      </c>
      <c r="I97" s="66" t="s">
        <v>61</v>
      </c>
      <c r="J97" s="67">
        <v>3</v>
      </c>
      <c r="K97" s="68">
        <v>3</v>
      </c>
      <c r="L97" s="69">
        <v>1.6E-2</v>
      </c>
      <c r="M97" s="64" t="s">
        <v>97</v>
      </c>
      <c r="N97" s="58" t="str">
        <f t="shared" si="1"/>
        <v>HJV170217006</v>
      </c>
    </row>
    <row r="98" spans="1:14" s="7" customFormat="1" ht="13.5">
      <c r="A98" s="64" t="s">
        <v>63</v>
      </c>
      <c r="B98" s="65" t="s">
        <v>94</v>
      </c>
      <c r="C98" s="93">
        <v>10297171</v>
      </c>
      <c r="D98" s="93" t="s">
        <v>79</v>
      </c>
      <c r="E98" s="65" t="s">
        <v>95</v>
      </c>
      <c r="F98" s="65" t="s">
        <v>190</v>
      </c>
      <c r="G98" s="65">
        <v>1</v>
      </c>
      <c r="H98" s="98">
        <v>16</v>
      </c>
      <c r="I98" s="66" t="s">
        <v>61</v>
      </c>
      <c r="J98" s="67">
        <v>3.2</v>
      </c>
      <c r="K98" s="68">
        <v>3.9</v>
      </c>
      <c r="L98" s="69">
        <v>3.2000000000000001E-2</v>
      </c>
      <c r="M98" s="64" t="s">
        <v>97</v>
      </c>
      <c r="N98" s="58" t="str">
        <f t="shared" si="1"/>
        <v>HJV170217006</v>
      </c>
    </row>
    <row r="99" spans="1:14" s="7" customFormat="1" ht="13.5">
      <c r="A99" s="64" t="s">
        <v>67</v>
      </c>
      <c r="B99" s="65" t="s">
        <v>99</v>
      </c>
      <c r="C99" s="93">
        <v>10176274</v>
      </c>
      <c r="D99" s="93" t="s">
        <v>68</v>
      </c>
      <c r="E99" s="65" t="s">
        <v>100</v>
      </c>
      <c r="F99" s="65" t="s">
        <v>191</v>
      </c>
      <c r="G99" s="65">
        <v>1</v>
      </c>
      <c r="H99" s="98">
        <v>2</v>
      </c>
      <c r="I99" s="66" t="s">
        <v>61</v>
      </c>
      <c r="J99" s="67">
        <v>3.38</v>
      </c>
      <c r="K99" s="68">
        <v>3.9</v>
      </c>
      <c r="L99" s="69">
        <v>6.4000000000000001E-2</v>
      </c>
      <c r="M99" s="64" t="s">
        <v>97</v>
      </c>
      <c r="N99" s="58" t="str">
        <f t="shared" si="1"/>
        <v>HJV170217006</v>
      </c>
    </row>
    <row r="100" spans="1:14" s="7" customFormat="1" ht="13.5">
      <c r="A100" s="64" t="s">
        <v>59</v>
      </c>
      <c r="B100" s="65" t="s">
        <v>99</v>
      </c>
      <c r="C100" s="93">
        <v>10179292</v>
      </c>
      <c r="D100" s="93" t="s">
        <v>69</v>
      </c>
      <c r="E100" s="65" t="s">
        <v>105</v>
      </c>
      <c r="F100" s="65" t="s">
        <v>192</v>
      </c>
      <c r="G100" s="65">
        <v>1</v>
      </c>
      <c r="H100" s="98">
        <v>2</v>
      </c>
      <c r="I100" s="66" t="s">
        <v>61</v>
      </c>
      <c r="J100" s="67">
        <v>3.38</v>
      </c>
      <c r="K100" s="68">
        <v>3.9</v>
      </c>
      <c r="L100" s="69">
        <v>6.4000000000000001E-2</v>
      </c>
      <c r="M100" s="64" t="s">
        <v>97</v>
      </c>
      <c r="N100" s="58" t="str">
        <f t="shared" si="1"/>
        <v>HJV170217006</v>
      </c>
    </row>
    <row r="101" spans="1:14" s="7" customFormat="1" ht="13.5">
      <c r="A101" s="64" t="s">
        <v>59</v>
      </c>
      <c r="B101" s="65" t="s">
        <v>99</v>
      </c>
      <c r="C101" s="93">
        <v>10179292</v>
      </c>
      <c r="D101" s="93" t="s">
        <v>69</v>
      </c>
      <c r="E101" s="65" t="s">
        <v>105</v>
      </c>
      <c r="F101" s="65" t="s">
        <v>193</v>
      </c>
      <c r="G101" s="65">
        <v>1</v>
      </c>
      <c r="H101" s="98">
        <v>2</v>
      </c>
      <c r="I101" s="66" t="s">
        <v>61</v>
      </c>
      <c r="J101" s="67">
        <v>3.38</v>
      </c>
      <c r="K101" s="68">
        <v>3.9</v>
      </c>
      <c r="L101" s="69">
        <v>6.4000000000000001E-2</v>
      </c>
      <c r="M101" s="64" t="s">
        <v>97</v>
      </c>
      <c r="N101" s="58" t="str">
        <f t="shared" si="1"/>
        <v>HJV170217006</v>
      </c>
    </row>
    <row r="102" spans="1:14" s="7" customFormat="1" ht="13.5">
      <c r="A102" s="64" t="s">
        <v>63</v>
      </c>
      <c r="B102" s="65" t="s">
        <v>94</v>
      </c>
      <c r="C102" s="93">
        <v>10196788</v>
      </c>
      <c r="D102" s="93" t="s">
        <v>71</v>
      </c>
      <c r="E102" s="65" t="s">
        <v>95</v>
      </c>
      <c r="F102" s="65" t="s">
        <v>194</v>
      </c>
      <c r="G102" s="65">
        <v>1</v>
      </c>
      <c r="H102" s="98">
        <v>4</v>
      </c>
      <c r="I102" s="66" t="s">
        <v>61</v>
      </c>
      <c r="J102" s="67">
        <v>6</v>
      </c>
      <c r="K102" s="68">
        <v>7.2</v>
      </c>
      <c r="L102" s="69">
        <v>6.4000000000000001E-2</v>
      </c>
      <c r="M102" s="64" t="s">
        <v>97</v>
      </c>
      <c r="N102" s="58" t="str">
        <f t="shared" si="1"/>
        <v>HJV170217006</v>
      </c>
    </row>
    <row r="103" spans="1:14" s="7" customFormat="1" ht="13.5">
      <c r="A103" s="64" t="s">
        <v>63</v>
      </c>
      <c r="B103" s="65" t="s">
        <v>94</v>
      </c>
      <c r="C103" s="93">
        <v>10196788</v>
      </c>
      <c r="D103" s="93" t="s">
        <v>71</v>
      </c>
      <c r="E103" s="65" t="s">
        <v>95</v>
      </c>
      <c r="F103" s="65" t="s">
        <v>195</v>
      </c>
      <c r="G103" s="65">
        <v>1</v>
      </c>
      <c r="H103" s="98">
        <v>4</v>
      </c>
      <c r="I103" s="66" t="s">
        <v>61</v>
      </c>
      <c r="J103" s="67">
        <v>6</v>
      </c>
      <c r="K103" s="68">
        <v>7.2</v>
      </c>
      <c r="L103" s="69">
        <v>6.4000000000000001E-2</v>
      </c>
      <c r="M103" s="64" t="s">
        <v>97</v>
      </c>
      <c r="N103" s="58" t="str">
        <f t="shared" si="1"/>
        <v>HJV170217006</v>
      </c>
    </row>
    <row r="104" spans="1:14" s="7" customFormat="1" ht="13.5">
      <c r="A104" s="64" t="s">
        <v>67</v>
      </c>
      <c r="B104" s="65" t="s">
        <v>99</v>
      </c>
      <c r="C104" s="93">
        <v>10176274</v>
      </c>
      <c r="D104" s="93" t="s">
        <v>68</v>
      </c>
      <c r="E104" s="65" t="s">
        <v>100</v>
      </c>
      <c r="F104" s="65" t="s">
        <v>196</v>
      </c>
      <c r="G104" s="65">
        <v>1</v>
      </c>
      <c r="H104" s="98">
        <v>2</v>
      </c>
      <c r="I104" s="66" t="s">
        <v>61</v>
      </c>
      <c r="J104" s="67">
        <v>3.38</v>
      </c>
      <c r="K104" s="68">
        <v>3.9</v>
      </c>
      <c r="L104" s="69">
        <v>6.4000000000000001E-2</v>
      </c>
      <c r="M104" s="64" t="s">
        <v>97</v>
      </c>
      <c r="N104" s="58" t="str">
        <f t="shared" si="1"/>
        <v>HJV170217006</v>
      </c>
    </row>
    <row r="105" spans="1:14" s="7" customFormat="1" ht="13.5">
      <c r="A105" s="64" t="s">
        <v>67</v>
      </c>
      <c r="B105" s="65" t="s">
        <v>99</v>
      </c>
      <c r="C105" s="93">
        <v>10176274</v>
      </c>
      <c r="D105" s="93" t="s">
        <v>68</v>
      </c>
      <c r="E105" s="65" t="s">
        <v>100</v>
      </c>
      <c r="F105" s="65" t="s">
        <v>197</v>
      </c>
      <c r="G105" s="65">
        <v>1</v>
      </c>
      <c r="H105" s="98">
        <v>2</v>
      </c>
      <c r="I105" s="66" t="s">
        <v>61</v>
      </c>
      <c r="J105" s="67">
        <v>3.38</v>
      </c>
      <c r="K105" s="68">
        <v>3.9</v>
      </c>
      <c r="L105" s="69">
        <v>6.4000000000000001E-2</v>
      </c>
      <c r="M105" s="64" t="s">
        <v>97</v>
      </c>
      <c r="N105" s="58" t="str">
        <f t="shared" si="1"/>
        <v>HJV170217006</v>
      </c>
    </row>
    <row r="106" spans="1:14" s="7" customFormat="1" ht="13.5">
      <c r="A106" s="64" t="s">
        <v>67</v>
      </c>
      <c r="B106" s="65" t="s">
        <v>99</v>
      </c>
      <c r="C106" s="93">
        <v>10176274</v>
      </c>
      <c r="D106" s="93" t="s">
        <v>68</v>
      </c>
      <c r="E106" s="65" t="s">
        <v>100</v>
      </c>
      <c r="F106" s="65" t="s">
        <v>198</v>
      </c>
      <c r="G106" s="65">
        <v>1</v>
      </c>
      <c r="H106" s="98">
        <v>2</v>
      </c>
      <c r="I106" s="66" t="s">
        <v>61</v>
      </c>
      <c r="J106" s="67">
        <v>3.38</v>
      </c>
      <c r="K106" s="68">
        <v>3.9</v>
      </c>
      <c r="L106" s="69">
        <v>6.4000000000000001E-2</v>
      </c>
      <c r="M106" s="64" t="s">
        <v>97</v>
      </c>
      <c r="N106" s="58" t="str">
        <f t="shared" si="1"/>
        <v>HJV170217006</v>
      </c>
    </row>
    <row r="107" spans="1:14" s="7" customFormat="1" ht="13.5">
      <c r="A107" s="64" t="s">
        <v>59</v>
      </c>
      <c r="B107" s="65" t="s">
        <v>99</v>
      </c>
      <c r="C107" s="93">
        <v>10179292</v>
      </c>
      <c r="D107" s="93" t="s">
        <v>69</v>
      </c>
      <c r="E107" s="65" t="s">
        <v>114</v>
      </c>
      <c r="F107" s="65" t="s">
        <v>199</v>
      </c>
      <c r="G107" s="65">
        <v>1</v>
      </c>
      <c r="H107" s="98">
        <v>2</v>
      </c>
      <c r="I107" s="66" t="s">
        <v>61</v>
      </c>
      <c r="J107" s="67">
        <v>3.38</v>
      </c>
      <c r="K107" s="68">
        <v>3.9</v>
      </c>
      <c r="L107" s="69">
        <v>6.4000000000000001E-2</v>
      </c>
      <c r="M107" s="64" t="s">
        <v>97</v>
      </c>
      <c r="N107" s="58" t="str">
        <f t="shared" si="1"/>
        <v>HJV170217006</v>
      </c>
    </row>
    <row r="108" spans="1:14" s="7" customFormat="1" ht="13.5">
      <c r="A108" s="64" t="s">
        <v>59</v>
      </c>
      <c r="B108" s="65" t="s">
        <v>99</v>
      </c>
      <c r="C108" s="93">
        <v>10104132</v>
      </c>
      <c r="D108" s="93" t="s">
        <v>62</v>
      </c>
      <c r="E108" s="65" t="s">
        <v>105</v>
      </c>
      <c r="F108" s="65" t="s">
        <v>200</v>
      </c>
      <c r="G108" s="65">
        <v>1</v>
      </c>
      <c r="H108" s="98">
        <v>16</v>
      </c>
      <c r="I108" s="66" t="s">
        <v>61</v>
      </c>
      <c r="J108" s="67">
        <v>4.21</v>
      </c>
      <c r="K108" s="68">
        <v>4.7</v>
      </c>
      <c r="L108" s="69">
        <v>6.4000000000000001E-2</v>
      </c>
      <c r="M108" s="64" t="s">
        <v>97</v>
      </c>
      <c r="N108" s="58" t="str">
        <f t="shared" si="1"/>
        <v>HJV170217006</v>
      </c>
    </row>
    <row r="109" spans="1:14" s="7" customFormat="1" ht="13.5">
      <c r="A109" s="64" t="s">
        <v>63</v>
      </c>
      <c r="B109" s="65" t="s">
        <v>94</v>
      </c>
      <c r="C109" s="93">
        <v>10196788</v>
      </c>
      <c r="D109" s="93" t="s">
        <v>71</v>
      </c>
      <c r="E109" s="65" t="s">
        <v>95</v>
      </c>
      <c r="F109" s="65" t="s">
        <v>201</v>
      </c>
      <c r="G109" s="65">
        <v>1</v>
      </c>
      <c r="H109" s="98">
        <v>4</v>
      </c>
      <c r="I109" s="66" t="s">
        <v>61</v>
      </c>
      <c r="J109" s="67">
        <v>6</v>
      </c>
      <c r="K109" s="68">
        <v>7.2</v>
      </c>
      <c r="L109" s="69">
        <v>6.4000000000000001E-2</v>
      </c>
      <c r="M109" s="64" t="s">
        <v>97</v>
      </c>
      <c r="N109" s="58" t="str">
        <f t="shared" si="1"/>
        <v>HJV170217006</v>
      </c>
    </row>
    <row r="110" spans="1:14" s="7" customFormat="1" ht="13.5">
      <c r="A110" s="64" t="s">
        <v>59</v>
      </c>
      <c r="B110" s="65" t="s">
        <v>99</v>
      </c>
      <c r="C110" s="93">
        <v>10179292</v>
      </c>
      <c r="D110" s="93" t="s">
        <v>69</v>
      </c>
      <c r="E110" s="65" t="s">
        <v>114</v>
      </c>
      <c r="F110" s="65" t="s">
        <v>202</v>
      </c>
      <c r="G110" s="65">
        <v>1</v>
      </c>
      <c r="H110" s="98">
        <v>2</v>
      </c>
      <c r="I110" s="66" t="s">
        <v>61</v>
      </c>
      <c r="J110" s="67">
        <v>3.38</v>
      </c>
      <c r="K110" s="68">
        <v>3.9</v>
      </c>
      <c r="L110" s="69">
        <v>6.4000000000000001E-2</v>
      </c>
      <c r="M110" s="64" t="s">
        <v>97</v>
      </c>
      <c r="N110" s="58" t="str">
        <f t="shared" si="1"/>
        <v>HJV170217006</v>
      </c>
    </row>
    <row r="111" spans="1:14" s="7" customFormat="1" ht="13.5">
      <c r="A111" s="64" t="s">
        <v>67</v>
      </c>
      <c r="B111" s="65" t="s">
        <v>99</v>
      </c>
      <c r="C111" s="93">
        <v>10176274</v>
      </c>
      <c r="D111" s="93" t="s">
        <v>68</v>
      </c>
      <c r="E111" s="65" t="s">
        <v>100</v>
      </c>
      <c r="F111" s="65" t="s">
        <v>203</v>
      </c>
      <c r="G111" s="65">
        <v>1</v>
      </c>
      <c r="H111" s="98">
        <v>2</v>
      </c>
      <c r="I111" s="66" t="s">
        <v>61</v>
      </c>
      <c r="J111" s="67">
        <v>3.38</v>
      </c>
      <c r="K111" s="68">
        <v>3.9</v>
      </c>
      <c r="L111" s="69">
        <v>6.4000000000000001E-2</v>
      </c>
      <c r="M111" s="64" t="s">
        <v>97</v>
      </c>
      <c r="N111" s="58" t="str">
        <f t="shared" si="1"/>
        <v>HJV170217006</v>
      </c>
    </row>
    <row r="112" spans="1:14" s="7" customFormat="1" ht="13.5">
      <c r="A112" s="64" t="s">
        <v>67</v>
      </c>
      <c r="B112" s="65" t="s">
        <v>99</v>
      </c>
      <c r="C112" s="93">
        <v>10176274</v>
      </c>
      <c r="D112" s="93" t="s">
        <v>68</v>
      </c>
      <c r="E112" s="65" t="s">
        <v>100</v>
      </c>
      <c r="F112" s="65" t="s">
        <v>204</v>
      </c>
      <c r="G112" s="65">
        <v>1</v>
      </c>
      <c r="H112" s="98">
        <v>2</v>
      </c>
      <c r="I112" s="66" t="s">
        <v>61</v>
      </c>
      <c r="J112" s="67">
        <v>3.38</v>
      </c>
      <c r="K112" s="68">
        <v>3.9</v>
      </c>
      <c r="L112" s="69">
        <v>6.4000000000000001E-2</v>
      </c>
      <c r="M112" s="64" t="s">
        <v>97</v>
      </c>
      <c r="N112" s="58" t="str">
        <f t="shared" si="1"/>
        <v>HJV170217006</v>
      </c>
    </row>
    <row r="113" spans="1:14" s="7" customFormat="1" ht="13.5">
      <c r="A113" s="64" t="s">
        <v>63</v>
      </c>
      <c r="B113" s="65" t="s">
        <v>99</v>
      </c>
      <c r="C113" s="93">
        <v>10200382</v>
      </c>
      <c r="D113" s="93" t="s">
        <v>72</v>
      </c>
      <c r="E113" s="65" t="s">
        <v>109</v>
      </c>
      <c r="F113" s="65" t="s">
        <v>205</v>
      </c>
      <c r="G113" s="65">
        <v>1</v>
      </c>
      <c r="H113" s="98">
        <v>16</v>
      </c>
      <c r="I113" s="66" t="s">
        <v>61</v>
      </c>
      <c r="J113" s="67">
        <v>1.68</v>
      </c>
      <c r="K113" s="68">
        <v>2.16</v>
      </c>
      <c r="L113" s="69">
        <v>4.1000000000000002E-2</v>
      </c>
      <c r="M113" s="64" t="s">
        <v>97</v>
      </c>
      <c r="N113" s="58" t="str">
        <f t="shared" si="1"/>
        <v>HJV170217006</v>
      </c>
    </row>
    <row r="114" spans="1:14" s="7" customFormat="1" ht="13.5">
      <c r="A114" s="64" t="s">
        <v>63</v>
      </c>
      <c r="B114" s="65" t="s">
        <v>99</v>
      </c>
      <c r="C114" s="93" t="s">
        <v>65</v>
      </c>
      <c r="D114" s="93" t="s">
        <v>66</v>
      </c>
      <c r="E114" s="65" t="s">
        <v>109</v>
      </c>
      <c r="F114" s="65" t="s">
        <v>206</v>
      </c>
      <c r="G114" s="65">
        <v>1</v>
      </c>
      <c r="H114" s="98">
        <v>16</v>
      </c>
      <c r="I114" s="66" t="s">
        <v>61</v>
      </c>
      <c r="J114" s="67">
        <v>4.8</v>
      </c>
      <c r="K114" s="68">
        <v>5.41</v>
      </c>
      <c r="L114" s="69">
        <v>9.6000000000000002E-2</v>
      </c>
      <c r="M114" s="64" t="s">
        <v>97</v>
      </c>
      <c r="N114" s="58" t="str">
        <f t="shared" si="1"/>
        <v>HJV170217006</v>
      </c>
    </row>
    <row r="115" spans="1:14" s="7" customFormat="1" ht="13.5">
      <c r="A115" s="64" t="s">
        <v>67</v>
      </c>
      <c r="B115" s="65" t="s">
        <v>99</v>
      </c>
      <c r="C115" s="93">
        <v>10176274</v>
      </c>
      <c r="D115" s="93" t="s">
        <v>68</v>
      </c>
      <c r="E115" s="65" t="s">
        <v>100</v>
      </c>
      <c r="F115" s="65" t="s">
        <v>207</v>
      </c>
      <c r="G115" s="65">
        <v>1</v>
      </c>
      <c r="H115" s="98">
        <v>2</v>
      </c>
      <c r="I115" s="66" t="s">
        <v>61</v>
      </c>
      <c r="J115" s="67">
        <v>3.38</v>
      </c>
      <c r="K115" s="68">
        <v>3.9</v>
      </c>
      <c r="L115" s="69">
        <v>6.4000000000000001E-2</v>
      </c>
      <c r="M115" s="64" t="s">
        <v>97</v>
      </c>
      <c r="N115" s="58" t="str">
        <f t="shared" si="1"/>
        <v>HJV170217006</v>
      </c>
    </row>
    <row r="116" spans="1:14" s="7" customFormat="1" ht="13.5">
      <c r="A116" s="64" t="s">
        <v>67</v>
      </c>
      <c r="B116" s="65" t="s">
        <v>99</v>
      </c>
      <c r="C116" s="93">
        <v>10176274</v>
      </c>
      <c r="D116" s="93" t="s">
        <v>68</v>
      </c>
      <c r="E116" s="65" t="s">
        <v>100</v>
      </c>
      <c r="F116" s="65" t="s">
        <v>208</v>
      </c>
      <c r="G116" s="65">
        <v>1</v>
      </c>
      <c r="H116" s="98">
        <v>2</v>
      </c>
      <c r="I116" s="66" t="s">
        <v>61</v>
      </c>
      <c r="J116" s="67">
        <v>3.38</v>
      </c>
      <c r="K116" s="68">
        <v>3.9</v>
      </c>
      <c r="L116" s="69">
        <v>6.4000000000000001E-2</v>
      </c>
      <c r="M116" s="64" t="s">
        <v>97</v>
      </c>
      <c r="N116" s="58" t="str">
        <f t="shared" si="1"/>
        <v>HJV170217006</v>
      </c>
    </row>
    <row r="117" spans="1:14" s="7" customFormat="1" ht="13.5">
      <c r="A117" s="64" t="s">
        <v>67</v>
      </c>
      <c r="B117" s="65" t="s">
        <v>99</v>
      </c>
      <c r="C117" s="93">
        <v>10176274</v>
      </c>
      <c r="D117" s="93" t="s">
        <v>68</v>
      </c>
      <c r="E117" s="65" t="s">
        <v>100</v>
      </c>
      <c r="F117" s="65" t="s">
        <v>209</v>
      </c>
      <c r="G117" s="65">
        <v>1</v>
      </c>
      <c r="H117" s="98">
        <v>2</v>
      </c>
      <c r="I117" s="66" t="s">
        <v>61</v>
      </c>
      <c r="J117" s="67">
        <v>3.38</v>
      </c>
      <c r="K117" s="68">
        <v>3.9</v>
      </c>
      <c r="L117" s="69">
        <v>6.4000000000000001E-2</v>
      </c>
      <c r="M117" s="64" t="s">
        <v>97</v>
      </c>
      <c r="N117" s="58" t="str">
        <f t="shared" si="1"/>
        <v>HJV170217006</v>
      </c>
    </row>
    <row r="118" spans="1:14" s="7" customFormat="1" ht="13.5">
      <c r="A118" s="64" t="s">
        <v>59</v>
      </c>
      <c r="B118" s="65" t="s">
        <v>99</v>
      </c>
      <c r="C118" s="93">
        <v>10179292</v>
      </c>
      <c r="D118" s="93" t="s">
        <v>69</v>
      </c>
      <c r="E118" s="65" t="s">
        <v>114</v>
      </c>
      <c r="F118" s="65" t="s">
        <v>210</v>
      </c>
      <c r="G118" s="65">
        <v>1</v>
      </c>
      <c r="H118" s="98">
        <v>2</v>
      </c>
      <c r="I118" s="66" t="s">
        <v>61</v>
      </c>
      <c r="J118" s="67">
        <v>3.38</v>
      </c>
      <c r="K118" s="68">
        <v>3.9</v>
      </c>
      <c r="L118" s="69">
        <v>6.4000000000000001E-2</v>
      </c>
      <c r="M118" s="64" t="s">
        <v>97</v>
      </c>
      <c r="N118" s="58" t="str">
        <f t="shared" si="1"/>
        <v>HJV170217006</v>
      </c>
    </row>
    <row r="119" spans="1:14" s="7" customFormat="1" ht="13.5">
      <c r="A119" s="64" t="s">
        <v>63</v>
      </c>
      <c r="B119" s="65" t="s">
        <v>94</v>
      </c>
      <c r="C119" s="93" t="s">
        <v>87</v>
      </c>
      <c r="D119" s="93" t="s">
        <v>88</v>
      </c>
      <c r="E119" s="65" t="s">
        <v>95</v>
      </c>
      <c r="F119" s="65" t="s">
        <v>211</v>
      </c>
      <c r="G119" s="65">
        <v>1</v>
      </c>
      <c r="H119" s="98">
        <v>48</v>
      </c>
      <c r="I119" s="66" t="s">
        <v>61</v>
      </c>
      <c r="J119" s="67">
        <v>0.16</v>
      </c>
      <c r="K119" s="68">
        <v>22.56</v>
      </c>
      <c r="L119" s="69">
        <v>0.39100000000000001</v>
      </c>
      <c r="M119" s="64" t="s">
        <v>120</v>
      </c>
      <c r="N119" s="58" t="str">
        <f t="shared" si="1"/>
        <v>HJV170217006</v>
      </c>
    </row>
    <row r="120" spans="1:14" s="7" customFormat="1" ht="13.5">
      <c r="A120" s="64" t="s">
        <v>63</v>
      </c>
      <c r="B120" s="65" t="s">
        <v>94</v>
      </c>
      <c r="C120" s="93">
        <v>10208230</v>
      </c>
      <c r="D120" s="93" t="s">
        <v>73</v>
      </c>
      <c r="E120" s="65" t="s">
        <v>102</v>
      </c>
      <c r="F120" s="65" t="s">
        <v>212</v>
      </c>
      <c r="G120" s="65">
        <v>1</v>
      </c>
      <c r="H120" s="98">
        <v>160</v>
      </c>
      <c r="I120" s="66" t="s">
        <v>61</v>
      </c>
      <c r="J120" s="67">
        <v>6.4</v>
      </c>
      <c r="K120" s="68">
        <v>7.68</v>
      </c>
      <c r="L120" s="69">
        <v>3.3000000000000002E-2</v>
      </c>
      <c r="M120" s="64" t="s">
        <v>97</v>
      </c>
      <c r="N120" s="58" t="str">
        <f t="shared" si="1"/>
        <v>HJV170217006</v>
      </c>
    </row>
    <row r="122" spans="1:14" ht="15">
      <c r="A122" s="59" t="s">
        <v>21</v>
      </c>
      <c r="C122" s="59" t="str">
        <f>IN!C43</f>
        <v>CNY</v>
      </c>
      <c r="E122" s="45"/>
      <c r="F122" s="109"/>
      <c r="G122" s="109"/>
      <c r="H122" s="109"/>
      <c r="I122" s="109"/>
      <c r="J122" s="109"/>
    </row>
    <row r="123" spans="1:14" ht="15">
      <c r="A123" s="59" t="s">
        <v>40</v>
      </c>
      <c r="C123" s="59" t="s">
        <v>23</v>
      </c>
      <c r="E123" s="45"/>
      <c r="F123" s="109"/>
      <c r="G123" s="109"/>
      <c r="H123" s="109"/>
      <c r="I123" s="109"/>
      <c r="J123" s="109"/>
    </row>
    <row r="124" spans="1:14" ht="15">
      <c r="A124" s="59" t="s">
        <v>24</v>
      </c>
      <c r="C124" s="59" t="str">
        <f>IN!C45</f>
        <v>CIF</v>
      </c>
      <c r="E124" s="45"/>
      <c r="F124" s="109"/>
      <c r="G124" s="109"/>
      <c r="H124" s="109"/>
      <c r="I124" s="109"/>
      <c r="J124" s="109"/>
    </row>
    <row r="125" spans="1:14" ht="15">
      <c r="A125" s="16" t="s">
        <v>25</v>
      </c>
      <c r="C125" s="16" t="s">
        <v>26</v>
      </c>
      <c r="E125" s="45"/>
      <c r="F125" s="109"/>
      <c r="G125" s="109"/>
      <c r="H125" s="109"/>
      <c r="I125" s="109"/>
      <c r="J125" s="109"/>
    </row>
    <row r="126" spans="1:14">
      <c r="A126" s="60"/>
      <c r="C126" s="60"/>
      <c r="E126" s="45"/>
      <c r="F126" s="109"/>
      <c r="G126" s="109"/>
      <c r="H126" s="109"/>
      <c r="I126" s="109"/>
      <c r="J126" s="109"/>
    </row>
    <row r="127" spans="1:14" ht="15">
      <c r="A127" s="18" t="s">
        <v>20</v>
      </c>
      <c r="C127" s="92">
        <f>SUM(G:G)</f>
        <v>107</v>
      </c>
      <c r="D127" s="25" t="s">
        <v>27</v>
      </c>
      <c r="E127" s="45"/>
      <c r="F127" s="109"/>
      <c r="G127" s="109"/>
      <c r="H127" s="109"/>
      <c r="I127" s="109"/>
      <c r="J127" s="109"/>
    </row>
    <row r="128" spans="1:14" ht="15">
      <c r="A128" s="18" t="s">
        <v>33</v>
      </c>
      <c r="C128" s="92">
        <f>SUM(H:H)</f>
        <v>2122</v>
      </c>
      <c r="D128" s="25"/>
      <c r="E128" s="45"/>
      <c r="F128" s="109"/>
      <c r="G128" s="109"/>
      <c r="H128" s="109"/>
      <c r="I128" s="109"/>
      <c r="J128" s="109"/>
    </row>
    <row r="129" spans="1:10" ht="15">
      <c r="A129" s="27" t="s">
        <v>17</v>
      </c>
      <c r="C129" s="92">
        <f>SUM(J:J)</f>
        <v>549.21999999999957</v>
      </c>
      <c r="D129" s="27" t="s">
        <v>28</v>
      </c>
      <c r="E129" s="45"/>
      <c r="F129" s="109"/>
      <c r="G129" s="109"/>
      <c r="H129" s="109"/>
      <c r="I129" s="109"/>
      <c r="J129" s="109"/>
    </row>
    <row r="130" spans="1:10" ht="15">
      <c r="A130" s="27" t="s">
        <v>18</v>
      </c>
      <c r="C130" s="92">
        <f>SUM(K:K)</f>
        <v>719.72999999999922</v>
      </c>
      <c r="D130" s="27" t="s">
        <v>28</v>
      </c>
      <c r="E130" s="45"/>
      <c r="F130" s="109"/>
      <c r="G130" s="109"/>
      <c r="H130" s="109"/>
      <c r="I130" s="109"/>
      <c r="J130" s="109"/>
    </row>
    <row r="131" spans="1:10" ht="15">
      <c r="A131" s="27" t="s">
        <v>19</v>
      </c>
      <c r="C131" s="46">
        <f>SUM(L:L)</f>
        <v>7.8060000000000054</v>
      </c>
      <c r="D131" s="27" t="s">
        <v>29</v>
      </c>
      <c r="E131" s="45"/>
      <c r="F131" s="109"/>
      <c r="G131" s="109"/>
      <c r="H131" s="109"/>
      <c r="I131" s="109"/>
      <c r="J131" s="109"/>
    </row>
  </sheetData>
  <sheetProtection selectLockedCells="1" selectUnlockedCells="1"/>
  <mergeCells count="6">
    <mergeCell ref="F122:J131"/>
    <mergeCell ref="A1:M1"/>
    <mergeCell ref="A2:M2"/>
    <mergeCell ref="A3:M3"/>
    <mergeCell ref="A4:M4"/>
    <mergeCell ref="B8:N8"/>
  </mergeCells>
  <phoneticPr fontId="3" type="noConversion"/>
  <pageMargins left="0.196850393700787" right="0.196850393700787" top="0.196850393700787" bottom="0.196850393700787" header="0" footer="0"/>
  <pageSetup paperSize="9" scale="4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收发货人表</vt:lpstr>
      <vt:lpstr>IN</vt:lpstr>
      <vt:lpstr>PL</vt:lpstr>
      <vt:lpstr>IN!Print_Area</vt:lpstr>
      <vt:lpstr>PL!Print_Area</vt:lpstr>
      <vt:lpstr>PL!Print_Titles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dellTH</cp:lastModifiedBy>
  <cp:lastPrinted>2017-02-24T11:04:25Z</cp:lastPrinted>
  <dcterms:created xsi:type="dcterms:W3CDTF">2006-09-13T11:21:51Z</dcterms:created>
  <dcterms:modified xsi:type="dcterms:W3CDTF">2017-07-21T07:42:28Z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59&quot;/&gt;&lt;CXlWorkbook id=&quot;1&quot;&gt;&lt;m_cxllink/&gt;&lt;/CXlWorkbook&gt;&lt;/root&gt;">
    <vt:bool>false</vt:bool>
  </property>
</Properties>
</file>