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8625"/>
  </bookViews>
  <sheets>
    <sheet name="市场部" sheetId="5" r:id="rId1"/>
    <sheet name="公司" sheetId="4" r:id="rId2"/>
  </sheets>
  <definedNames>
    <definedName name="_xlnm._FilterDatabase" localSheetId="1" hidden="1">公司!$A$1:$W$105</definedName>
    <definedName name="_xlnm._FilterDatabase" localSheetId="0" hidden="1">市场部!$A$1:$AB$451</definedName>
  </definedNames>
  <calcPr calcId="145621"/>
</workbook>
</file>

<file path=xl/calcChain.xml><?xml version="1.0" encoding="utf-8"?>
<calcChain xmlns="http://schemas.openxmlformats.org/spreadsheetml/2006/main">
  <c r="T80" i="5" l="1"/>
  <c r="T161" i="5"/>
  <c r="T449" i="5" l="1"/>
  <c r="Q449" i="5"/>
  <c r="O449" i="5"/>
  <c r="K449" i="5"/>
  <c r="I449" i="5"/>
  <c r="E449" i="5"/>
  <c r="C449" i="5"/>
  <c r="T444" i="5"/>
  <c r="Q444" i="5"/>
  <c r="O444" i="5"/>
  <c r="K444" i="5"/>
  <c r="I444" i="5"/>
  <c r="E444" i="5"/>
  <c r="C444" i="5"/>
  <c r="C433" i="5"/>
  <c r="T433" i="5"/>
  <c r="Q433" i="5"/>
  <c r="O433" i="5"/>
  <c r="K433" i="5"/>
  <c r="I433" i="5"/>
  <c r="E433" i="5"/>
  <c r="G433" i="5" s="1"/>
  <c r="T400" i="5"/>
  <c r="K400" i="5"/>
  <c r="I400" i="5"/>
  <c r="E400" i="5"/>
  <c r="C400" i="5"/>
  <c r="M399" i="5"/>
  <c r="G399" i="5"/>
  <c r="T395" i="5"/>
  <c r="K395" i="5"/>
  <c r="I395" i="5"/>
  <c r="E395" i="5"/>
  <c r="C395" i="5"/>
  <c r="M394" i="5"/>
  <c r="G394" i="5"/>
  <c r="C384" i="5"/>
  <c r="T384" i="5"/>
  <c r="K384" i="5"/>
  <c r="I384" i="5"/>
  <c r="E384" i="5"/>
  <c r="M383" i="5"/>
  <c r="G383" i="5"/>
  <c r="T350" i="5"/>
  <c r="K350" i="5"/>
  <c r="I350" i="5"/>
  <c r="E350" i="5"/>
  <c r="C350" i="5"/>
  <c r="M349" i="5"/>
  <c r="G349" i="5"/>
  <c r="T345" i="5"/>
  <c r="K345" i="5"/>
  <c r="I345" i="5"/>
  <c r="E345" i="5"/>
  <c r="C345" i="5"/>
  <c r="M344" i="5"/>
  <c r="G344" i="5"/>
  <c r="T334" i="5"/>
  <c r="K334" i="5"/>
  <c r="I334" i="5"/>
  <c r="E334" i="5"/>
  <c r="C334" i="5"/>
  <c r="M333" i="5"/>
  <c r="G333" i="5"/>
  <c r="T300" i="5"/>
  <c r="K300" i="5"/>
  <c r="I300" i="5"/>
  <c r="E300" i="5"/>
  <c r="C300" i="5"/>
  <c r="M299" i="5"/>
  <c r="G299" i="5"/>
  <c r="T295" i="5"/>
  <c r="K295" i="5"/>
  <c r="I295" i="5"/>
  <c r="E295" i="5"/>
  <c r="C295" i="5"/>
  <c r="M294" i="5"/>
  <c r="G294" i="5"/>
  <c r="T284" i="5"/>
  <c r="K284" i="5"/>
  <c r="I284" i="5"/>
  <c r="E284" i="5"/>
  <c r="C284" i="5"/>
  <c r="M283" i="5"/>
  <c r="G283" i="5"/>
  <c r="T250" i="5"/>
  <c r="K250" i="5"/>
  <c r="I250" i="5"/>
  <c r="E250" i="5"/>
  <c r="C250" i="5"/>
  <c r="M249" i="5"/>
  <c r="G249" i="5"/>
  <c r="T245" i="5"/>
  <c r="K245" i="5"/>
  <c r="I245" i="5"/>
  <c r="E245" i="5"/>
  <c r="C245" i="5"/>
  <c r="M244" i="5"/>
  <c r="G244" i="5"/>
  <c r="T234" i="5"/>
  <c r="K234" i="5"/>
  <c r="I234" i="5"/>
  <c r="E234" i="5"/>
  <c r="C234" i="5"/>
  <c r="M233" i="5"/>
  <c r="G233" i="5"/>
  <c r="T200" i="5"/>
  <c r="K200" i="5"/>
  <c r="I200" i="5"/>
  <c r="E200" i="5"/>
  <c r="C200" i="5"/>
  <c r="M199" i="5"/>
  <c r="G199" i="5"/>
  <c r="T195" i="5"/>
  <c r="K195" i="5"/>
  <c r="I195" i="5"/>
  <c r="E195" i="5"/>
  <c r="C195" i="5"/>
  <c r="M194" i="5"/>
  <c r="G194" i="5"/>
  <c r="T184" i="5"/>
  <c r="K184" i="5"/>
  <c r="I184" i="5"/>
  <c r="E184" i="5"/>
  <c r="C184" i="5"/>
  <c r="M183" i="5"/>
  <c r="G183" i="5"/>
  <c r="T150" i="5"/>
  <c r="K150" i="5"/>
  <c r="I150" i="5"/>
  <c r="E150" i="5"/>
  <c r="C150" i="5"/>
  <c r="M149" i="5"/>
  <c r="G149" i="5"/>
  <c r="T145" i="5"/>
  <c r="K145" i="5"/>
  <c r="I145" i="5"/>
  <c r="E145" i="5"/>
  <c r="C145" i="5"/>
  <c r="M144" i="5"/>
  <c r="G144" i="5"/>
  <c r="T134" i="5"/>
  <c r="K134" i="5"/>
  <c r="I134" i="5"/>
  <c r="E134" i="5"/>
  <c r="C134" i="5"/>
  <c r="M133" i="5"/>
  <c r="G133" i="5"/>
  <c r="T100" i="5"/>
  <c r="K100" i="5"/>
  <c r="I100" i="5"/>
  <c r="E100" i="5"/>
  <c r="C100" i="5"/>
  <c r="V99" i="5"/>
  <c r="U99" i="5"/>
  <c r="U149" i="5" s="1"/>
  <c r="U199" i="5" s="1"/>
  <c r="U249" i="5" s="1"/>
  <c r="U299" i="5" s="1"/>
  <c r="U349" i="5" s="1"/>
  <c r="U399" i="5" s="1"/>
  <c r="U449" i="5" s="1"/>
  <c r="R99" i="5"/>
  <c r="R149" i="5" s="1"/>
  <c r="R199" i="5" s="1"/>
  <c r="R249" i="5" s="1"/>
  <c r="R299" i="5" s="1"/>
  <c r="R349" i="5" s="1"/>
  <c r="R399" i="5" s="1"/>
  <c r="R449" i="5" s="1"/>
  <c r="P99" i="5"/>
  <c r="P149" i="5" s="1"/>
  <c r="P199" i="5" s="1"/>
  <c r="P249" i="5" s="1"/>
  <c r="P299" i="5" s="1"/>
  <c r="P349" i="5" s="1"/>
  <c r="P399" i="5" s="1"/>
  <c r="P449" i="5" s="1"/>
  <c r="M99" i="5"/>
  <c r="L99" i="5"/>
  <c r="J99" i="5"/>
  <c r="J149" i="5" s="1"/>
  <c r="J199" i="5" s="1"/>
  <c r="J249" i="5" s="1"/>
  <c r="J299" i="5" s="1"/>
  <c r="J349" i="5" s="1"/>
  <c r="J399" i="5" s="1"/>
  <c r="J449" i="5" s="1"/>
  <c r="G99" i="5"/>
  <c r="F99" i="5"/>
  <c r="D99" i="5"/>
  <c r="D149" i="5" s="1"/>
  <c r="D199" i="5" s="1"/>
  <c r="D249" i="5" s="1"/>
  <c r="D299" i="5" s="1"/>
  <c r="D349" i="5" s="1"/>
  <c r="D399" i="5" s="1"/>
  <c r="D449" i="5" s="1"/>
  <c r="T95" i="5"/>
  <c r="K95" i="5"/>
  <c r="I95" i="5"/>
  <c r="E95" i="5"/>
  <c r="C95" i="5"/>
  <c r="V94" i="5"/>
  <c r="U94" i="5"/>
  <c r="U144" i="5" s="1"/>
  <c r="U194" i="5" s="1"/>
  <c r="U244" i="5" s="1"/>
  <c r="U294" i="5" s="1"/>
  <c r="U344" i="5" s="1"/>
  <c r="U394" i="5" s="1"/>
  <c r="U444" i="5" s="1"/>
  <c r="R94" i="5"/>
  <c r="R144" i="5" s="1"/>
  <c r="R194" i="5" s="1"/>
  <c r="R244" i="5" s="1"/>
  <c r="R294" i="5" s="1"/>
  <c r="R344" i="5" s="1"/>
  <c r="R394" i="5" s="1"/>
  <c r="R444" i="5" s="1"/>
  <c r="P94" i="5"/>
  <c r="P144" i="5" s="1"/>
  <c r="P194" i="5" s="1"/>
  <c r="P244" i="5" s="1"/>
  <c r="P294" i="5" s="1"/>
  <c r="P344" i="5" s="1"/>
  <c r="P394" i="5" s="1"/>
  <c r="P444" i="5" s="1"/>
  <c r="M94" i="5"/>
  <c r="L94" i="5"/>
  <c r="J94" i="5"/>
  <c r="J144" i="5" s="1"/>
  <c r="J194" i="5" s="1"/>
  <c r="J244" i="5" s="1"/>
  <c r="J294" i="5" s="1"/>
  <c r="J344" i="5" s="1"/>
  <c r="J394" i="5" s="1"/>
  <c r="J444" i="5" s="1"/>
  <c r="G94" i="5"/>
  <c r="F94" i="5"/>
  <c r="D94" i="5"/>
  <c r="D144" i="5" s="1"/>
  <c r="D194" i="5" s="1"/>
  <c r="D244" i="5" s="1"/>
  <c r="D294" i="5" s="1"/>
  <c r="D344" i="5" s="1"/>
  <c r="D394" i="5" s="1"/>
  <c r="D444" i="5" s="1"/>
  <c r="V84" i="5"/>
  <c r="T84" i="5"/>
  <c r="K84" i="5"/>
  <c r="I84" i="5"/>
  <c r="E84" i="5"/>
  <c r="C84" i="5"/>
  <c r="V83" i="5"/>
  <c r="U83" i="5"/>
  <c r="U133" i="5" s="1"/>
  <c r="U183" i="5" s="1"/>
  <c r="U233" i="5" s="1"/>
  <c r="U283" i="5" s="1"/>
  <c r="U333" i="5" s="1"/>
  <c r="U383" i="5" s="1"/>
  <c r="U433" i="5" s="1"/>
  <c r="R83" i="5"/>
  <c r="R133" i="5" s="1"/>
  <c r="R183" i="5" s="1"/>
  <c r="R233" i="5" s="1"/>
  <c r="R283" i="5" s="1"/>
  <c r="R333" i="5" s="1"/>
  <c r="R383" i="5" s="1"/>
  <c r="R433" i="5" s="1"/>
  <c r="P83" i="5"/>
  <c r="P133" i="5" s="1"/>
  <c r="P183" i="5" s="1"/>
  <c r="P233" i="5" s="1"/>
  <c r="P283" i="5" s="1"/>
  <c r="P333" i="5" s="1"/>
  <c r="P383" i="5" s="1"/>
  <c r="P433" i="5" s="1"/>
  <c r="M83" i="5"/>
  <c r="L83" i="5"/>
  <c r="L133" i="5" s="1"/>
  <c r="J83" i="5"/>
  <c r="J133" i="5" s="1"/>
  <c r="J183" i="5" s="1"/>
  <c r="J233" i="5" s="1"/>
  <c r="J283" i="5" s="1"/>
  <c r="J333" i="5" s="1"/>
  <c r="J383" i="5" s="1"/>
  <c r="J433" i="5" s="1"/>
  <c r="G83" i="5"/>
  <c r="F83" i="5"/>
  <c r="D83" i="5"/>
  <c r="D133" i="5" s="1"/>
  <c r="D183" i="5" s="1"/>
  <c r="D233" i="5" s="1"/>
  <c r="D283" i="5" s="1"/>
  <c r="D333" i="5" s="1"/>
  <c r="D383" i="5" s="1"/>
  <c r="D433" i="5" s="1"/>
  <c r="C434" i="5" l="1"/>
  <c r="H94" i="5"/>
  <c r="H99" i="5"/>
  <c r="M150" i="5"/>
  <c r="H83" i="5"/>
  <c r="N133" i="5"/>
  <c r="L183" i="5"/>
  <c r="W83" i="5"/>
  <c r="V133" i="5" s="1"/>
  <c r="W133" i="5" s="1"/>
  <c r="V183" i="5" s="1"/>
  <c r="W183" i="5" s="1"/>
  <c r="V233" i="5" s="1"/>
  <c r="W233" i="5" s="1"/>
  <c r="V283" i="5" s="1"/>
  <c r="W283" i="5" s="1"/>
  <c r="V333" i="5" s="1"/>
  <c r="W333" i="5" s="1"/>
  <c r="V383" i="5" s="1"/>
  <c r="W94" i="5"/>
  <c r="V144" i="5" s="1"/>
  <c r="W144" i="5" s="1"/>
  <c r="V194" i="5" s="1"/>
  <c r="W194" i="5" s="1"/>
  <c r="V244" i="5" s="1"/>
  <c r="W244" i="5" s="1"/>
  <c r="V294" i="5" s="1"/>
  <c r="W294" i="5" s="1"/>
  <c r="V344" i="5" s="1"/>
  <c r="W344" i="5" s="1"/>
  <c r="V394" i="5" s="1"/>
  <c r="N99" i="5"/>
  <c r="F144" i="5"/>
  <c r="L149" i="5"/>
  <c r="N83" i="5"/>
  <c r="N94" i="5"/>
  <c r="W99" i="5"/>
  <c r="V149" i="5" s="1"/>
  <c r="W149" i="5" s="1"/>
  <c r="V199" i="5" s="1"/>
  <c r="W199" i="5" s="1"/>
  <c r="V249" i="5" s="1"/>
  <c r="W249" i="5" s="1"/>
  <c r="V299" i="5" s="1"/>
  <c r="W299" i="5" s="1"/>
  <c r="V349" i="5" s="1"/>
  <c r="W349" i="5" s="1"/>
  <c r="V399" i="5" s="1"/>
  <c r="F133" i="5"/>
  <c r="L144" i="5"/>
  <c r="F149" i="5"/>
  <c r="M433" i="5"/>
  <c r="S433" i="5"/>
  <c r="G444" i="5"/>
  <c r="M444" i="5"/>
  <c r="S444" i="5"/>
  <c r="G449" i="5"/>
  <c r="M449" i="5"/>
  <c r="S449" i="5"/>
  <c r="M53" i="5"/>
  <c r="M78" i="4"/>
  <c r="N144" i="5" l="1"/>
  <c r="L194" i="5"/>
  <c r="W394" i="5"/>
  <c r="W444" i="5" s="1"/>
  <c r="V444" i="5"/>
  <c r="W383" i="5"/>
  <c r="W433" i="5" s="1"/>
  <c r="V433" i="5"/>
  <c r="N183" i="5"/>
  <c r="L233" i="5"/>
  <c r="H149" i="5"/>
  <c r="F199" i="5"/>
  <c r="H133" i="5"/>
  <c r="F183" i="5"/>
  <c r="N149" i="5"/>
  <c r="L199" i="5"/>
  <c r="H144" i="5"/>
  <c r="F194" i="5"/>
  <c r="W399" i="5"/>
  <c r="W449" i="5" s="1"/>
  <c r="V449" i="5"/>
  <c r="V69" i="5"/>
  <c r="V53" i="5"/>
  <c r="V54" i="5"/>
  <c r="V55" i="5"/>
  <c r="V56" i="5"/>
  <c r="V52" i="5"/>
  <c r="V87" i="5"/>
  <c r="V70" i="5"/>
  <c r="V71" i="5"/>
  <c r="V72" i="5"/>
  <c r="V73" i="5"/>
  <c r="V74" i="5"/>
  <c r="V75" i="5"/>
  <c r="V76" i="5"/>
  <c r="V77" i="5"/>
  <c r="V59" i="5"/>
  <c r="V60" i="5"/>
  <c r="V61" i="5"/>
  <c r="V62" i="5"/>
  <c r="V63" i="5"/>
  <c r="V64" i="5"/>
  <c r="V65" i="5"/>
  <c r="V66" i="5"/>
  <c r="V67" i="5"/>
  <c r="T107" i="5"/>
  <c r="K107" i="5"/>
  <c r="I107" i="5"/>
  <c r="C107" i="5"/>
  <c r="E107" i="5"/>
  <c r="H194" i="5" l="1"/>
  <c r="F244" i="5"/>
  <c r="N199" i="5"/>
  <c r="L249" i="5"/>
  <c r="H183" i="5"/>
  <c r="F233" i="5"/>
  <c r="H199" i="5"/>
  <c r="F249" i="5"/>
  <c r="N194" i="5"/>
  <c r="L244" i="5"/>
  <c r="N233" i="5"/>
  <c r="L283" i="5"/>
  <c r="T442" i="5"/>
  <c r="Q442" i="5"/>
  <c r="O442" i="5"/>
  <c r="K442" i="5"/>
  <c r="I442" i="5"/>
  <c r="E442" i="5"/>
  <c r="C442" i="5"/>
  <c r="T441" i="5"/>
  <c r="Q441" i="5"/>
  <c r="O441" i="5"/>
  <c r="K441" i="5"/>
  <c r="I441" i="5"/>
  <c r="E441" i="5"/>
  <c r="C441" i="5"/>
  <c r="M392" i="5"/>
  <c r="G392" i="5"/>
  <c r="M391" i="5"/>
  <c r="G391" i="5"/>
  <c r="M342" i="5"/>
  <c r="G342" i="5"/>
  <c r="M341" i="5"/>
  <c r="G341" i="5"/>
  <c r="M292" i="5"/>
  <c r="G292" i="5"/>
  <c r="M291" i="5"/>
  <c r="G291" i="5"/>
  <c r="M242" i="5"/>
  <c r="G242" i="5"/>
  <c r="M241" i="5"/>
  <c r="G241" i="5"/>
  <c r="M192" i="5"/>
  <c r="G192" i="5"/>
  <c r="M191" i="5"/>
  <c r="G191" i="5"/>
  <c r="M142" i="5"/>
  <c r="G142" i="5"/>
  <c r="M141" i="5"/>
  <c r="G141" i="5"/>
  <c r="V92" i="5"/>
  <c r="U92" i="5"/>
  <c r="U142" i="5" s="1"/>
  <c r="U192" i="5" s="1"/>
  <c r="U242" i="5" s="1"/>
  <c r="U292" i="5" s="1"/>
  <c r="U342" i="5" s="1"/>
  <c r="U392" i="5" s="1"/>
  <c r="U442" i="5" s="1"/>
  <c r="R92" i="5"/>
  <c r="R142" i="5" s="1"/>
  <c r="R192" i="5" s="1"/>
  <c r="R242" i="5" s="1"/>
  <c r="R292" i="5" s="1"/>
  <c r="R342" i="5" s="1"/>
  <c r="R392" i="5" s="1"/>
  <c r="R442" i="5" s="1"/>
  <c r="P92" i="5"/>
  <c r="P142" i="5" s="1"/>
  <c r="P192" i="5" s="1"/>
  <c r="P242" i="5" s="1"/>
  <c r="P292" i="5" s="1"/>
  <c r="P342" i="5" s="1"/>
  <c r="P392" i="5" s="1"/>
  <c r="P442" i="5" s="1"/>
  <c r="M92" i="5"/>
  <c r="L92" i="5"/>
  <c r="J92" i="5"/>
  <c r="J142" i="5" s="1"/>
  <c r="J192" i="5" s="1"/>
  <c r="J242" i="5" s="1"/>
  <c r="J292" i="5" s="1"/>
  <c r="J342" i="5" s="1"/>
  <c r="J392" i="5" s="1"/>
  <c r="J442" i="5" s="1"/>
  <c r="G92" i="5"/>
  <c r="F92" i="5"/>
  <c r="F142" i="5" s="1"/>
  <c r="D92" i="5"/>
  <c r="D142" i="5" s="1"/>
  <c r="D192" i="5" s="1"/>
  <c r="D242" i="5" s="1"/>
  <c r="D292" i="5" s="1"/>
  <c r="D342" i="5" s="1"/>
  <c r="D392" i="5" s="1"/>
  <c r="D442" i="5" s="1"/>
  <c r="V91" i="5"/>
  <c r="U91" i="5"/>
  <c r="U141" i="5" s="1"/>
  <c r="U191" i="5" s="1"/>
  <c r="U241" i="5" s="1"/>
  <c r="U291" i="5" s="1"/>
  <c r="U341" i="5" s="1"/>
  <c r="U391" i="5" s="1"/>
  <c r="U441" i="5" s="1"/>
  <c r="R91" i="5"/>
  <c r="R141" i="5" s="1"/>
  <c r="R191" i="5" s="1"/>
  <c r="R241" i="5" s="1"/>
  <c r="R291" i="5" s="1"/>
  <c r="R341" i="5" s="1"/>
  <c r="R391" i="5" s="1"/>
  <c r="R441" i="5" s="1"/>
  <c r="P91" i="5"/>
  <c r="P141" i="5" s="1"/>
  <c r="P191" i="5" s="1"/>
  <c r="P241" i="5" s="1"/>
  <c r="P291" i="5" s="1"/>
  <c r="P341" i="5" s="1"/>
  <c r="P391" i="5" s="1"/>
  <c r="P441" i="5" s="1"/>
  <c r="M91" i="5"/>
  <c r="W91" i="5" s="1"/>
  <c r="V141" i="5" s="1"/>
  <c r="L91" i="5"/>
  <c r="J91" i="5"/>
  <c r="J141" i="5" s="1"/>
  <c r="J191" i="5" s="1"/>
  <c r="J241" i="5" s="1"/>
  <c r="J291" i="5" s="1"/>
  <c r="J341" i="5" s="1"/>
  <c r="J391" i="5" s="1"/>
  <c r="J441" i="5" s="1"/>
  <c r="G91" i="5"/>
  <c r="F91" i="5"/>
  <c r="D91" i="5"/>
  <c r="D141" i="5" s="1"/>
  <c r="D191" i="5" s="1"/>
  <c r="D241" i="5" s="1"/>
  <c r="D291" i="5" s="1"/>
  <c r="D341" i="5" s="1"/>
  <c r="D391" i="5" s="1"/>
  <c r="D441" i="5" s="1"/>
  <c r="C415" i="5"/>
  <c r="T415" i="5"/>
  <c r="Q415" i="5"/>
  <c r="O415" i="5"/>
  <c r="K415" i="5"/>
  <c r="I415" i="5"/>
  <c r="E415" i="5"/>
  <c r="G415" i="5" s="1"/>
  <c r="T368" i="5"/>
  <c r="K368" i="5"/>
  <c r="I368" i="5"/>
  <c r="E368" i="5"/>
  <c r="C368" i="5"/>
  <c r="M365" i="5"/>
  <c r="G365" i="5"/>
  <c r="T318" i="5"/>
  <c r="K318" i="5"/>
  <c r="I318" i="5"/>
  <c r="E318" i="5"/>
  <c r="C318" i="5"/>
  <c r="M315" i="5"/>
  <c r="G315" i="5"/>
  <c r="T268" i="5"/>
  <c r="K268" i="5"/>
  <c r="I268" i="5"/>
  <c r="E268" i="5"/>
  <c r="C268" i="5"/>
  <c r="M265" i="5"/>
  <c r="G265" i="5"/>
  <c r="T218" i="5"/>
  <c r="K218" i="5"/>
  <c r="I218" i="5"/>
  <c r="E218" i="5"/>
  <c r="C218" i="5"/>
  <c r="M215" i="5"/>
  <c r="G215" i="5"/>
  <c r="T168" i="5"/>
  <c r="K168" i="5"/>
  <c r="I168" i="5"/>
  <c r="E168" i="5"/>
  <c r="C168" i="5"/>
  <c r="M165" i="5"/>
  <c r="G165" i="5"/>
  <c r="T118" i="5"/>
  <c r="K118" i="5"/>
  <c r="I118" i="5"/>
  <c r="E118" i="5"/>
  <c r="C118" i="5"/>
  <c r="M115" i="5"/>
  <c r="G115" i="5"/>
  <c r="C68" i="5"/>
  <c r="T68" i="5"/>
  <c r="K68" i="5"/>
  <c r="I68" i="5"/>
  <c r="E68" i="5"/>
  <c r="U65" i="5"/>
  <c r="U115" i="5" s="1"/>
  <c r="U165" i="5" s="1"/>
  <c r="U215" i="5" s="1"/>
  <c r="U265" i="5" s="1"/>
  <c r="U315" i="5" s="1"/>
  <c r="U365" i="5" s="1"/>
  <c r="U415" i="5" s="1"/>
  <c r="R65" i="5"/>
  <c r="R115" i="5" s="1"/>
  <c r="R165" i="5" s="1"/>
  <c r="R215" i="5" s="1"/>
  <c r="R265" i="5" s="1"/>
  <c r="R315" i="5" s="1"/>
  <c r="R365" i="5" s="1"/>
  <c r="R415" i="5" s="1"/>
  <c r="P65" i="5"/>
  <c r="P115" i="5" s="1"/>
  <c r="P165" i="5" s="1"/>
  <c r="P215" i="5" s="1"/>
  <c r="P265" i="5" s="1"/>
  <c r="P315" i="5" s="1"/>
  <c r="P365" i="5" s="1"/>
  <c r="P415" i="5" s="1"/>
  <c r="M65" i="5"/>
  <c r="L65" i="5"/>
  <c r="L115" i="5" s="1"/>
  <c r="J65" i="5"/>
  <c r="J115" i="5" s="1"/>
  <c r="J165" i="5" s="1"/>
  <c r="J215" i="5" s="1"/>
  <c r="J265" i="5" s="1"/>
  <c r="J315" i="5" s="1"/>
  <c r="J365" i="5" s="1"/>
  <c r="J415" i="5" s="1"/>
  <c r="G65" i="5"/>
  <c r="F65" i="5"/>
  <c r="D65" i="5"/>
  <c r="D115" i="5" s="1"/>
  <c r="D165" i="5" s="1"/>
  <c r="D215" i="5" s="1"/>
  <c r="D265" i="5" s="1"/>
  <c r="D315" i="5" s="1"/>
  <c r="D365" i="5" s="1"/>
  <c r="D415" i="5" s="1"/>
  <c r="T357" i="5"/>
  <c r="K357" i="5"/>
  <c r="I357" i="5"/>
  <c r="E357" i="5"/>
  <c r="C357" i="5"/>
  <c r="T307" i="5"/>
  <c r="K307" i="5"/>
  <c r="I307" i="5"/>
  <c r="E307" i="5"/>
  <c r="C307" i="5"/>
  <c r="T257" i="5"/>
  <c r="K257" i="5"/>
  <c r="I257" i="5"/>
  <c r="E257" i="5"/>
  <c r="C257" i="5"/>
  <c r="T207" i="5"/>
  <c r="K207" i="5"/>
  <c r="I207" i="5"/>
  <c r="E207" i="5"/>
  <c r="C207" i="5"/>
  <c r="T157" i="5"/>
  <c r="K157" i="5"/>
  <c r="I157" i="5"/>
  <c r="E157" i="5"/>
  <c r="C157" i="5"/>
  <c r="T57" i="5"/>
  <c r="K57" i="5"/>
  <c r="E57" i="5"/>
  <c r="I57" i="5"/>
  <c r="C57" i="5"/>
  <c r="S284" i="5"/>
  <c r="Q284" i="5"/>
  <c r="O284" i="5"/>
  <c r="C402" i="5"/>
  <c r="S400" i="5"/>
  <c r="Q400" i="5"/>
  <c r="O400" i="5"/>
  <c r="S395" i="5"/>
  <c r="Q395" i="5"/>
  <c r="O395" i="5"/>
  <c r="T389" i="5"/>
  <c r="S389" i="5"/>
  <c r="Q389" i="5"/>
  <c r="O389" i="5"/>
  <c r="K389" i="5"/>
  <c r="I389" i="5"/>
  <c r="E389" i="5"/>
  <c r="C389" i="5"/>
  <c r="S384" i="5"/>
  <c r="Q384" i="5"/>
  <c r="O384" i="5"/>
  <c r="T378" i="5"/>
  <c r="S378" i="5"/>
  <c r="Q378" i="5"/>
  <c r="O378" i="5"/>
  <c r="K378" i="5"/>
  <c r="I378" i="5"/>
  <c r="E378" i="5"/>
  <c r="C378" i="5"/>
  <c r="S368" i="5"/>
  <c r="Q368" i="5"/>
  <c r="O368" i="5"/>
  <c r="S357" i="5"/>
  <c r="Q357" i="5"/>
  <c r="O357" i="5"/>
  <c r="S350" i="5"/>
  <c r="Q350" i="5"/>
  <c r="O350" i="5"/>
  <c r="S345" i="5"/>
  <c r="Q345" i="5"/>
  <c r="O345" i="5"/>
  <c r="T339" i="5"/>
  <c r="S339" i="5"/>
  <c r="Q339" i="5"/>
  <c r="O339" i="5"/>
  <c r="K339" i="5"/>
  <c r="I339" i="5"/>
  <c r="E339" i="5"/>
  <c r="C339" i="5"/>
  <c r="S334" i="5"/>
  <c r="Q334" i="5"/>
  <c r="O334" i="5"/>
  <c r="T328" i="5"/>
  <c r="S328" i="5"/>
  <c r="Q328" i="5"/>
  <c r="O328" i="5"/>
  <c r="K328" i="5"/>
  <c r="I328" i="5"/>
  <c r="E328" i="5"/>
  <c r="C328" i="5"/>
  <c r="S318" i="5"/>
  <c r="Q318" i="5"/>
  <c r="O318" i="5"/>
  <c r="S307" i="5"/>
  <c r="Q307" i="5"/>
  <c r="O307" i="5"/>
  <c r="S300" i="5"/>
  <c r="Q300" i="5"/>
  <c r="O300" i="5"/>
  <c r="S295" i="5"/>
  <c r="Q295" i="5"/>
  <c r="O295" i="5"/>
  <c r="T289" i="5"/>
  <c r="S289" i="5"/>
  <c r="Q289" i="5"/>
  <c r="O289" i="5"/>
  <c r="K289" i="5"/>
  <c r="I289" i="5"/>
  <c r="E289" i="5"/>
  <c r="C289" i="5"/>
  <c r="T278" i="5"/>
  <c r="S278" i="5"/>
  <c r="Q278" i="5"/>
  <c r="O278" i="5"/>
  <c r="K278" i="5"/>
  <c r="I278" i="5"/>
  <c r="E278" i="5"/>
  <c r="C278" i="5"/>
  <c r="S268" i="5"/>
  <c r="Q268" i="5"/>
  <c r="O268" i="5"/>
  <c r="S257" i="5"/>
  <c r="Q257" i="5"/>
  <c r="O257" i="5"/>
  <c r="S250" i="5"/>
  <c r="Q250" i="5"/>
  <c r="O250" i="5"/>
  <c r="S245" i="5"/>
  <c r="Q245" i="5"/>
  <c r="O245" i="5"/>
  <c r="T239" i="5"/>
  <c r="S239" i="5"/>
  <c r="Q239" i="5"/>
  <c r="O239" i="5"/>
  <c r="K239" i="5"/>
  <c r="I239" i="5"/>
  <c r="E239" i="5"/>
  <c r="C239" i="5"/>
  <c r="S234" i="5"/>
  <c r="Q234" i="5"/>
  <c r="O234" i="5"/>
  <c r="T228" i="5"/>
  <c r="S228" i="5"/>
  <c r="Q228" i="5"/>
  <c r="O228" i="5"/>
  <c r="K228" i="5"/>
  <c r="I228" i="5"/>
  <c r="E228" i="5"/>
  <c r="C228" i="5"/>
  <c r="S218" i="5"/>
  <c r="Q218" i="5"/>
  <c r="O218" i="5"/>
  <c r="S207" i="5"/>
  <c r="Q207" i="5"/>
  <c r="O207" i="5"/>
  <c r="S200" i="5"/>
  <c r="Q200" i="5"/>
  <c r="O200" i="5"/>
  <c r="S195" i="5"/>
  <c r="Q195" i="5"/>
  <c r="O195" i="5"/>
  <c r="T189" i="5"/>
  <c r="S189" i="5"/>
  <c r="Q189" i="5"/>
  <c r="O189" i="5"/>
  <c r="K189" i="5"/>
  <c r="I189" i="5"/>
  <c r="E189" i="5"/>
  <c r="C189" i="5"/>
  <c r="S184" i="5"/>
  <c r="Q184" i="5"/>
  <c r="O184" i="5"/>
  <c r="T178" i="5"/>
  <c r="S178" i="5"/>
  <c r="Q178" i="5"/>
  <c r="O178" i="5"/>
  <c r="K178" i="5"/>
  <c r="I178" i="5"/>
  <c r="E178" i="5"/>
  <c r="C178" i="5"/>
  <c r="S168" i="5"/>
  <c r="Q168" i="5"/>
  <c r="O168" i="5"/>
  <c r="S157" i="5"/>
  <c r="Q157" i="5"/>
  <c r="O157" i="5"/>
  <c r="S150" i="5"/>
  <c r="Q150" i="5"/>
  <c r="O150" i="5"/>
  <c r="S145" i="5"/>
  <c r="Q145" i="5"/>
  <c r="O145" i="5"/>
  <c r="T139" i="5"/>
  <c r="S139" i="5"/>
  <c r="Q139" i="5"/>
  <c r="O139" i="5"/>
  <c r="K139" i="5"/>
  <c r="I139" i="5"/>
  <c r="E139" i="5"/>
  <c r="C139" i="5"/>
  <c r="S134" i="5"/>
  <c r="Q134" i="5"/>
  <c r="O134" i="5"/>
  <c r="T128" i="5"/>
  <c r="S128" i="5"/>
  <c r="Q128" i="5"/>
  <c r="O128" i="5"/>
  <c r="K128" i="5"/>
  <c r="I128" i="5"/>
  <c r="E128" i="5"/>
  <c r="C128" i="5"/>
  <c r="S118" i="5"/>
  <c r="Q118" i="5"/>
  <c r="O118" i="5"/>
  <c r="S107" i="5"/>
  <c r="Q107" i="5"/>
  <c r="O107" i="5"/>
  <c r="S100" i="5"/>
  <c r="Q100" i="5"/>
  <c r="O100" i="5"/>
  <c r="S95" i="5"/>
  <c r="Q95" i="5"/>
  <c r="O95" i="5"/>
  <c r="T89" i="5"/>
  <c r="S89" i="5"/>
  <c r="Q89" i="5"/>
  <c r="O89" i="5"/>
  <c r="K89" i="5"/>
  <c r="I89" i="5"/>
  <c r="E89" i="5"/>
  <c r="C89" i="5"/>
  <c r="S84" i="5"/>
  <c r="Q84" i="5"/>
  <c r="O84" i="5"/>
  <c r="T78" i="5"/>
  <c r="S78" i="5"/>
  <c r="Q78" i="5"/>
  <c r="O78" i="5"/>
  <c r="K78" i="5"/>
  <c r="I78" i="5"/>
  <c r="E78" i="5"/>
  <c r="C78" i="5"/>
  <c r="S68" i="5"/>
  <c r="Q68" i="5"/>
  <c r="O68" i="5"/>
  <c r="S57" i="5"/>
  <c r="Q57" i="5"/>
  <c r="O57" i="5"/>
  <c r="T432" i="5"/>
  <c r="Q432" i="5"/>
  <c r="O432" i="5"/>
  <c r="K432" i="5"/>
  <c r="I432" i="5"/>
  <c r="E432" i="5"/>
  <c r="C432" i="5"/>
  <c r="M382" i="5"/>
  <c r="G382" i="5"/>
  <c r="M332" i="5"/>
  <c r="G332" i="5"/>
  <c r="M282" i="5"/>
  <c r="G282" i="5"/>
  <c r="M232" i="5"/>
  <c r="G232" i="5"/>
  <c r="M182" i="5"/>
  <c r="G182" i="5"/>
  <c r="M132" i="5"/>
  <c r="G132" i="5"/>
  <c r="V82" i="5"/>
  <c r="U82" i="5"/>
  <c r="U132" i="5" s="1"/>
  <c r="U182" i="5" s="1"/>
  <c r="U232" i="5" s="1"/>
  <c r="U282" i="5" s="1"/>
  <c r="U332" i="5" s="1"/>
  <c r="U382" i="5" s="1"/>
  <c r="U432" i="5" s="1"/>
  <c r="R82" i="5"/>
  <c r="R132" i="5" s="1"/>
  <c r="R182" i="5" s="1"/>
  <c r="R232" i="5" s="1"/>
  <c r="R282" i="5" s="1"/>
  <c r="R332" i="5" s="1"/>
  <c r="R382" i="5" s="1"/>
  <c r="R432" i="5" s="1"/>
  <c r="P82" i="5"/>
  <c r="P132" i="5" s="1"/>
  <c r="P182" i="5" s="1"/>
  <c r="P232" i="5" s="1"/>
  <c r="P282" i="5" s="1"/>
  <c r="P332" i="5" s="1"/>
  <c r="P382" i="5" s="1"/>
  <c r="P432" i="5" s="1"/>
  <c r="M82" i="5"/>
  <c r="L82" i="5"/>
  <c r="J82" i="5"/>
  <c r="J132" i="5" s="1"/>
  <c r="J182" i="5" s="1"/>
  <c r="J232" i="5" s="1"/>
  <c r="J282" i="5" s="1"/>
  <c r="J332" i="5" s="1"/>
  <c r="J382" i="5" s="1"/>
  <c r="J432" i="5" s="1"/>
  <c r="G82" i="5"/>
  <c r="F82" i="5"/>
  <c r="D82" i="5"/>
  <c r="D132" i="5" s="1"/>
  <c r="D182" i="5" s="1"/>
  <c r="D232" i="5" s="1"/>
  <c r="D282" i="5" s="1"/>
  <c r="D332" i="5" s="1"/>
  <c r="D382" i="5" s="1"/>
  <c r="D432" i="5" s="1"/>
  <c r="C101" i="5" l="1"/>
  <c r="N283" i="5"/>
  <c r="L333" i="5"/>
  <c r="N244" i="5"/>
  <c r="L294" i="5"/>
  <c r="H249" i="5"/>
  <c r="F299" i="5"/>
  <c r="H233" i="5"/>
  <c r="F283" i="5"/>
  <c r="N249" i="5"/>
  <c r="L299" i="5"/>
  <c r="H244" i="5"/>
  <c r="F294" i="5"/>
  <c r="W141" i="5"/>
  <c r="V191" i="5" s="1"/>
  <c r="W191" i="5" s="1"/>
  <c r="V241" i="5" s="1"/>
  <c r="W241" i="5" s="1"/>
  <c r="V291" i="5" s="1"/>
  <c r="W291" i="5" s="1"/>
  <c r="V341" i="5" s="1"/>
  <c r="W341" i="5" s="1"/>
  <c r="V391" i="5" s="1"/>
  <c r="V441" i="5" s="1"/>
  <c r="H91" i="5"/>
  <c r="W82" i="5"/>
  <c r="V132" i="5" s="1"/>
  <c r="W132" i="5" s="1"/>
  <c r="V182" i="5" s="1"/>
  <c r="W182" i="5" s="1"/>
  <c r="V232" i="5" s="1"/>
  <c r="W232" i="5" s="1"/>
  <c r="V282" i="5" s="1"/>
  <c r="W282" i="5" s="1"/>
  <c r="V332" i="5" s="1"/>
  <c r="W332" i="5" s="1"/>
  <c r="V382" i="5" s="1"/>
  <c r="C418" i="5"/>
  <c r="W391" i="5"/>
  <c r="W441" i="5" s="1"/>
  <c r="H142" i="5"/>
  <c r="F192" i="5"/>
  <c r="N91" i="5"/>
  <c r="N92" i="5"/>
  <c r="F141" i="5"/>
  <c r="H92" i="5"/>
  <c r="W92" i="5"/>
  <c r="V142" i="5" s="1"/>
  <c r="W142" i="5" s="1"/>
  <c r="V192" i="5" s="1"/>
  <c r="W192" i="5" s="1"/>
  <c r="V242" i="5" s="1"/>
  <c r="W242" i="5" s="1"/>
  <c r="V292" i="5" s="1"/>
  <c r="W292" i="5" s="1"/>
  <c r="V342" i="5" s="1"/>
  <c r="W342" i="5" s="1"/>
  <c r="V392" i="5" s="1"/>
  <c r="L141" i="5"/>
  <c r="L142" i="5"/>
  <c r="G441" i="5"/>
  <c r="M441" i="5"/>
  <c r="S441" i="5"/>
  <c r="G442" i="5"/>
  <c r="M442" i="5"/>
  <c r="S442" i="5"/>
  <c r="H65" i="5"/>
  <c r="N115" i="5"/>
  <c r="L165" i="5"/>
  <c r="W65" i="5"/>
  <c r="V115" i="5" s="1"/>
  <c r="W115" i="5" s="1"/>
  <c r="V165" i="5" s="1"/>
  <c r="W165" i="5" s="1"/>
  <c r="V215" i="5" s="1"/>
  <c r="W215" i="5" s="1"/>
  <c r="V265" i="5" s="1"/>
  <c r="W265" i="5" s="1"/>
  <c r="V315" i="5" s="1"/>
  <c r="W315" i="5" s="1"/>
  <c r="V365" i="5" s="1"/>
  <c r="N65" i="5"/>
  <c r="F115" i="5"/>
  <c r="M415" i="5"/>
  <c r="S415" i="5"/>
  <c r="H82" i="5"/>
  <c r="E101" i="5"/>
  <c r="K101" i="5"/>
  <c r="Q101" i="5"/>
  <c r="T101" i="5"/>
  <c r="E151" i="5"/>
  <c r="K151" i="5"/>
  <c r="Q151" i="5"/>
  <c r="T151" i="5"/>
  <c r="E201" i="5"/>
  <c r="K201" i="5"/>
  <c r="Q201" i="5"/>
  <c r="T201" i="5"/>
  <c r="E251" i="5"/>
  <c r="K251" i="5"/>
  <c r="Q251" i="5"/>
  <c r="T251" i="5"/>
  <c r="I301" i="5"/>
  <c r="O301" i="5"/>
  <c r="S301" i="5"/>
  <c r="C301" i="5"/>
  <c r="E351" i="5"/>
  <c r="K351" i="5"/>
  <c r="Q351" i="5"/>
  <c r="T351" i="5"/>
  <c r="E401" i="5"/>
  <c r="K401" i="5"/>
  <c r="Q401" i="5"/>
  <c r="T401" i="5"/>
  <c r="I101" i="5"/>
  <c r="O101" i="5"/>
  <c r="S101" i="5"/>
  <c r="C151" i="5"/>
  <c r="I151" i="5"/>
  <c r="O151" i="5"/>
  <c r="S151" i="5"/>
  <c r="C201" i="5"/>
  <c r="I201" i="5"/>
  <c r="O201" i="5"/>
  <c r="S201" i="5"/>
  <c r="C251" i="5"/>
  <c r="I251" i="5"/>
  <c r="O251" i="5"/>
  <c r="S251" i="5"/>
  <c r="E301" i="5"/>
  <c r="K301" i="5"/>
  <c r="Q301" i="5"/>
  <c r="T301" i="5"/>
  <c r="C351" i="5"/>
  <c r="I351" i="5"/>
  <c r="O351" i="5"/>
  <c r="S351" i="5"/>
  <c r="C401" i="5"/>
  <c r="I401" i="5"/>
  <c r="O401" i="5"/>
  <c r="S401" i="5"/>
  <c r="N82" i="5"/>
  <c r="F132" i="5"/>
  <c r="L132" i="5"/>
  <c r="G432" i="5"/>
  <c r="M432" i="5"/>
  <c r="S432" i="5"/>
  <c r="T414" i="5"/>
  <c r="Q414" i="5"/>
  <c r="O414" i="5"/>
  <c r="K414" i="5"/>
  <c r="I414" i="5"/>
  <c r="E414" i="5"/>
  <c r="C414" i="5"/>
  <c r="M364" i="5"/>
  <c r="G364" i="5"/>
  <c r="M314" i="5"/>
  <c r="G314" i="5"/>
  <c r="M264" i="5"/>
  <c r="G264" i="5"/>
  <c r="M214" i="5"/>
  <c r="G214" i="5"/>
  <c r="M164" i="5"/>
  <c r="G164" i="5"/>
  <c r="M114" i="5"/>
  <c r="G114" i="5"/>
  <c r="U64" i="5"/>
  <c r="U114" i="5" s="1"/>
  <c r="U164" i="5" s="1"/>
  <c r="U214" i="5" s="1"/>
  <c r="U264" i="5" s="1"/>
  <c r="U314" i="5" s="1"/>
  <c r="U364" i="5" s="1"/>
  <c r="U414" i="5" s="1"/>
  <c r="R64" i="5"/>
  <c r="R114" i="5" s="1"/>
  <c r="R164" i="5" s="1"/>
  <c r="R214" i="5" s="1"/>
  <c r="R264" i="5" s="1"/>
  <c r="R314" i="5" s="1"/>
  <c r="R364" i="5" s="1"/>
  <c r="R414" i="5" s="1"/>
  <c r="P64" i="5"/>
  <c r="P114" i="5" s="1"/>
  <c r="P164" i="5" s="1"/>
  <c r="P214" i="5" s="1"/>
  <c r="P264" i="5" s="1"/>
  <c r="P314" i="5" s="1"/>
  <c r="P364" i="5" s="1"/>
  <c r="P414" i="5" s="1"/>
  <c r="M64" i="5"/>
  <c r="L64" i="5"/>
  <c r="J64" i="5"/>
  <c r="J114" i="5" s="1"/>
  <c r="J164" i="5" s="1"/>
  <c r="J214" i="5" s="1"/>
  <c r="J264" i="5" s="1"/>
  <c r="J314" i="5" s="1"/>
  <c r="J364" i="5" s="1"/>
  <c r="J414" i="5" s="1"/>
  <c r="G64" i="5"/>
  <c r="F64" i="5"/>
  <c r="D64" i="5"/>
  <c r="D114" i="5" s="1"/>
  <c r="D164" i="5" s="1"/>
  <c r="D214" i="5" s="1"/>
  <c r="D264" i="5" s="1"/>
  <c r="D314" i="5" s="1"/>
  <c r="D364" i="5" s="1"/>
  <c r="D414" i="5" s="1"/>
  <c r="T417" i="5"/>
  <c r="Q417" i="5"/>
  <c r="O417" i="5"/>
  <c r="K417" i="5"/>
  <c r="I417" i="5"/>
  <c r="E417" i="5"/>
  <c r="C417" i="5"/>
  <c r="M367" i="5"/>
  <c r="G367" i="5"/>
  <c r="M317" i="5"/>
  <c r="G317" i="5"/>
  <c r="M267" i="5"/>
  <c r="G267" i="5"/>
  <c r="M217" i="5"/>
  <c r="G217" i="5"/>
  <c r="M167" i="5"/>
  <c r="G167" i="5"/>
  <c r="M117" i="5"/>
  <c r="G117" i="5"/>
  <c r="U67" i="5"/>
  <c r="U117" i="5" s="1"/>
  <c r="U167" i="5" s="1"/>
  <c r="U217" i="5" s="1"/>
  <c r="U267" i="5" s="1"/>
  <c r="U317" i="5" s="1"/>
  <c r="U367" i="5" s="1"/>
  <c r="U417" i="5" s="1"/>
  <c r="R67" i="5"/>
  <c r="R117" i="5" s="1"/>
  <c r="R167" i="5" s="1"/>
  <c r="R217" i="5" s="1"/>
  <c r="R267" i="5" s="1"/>
  <c r="R317" i="5" s="1"/>
  <c r="R367" i="5" s="1"/>
  <c r="R417" i="5" s="1"/>
  <c r="P67" i="5"/>
  <c r="P117" i="5" s="1"/>
  <c r="P167" i="5" s="1"/>
  <c r="P217" i="5" s="1"/>
  <c r="P267" i="5" s="1"/>
  <c r="P317" i="5" s="1"/>
  <c r="P367" i="5" s="1"/>
  <c r="P417" i="5" s="1"/>
  <c r="M67" i="5"/>
  <c r="W67" i="5" s="1"/>
  <c r="V117" i="5" s="1"/>
  <c r="L67" i="5"/>
  <c r="J67" i="5"/>
  <c r="J117" i="5" s="1"/>
  <c r="J167" i="5" s="1"/>
  <c r="J217" i="5" s="1"/>
  <c r="J267" i="5" s="1"/>
  <c r="J317" i="5" s="1"/>
  <c r="J367" i="5" s="1"/>
  <c r="J417" i="5" s="1"/>
  <c r="G67" i="5"/>
  <c r="F67" i="5"/>
  <c r="D67" i="5"/>
  <c r="D117" i="5" s="1"/>
  <c r="D167" i="5" s="1"/>
  <c r="D217" i="5" s="1"/>
  <c r="D267" i="5" s="1"/>
  <c r="D317" i="5" s="1"/>
  <c r="D367" i="5" s="1"/>
  <c r="D417" i="5" s="1"/>
  <c r="V95" i="5"/>
  <c r="V89" i="5"/>
  <c r="T427" i="5"/>
  <c r="Q427" i="5"/>
  <c r="O427" i="5"/>
  <c r="K427" i="5"/>
  <c r="I427" i="5"/>
  <c r="E427" i="5"/>
  <c r="C427" i="5"/>
  <c r="M377" i="5"/>
  <c r="G377" i="5"/>
  <c r="M327" i="5"/>
  <c r="G327" i="5"/>
  <c r="M277" i="5"/>
  <c r="G277" i="5"/>
  <c r="M227" i="5"/>
  <c r="G227" i="5"/>
  <c r="M177" i="5"/>
  <c r="G177" i="5"/>
  <c r="M127" i="5"/>
  <c r="G127" i="5"/>
  <c r="U77" i="5"/>
  <c r="U127" i="5" s="1"/>
  <c r="U177" i="5" s="1"/>
  <c r="U227" i="5" s="1"/>
  <c r="U277" i="5" s="1"/>
  <c r="U327" i="5" s="1"/>
  <c r="U377" i="5" s="1"/>
  <c r="U427" i="5" s="1"/>
  <c r="R77" i="5"/>
  <c r="R127" i="5" s="1"/>
  <c r="R177" i="5" s="1"/>
  <c r="R227" i="5" s="1"/>
  <c r="R277" i="5" s="1"/>
  <c r="R327" i="5" s="1"/>
  <c r="R377" i="5" s="1"/>
  <c r="R427" i="5" s="1"/>
  <c r="P77" i="5"/>
  <c r="P127" i="5" s="1"/>
  <c r="P177" i="5" s="1"/>
  <c r="P227" i="5" s="1"/>
  <c r="P277" i="5" s="1"/>
  <c r="P327" i="5" s="1"/>
  <c r="P377" i="5" s="1"/>
  <c r="P427" i="5" s="1"/>
  <c r="M77" i="5"/>
  <c r="W77" i="5" s="1"/>
  <c r="V127" i="5" s="1"/>
  <c r="L77" i="5"/>
  <c r="J77" i="5"/>
  <c r="J127" i="5" s="1"/>
  <c r="J177" i="5" s="1"/>
  <c r="J227" i="5" s="1"/>
  <c r="J277" i="5" s="1"/>
  <c r="J327" i="5" s="1"/>
  <c r="J377" i="5" s="1"/>
  <c r="J427" i="5" s="1"/>
  <c r="G77" i="5"/>
  <c r="F77" i="5"/>
  <c r="D77" i="5"/>
  <c r="D127" i="5" s="1"/>
  <c r="D177" i="5" s="1"/>
  <c r="D227" i="5" s="1"/>
  <c r="D277" i="5" s="1"/>
  <c r="D327" i="5" s="1"/>
  <c r="D377" i="5" s="1"/>
  <c r="D427" i="5" s="1"/>
  <c r="T448" i="5"/>
  <c r="Q448" i="5"/>
  <c r="O448" i="5"/>
  <c r="K448" i="5"/>
  <c r="I448" i="5"/>
  <c r="E448" i="5"/>
  <c r="C448" i="5"/>
  <c r="T447" i="5"/>
  <c r="Q447" i="5"/>
  <c r="O447" i="5"/>
  <c r="K447" i="5"/>
  <c r="I447" i="5"/>
  <c r="E447" i="5"/>
  <c r="C447" i="5"/>
  <c r="T446" i="5"/>
  <c r="Q446" i="5"/>
  <c r="O446" i="5"/>
  <c r="K446" i="5"/>
  <c r="I446" i="5"/>
  <c r="E446" i="5"/>
  <c r="C446" i="5"/>
  <c r="T443" i="5"/>
  <c r="Q443" i="5"/>
  <c r="O443" i="5"/>
  <c r="K443" i="5"/>
  <c r="I443" i="5"/>
  <c r="E443" i="5"/>
  <c r="C443" i="5"/>
  <c r="T440" i="5"/>
  <c r="Q440" i="5"/>
  <c r="O440" i="5"/>
  <c r="K440" i="5"/>
  <c r="I440" i="5"/>
  <c r="E440" i="5"/>
  <c r="C440" i="5"/>
  <c r="T438" i="5"/>
  <c r="Q438" i="5"/>
  <c r="O438" i="5"/>
  <c r="K438" i="5"/>
  <c r="I438" i="5"/>
  <c r="E438" i="5"/>
  <c r="C438" i="5"/>
  <c r="T437" i="5"/>
  <c r="Q437" i="5"/>
  <c r="O437" i="5"/>
  <c r="K437" i="5"/>
  <c r="I437" i="5"/>
  <c r="E437" i="5"/>
  <c r="C437" i="5"/>
  <c r="T436" i="5"/>
  <c r="Q436" i="5"/>
  <c r="O436" i="5"/>
  <c r="K436" i="5"/>
  <c r="I436" i="5"/>
  <c r="E436" i="5"/>
  <c r="C436" i="5"/>
  <c r="T435" i="5"/>
  <c r="Q435" i="5"/>
  <c r="O435" i="5"/>
  <c r="K435" i="5"/>
  <c r="I435" i="5"/>
  <c r="E435" i="5"/>
  <c r="C435" i="5"/>
  <c r="T431" i="5"/>
  <c r="Q431" i="5"/>
  <c r="O431" i="5"/>
  <c r="K431" i="5"/>
  <c r="I431" i="5"/>
  <c r="E431" i="5"/>
  <c r="C431" i="5"/>
  <c r="T430" i="5"/>
  <c r="Q430" i="5"/>
  <c r="O430" i="5"/>
  <c r="K430" i="5"/>
  <c r="I430" i="5"/>
  <c r="E430" i="5"/>
  <c r="C430" i="5"/>
  <c r="T429" i="5"/>
  <c r="Q429" i="5"/>
  <c r="O429" i="5"/>
  <c r="K429" i="5"/>
  <c r="I429" i="5"/>
  <c r="E429" i="5"/>
  <c r="C429" i="5"/>
  <c r="T426" i="5"/>
  <c r="Q426" i="5"/>
  <c r="O426" i="5"/>
  <c r="K426" i="5"/>
  <c r="I426" i="5"/>
  <c r="E426" i="5"/>
  <c r="C426" i="5"/>
  <c r="T425" i="5"/>
  <c r="Q425" i="5"/>
  <c r="O425" i="5"/>
  <c r="K425" i="5"/>
  <c r="I425" i="5"/>
  <c r="E425" i="5"/>
  <c r="C425" i="5"/>
  <c r="T424" i="5"/>
  <c r="Q424" i="5"/>
  <c r="O424" i="5"/>
  <c r="K424" i="5"/>
  <c r="I424" i="5"/>
  <c r="E424" i="5"/>
  <c r="C424" i="5"/>
  <c r="T423" i="5"/>
  <c r="Q423" i="5"/>
  <c r="O423" i="5"/>
  <c r="K423" i="5"/>
  <c r="I423" i="5"/>
  <c r="E423" i="5"/>
  <c r="C423" i="5"/>
  <c r="T422" i="5"/>
  <c r="Q422" i="5"/>
  <c r="O422" i="5"/>
  <c r="K422" i="5"/>
  <c r="I422" i="5"/>
  <c r="E422" i="5"/>
  <c r="C422" i="5"/>
  <c r="T421" i="5"/>
  <c r="Q421" i="5"/>
  <c r="O421" i="5"/>
  <c r="K421" i="5"/>
  <c r="I421" i="5"/>
  <c r="E421" i="5"/>
  <c r="C421" i="5"/>
  <c r="T420" i="5"/>
  <c r="Q420" i="5"/>
  <c r="O420" i="5"/>
  <c r="K420" i="5"/>
  <c r="I420" i="5"/>
  <c r="E420" i="5"/>
  <c r="C420" i="5"/>
  <c r="T419" i="5"/>
  <c r="Q419" i="5"/>
  <c r="O419" i="5"/>
  <c r="K419" i="5"/>
  <c r="I419" i="5"/>
  <c r="E419" i="5"/>
  <c r="C419" i="5"/>
  <c r="T416" i="5"/>
  <c r="Q416" i="5"/>
  <c r="O416" i="5"/>
  <c r="K416" i="5"/>
  <c r="I416" i="5"/>
  <c r="E416" i="5"/>
  <c r="C416" i="5"/>
  <c r="T413" i="5"/>
  <c r="Q413" i="5"/>
  <c r="O413" i="5"/>
  <c r="K413" i="5"/>
  <c r="I413" i="5"/>
  <c r="E413" i="5"/>
  <c r="C413" i="5"/>
  <c r="T412" i="5"/>
  <c r="Q412" i="5"/>
  <c r="O412" i="5"/>
  <c r="K412" i="5"/>
  <c r="I412" i="5"/>
  <c r="E412" i="5"/>
  <c r="C412" i="5"/>
  <c r="T411" i="5"/>
  <c r="Q411" i="5"/>
  <c r="O411" i="5"/>
  <c r="K411" i="5"/>
  <c r="I411" i="5"/>
  <c r="E411" i="5"/>
  <c r="C411" i="5"/>
  <c r="T410" i="5"/>
  <c r="Q410" i="5"/>
  <c r="O410" i="5"/>
  <c r="K410" i="5"/>
  <c r="I410" i="5"/>
  <c r="E410" i="5"/>
  <c r="C410" i="5"/>
  <c r="T409" i="5"/>
  <c r="Q409" i="5"/>
  <c r="O409" i="5"/>
  <c r="K409" i="5"/>
  <c r="I409" i="5"/>
  <c r="E409" i="5"/>
  <c r="C409" i="5"/>
  <c r="T408" i="5"/>
  <c r="Q408" i="5"/>
  <c r="O408" i="5"/>
  <c r="K408" i="5"/>
  <c r="I408" i="5"/>
  <c r="E408" i="5"/>
  <c r="C408" i="5"/>
  <c r="T406" i="5"/>
  <c r="Q406" i="5"/>
  <c r="O406" i="5"/>
  <c r="K406" i="5"/>
  <c r="I406" i="5"/>
  <c r="E406" i="5"/>
  <c r="T405" i="5"/>
  <c r="Q405" i="5"/>
  <c r="O405" i="5"/>
  <c r="K405" i="5"/>
  <c r="I405" i="5"/>
  <c r="E405" i="5"/>
  <c r="C405" i="5"/>
  <c r="T404" i="5"/>
  <c r="Q404" i="5"/>
  <c r="O404" i="5"/>
  <c r="K404" i="5"/>
  <c r="I404" i="5"/>
  <c r="E404" i="5"/>
  <c r="C404" i="5"/>
  <c r="T403" i="5"/>
  <c r="Q403" i="5"/>
  <c r="O403" i="5"/>
  <c r="K403" i="5"/>
  <c r="I403" i="5"/>
  <c r="E403" i="5"/>
  <c r="C403" i="5"/>
  <c r="T402" i="5"/>
  <c r="Q402" i="5"/>
  <c r="O402" i="5"/>
  <c r="K402" i="5"/>
  <c r="I402" i="5"/>
  <c r="E402" i="5"/>
  <c r="M398" i="5"/>
  <c r="G398" i="5"/>
  <c r="M397" i="5"/>
  <c r="G397" i="5"/>
  <c r="M396" i="5"/>
  <c r="G396" i="5"/>
  <c r="M393" i="5"/>
  <c r="G393" i="5"/>
  <c r="M390" i="5"/>
  <c r="G390" i="5"/>
  <c r="M388" i="5"/>
  <c r="G388" i="5"/>
  <c r="M387" i="5"/>
  <c r="G387" i="5"/>
  <c r="M386" i="5"/>
  <c r="G386" i="5"/>
  <c r="M385" i="5"/>
  <c r="G385" i="5"/>
  <c r="M381" i="5"/>
  <c r="G381" i="5"/>
  <c r="M380" i="5"/>
  <c r="G380" i="5"/>
  <c r="M379" i="5"/>
  <c r="G379" i="5"/>
  <c r="M376" i="5"/>
  <c r="G376" i="5"/>
  <c r="M375" i="5"/>
  <c r="G375" i="5"/>
  <c r="M374" i="5"/>
  <c r="G374" i="5"/>
  <c r="M373" i="5"/>
  <c r="G373" i="5"/>
  <c r="M372" i="5"/>
  <c r="G372" i="5"/>
  <c r="M371" i="5"/>
  <c r="G371" i="5"/>
  <c r="M370" i="5"/>
  <c r="G370" i="5"/>
  <c r="M369" i="5"/>
  <c r="G369" i="5"/>
  <c r="M366" i="5"/>
  <c r="G366" i="5"/>
  <c r="M363" i="5"/>
  <c r="G363" i="5"/>
  <c r="M362" i="5"/>
  <c r="G362" i="5"/>
  <c r="M361" i="5"/>
  <c r="G361" i="5"/>
  <c r="M360" i="5"/>
  <c r="G360" i="5"/>
  <c r="M359" i="5"/>
  <c r="G359" i="5"/>
  <c r="M358" i="5"/>
  <c r="G358" i="5"/>
  <c r="M356" i="5"/>
  <c r="G356" i="5"/>
  <c r="M355" i="5"/>
  <c r="G355" i="5"/>
  <c r="M354" i="5"/>
  <c r="G354" i="5"/>
  <c r="M353" i="5"/>
  <c r="G353" i="5"/>
  <c r="M352" i="5"/>
  <c r="G352" i="5"/>
  <c r="M348" i="5"/>
  <c r="G348" i="5"/>
  <c r="M347" i="5"/>
  <c r="G347" i="5"/>
  <c r="M346" i="5"/>
  <c r="G346" i="5"/>
  <c r="M343" i="5"/>
  <c r="G343" i="5"/>
  <c r="M340" i="5"/>
  <c r="G340" i="5"/>
  <c r="M338" i="5"/>
  <c r="G338" i="5"/>
  <c r="M337" i="5"/>
  <c r="G337" i="5"/>
  <c r="M336" i="5"/>
  <c r="G336" i="5"/>
  <c r="M335" i="5"/>
  <c r="G335" i="5"/>
  <c r="M331" i="5"/>
  <c r="G331" i="5"/>
  <c r="M330" i="5"/>
  <c r="G330" i="5"/>
  <c r="M329" i="5"/>
  <c r="G329" i="5"/>
  <c r="M326" i="5"/>
  <c r="G326" i="5"/>
  <c r="M325" i="5"/>
  <c r="G325" i="5"/>
  <c r="M324" i="5"/>
  <c r="G324" i="5"/>
  <c r="M323" i="5"/>
  <c r="G323" i="5"/>
  <c r="M322" i="5"/>
  <c r="G322" i="5"/>
  <c r="M321" i="5"/>
  <c r="G321" i="5"/>
  <c r="M320" i="5"/>
  <c r="G320" i="5"/>
  <c r="M319" i="5"/>
  <c r="G319" i="5"/>
  <c r="M318" i="5"/>
  <c r="G318" i="5"/>
  <c r="M316" i="5"/>
  <c r="G316" i="5"/>
  <c r="M313" i="5"/>
  <c r="G313" i="5"/>
  <c r="M312" i="5"/>
  <c r="G312" i="5"/>
  <c r="M311" i="5"/>
  <c r="G311" i="5"/>
  <c r="M310" i="5"/>
  <c r="G310" i="5"/>
  <c r="M309" i="5"/>
  <c r="G309" i="5"/>
  <c r="M308" i="5"/>
  <c r="G308" i="5"/>
  <c r="G307" i="5"/>
  <c r="M306" i="5"/>
  <c r="G306" i="5"/>
  <c r="M305" i="5"/>
  <c r="G305" i="5"/>
  <c r="M304" i="5"/>
  <c r="G304" i="5"/>
  <c r="M303" i="5"/>
  <c r="G303" i="5"/>
  <c r="M302" i="5"/>
  <c r="G302" i="5"/>
  <c r="M298" i="5"/>
  <c r="G298" i="5"/>
  <c r="M297" i="5"/>
  <c r="G297" i="5"/>
  <c r="M296" i="5"/>
  <c r="G296" i="5"/>
  <c r="M293" i="5"/>
  <c r="G293" i="5"/>
  <c r="M290" i="5"/>
  <c r="G290" i="5"/>
  <c r="M288" i="5"/>
  <c r="G288" i="5"/>
  <c r="M287" i="5"/>
  <c r="G287" i="5"/>
  <c r="M286" i="5"/>
  <c r="G286" i="5"/>
  <c r="M285" i="5"/>
  <c r="G285" i="5"/>
  <c r="M281" i="5"/>
  <c r="G281" i="5"/>
  <c r="M280" i="5"/>
  <c r="G280" i="5"/>
  <c r="M279" i="5"/>
  <c r="G279" i="5"/>
  <c r="M276" i="5"/>
  <c r="G276" i="5"/>
  <c r="M275" i="5"/>
  <c r="G275" i="5"/>
  <c r="M274" i="5"/>
  <c r="G274" i="5"/>
  <c r="M273" i="5"/>
  <c r="G273" i="5"/>
  <c r="M272" i="5"/>
  <c r="G272" i="5"/>
  <c r="M271" i="5"/>
  <c r="G271" i="5"/>
  <c r="M270" i="5"/>
  <c r="G270" i="5"/>
  <c r="M269" i="5"/>
  <c r="G269" i="5"/>
  <c r="M268" i="5"/>
  <c r="G268" i="5"/>
  <c r="M266" i="5"/>
  <c r="G266" i="5"/>
  <c r="M263" i="5"/>
  <c r="G263" i="5"/>
  <c r="M262" i="5"/>
  <c r="G262" i="5"/>
  <c r="M261" i="5"/>
  <c r="G261" i="5"/>
  <c r="M260" i="5"/>
  <c r="G260" i="5"/>
  <c r="M259" i="5"/>
  <c r="G259" i="5"/>
  <c r="M258" i="5"/>
  <c r="G258" i="5"/>
  <c r="M256" i="5"/>
  <c r="G256" i="5"/>
  <c r="M255" i="5"/>
  <c r="G255" i="5"/>
  <c r="M254" i="5"/>
  <c r="G254" i="5"/>
  <c r="M253" i="5"/>
  <c r="G253" i="5"/>
  <c r="M252" i="5"/>
  <c r="G252" i="5"/>
  <c r="M248" i="5"/>
  <c r="G248" i="5"/>
  <c r="M247" i="5"/>
  <c r="G247" i="5"/>
  <c r="M246" i="5"/>
  <c r="G246" i="5"/>
  <c r="M243" i="5"/>
  <c r="G243" i="5"/>
  <c r="M240" i="5"/>
  <c r="G240" i="5"/>
  <c r="M238" i="5"/>
  <c r="G238" i="5"/>
  <c r="M237" i="5"/>
  <c r="G237" i="5"/>
  <c r="M236" i="5"/>
  <c r="G236" i="5"/>
  <c r="M235" i="5"/>
  <c r="G235" i="5"/>
  <c r="M231" i="5"/>
  <c r="G231" i="5"/>
  <c r="M230" i="5"/>
  <c r="G230" i="5"/>
  <c r="M229" i="5"/>
  <c r="G229" i="5"/>
  <c r="M226" i="5"/>
  <c r="G226" i="5"/>
  <c r="M225" i="5"/>
  <c r="G225" i="5"/>
  <c r="M224" i="5"/>
  <c r="G224" i="5"/>
  <c r="M223" i="5"/>
  <c r="G223" i="5"/>
  <c r="M222" i="5"/>
  <c r="G222" i="5"/>
  <c r="M221" i="5"/>
  <c r="G221" i="5"/>
  <c r="M220" i="5"/>
  <c r="G220" i="5"/>
  <c r="M219" i="5"/>
  <c r="G219" i="5"/>
  <c r="M216" i="5"/>
  <c r="G216" i="5"/>
  <c r="M213" i="5"/>
  <c r="G213" i="5"/>
  <c r="M212" i="5"/>
  <c r="G212" i="5"/>
  <c r="M211" i="5"/>
  <c r="G211" i="5"/>
  <c r="M210" i="5"/>
  <c r="G210" i="5"/>
  <c r="M209" i="5"/>
  <c r="G209" i="5"/>
  <c r="M208" i="5"/>
  <c r="G208" i="5"/>
  <c r="M206" i="5"/>
  <c r="G206" i="5"/>
  <c r="M205" i="5"/>
  <c r="G205" i="5"/>
  <c r="M204" i="5"/>
  <c r="G204" i="5"/>
  <c r="M203" i="5"/>
  <c r="G203" i="5"/>
  <c r="M202" i="5"/>
  <c r="G202" i="5"/>
  <c r="M198" i="5"/>
  <c r="G198" i="5"/>
  <c r="M197" i="5"/>
  <c r="G197" i="5"/>
  <c r="M196" i="5"/>
  <c r="G196" i="5"/>
  <c r="M193" i="5"/>
  <c r="G193" i="5"/>
  <c r="M190" i="5"/>
  <c r="G190" i="5"/>
  <c r="M188" i="5"/>
  <c r="G188" i="5"/>
  <c r="M187" i="5"/>
  <c r="G187" i="5"/>
  <c r="M186" i="5"/>
  <c r="G186" i="5"/>
  <c r="M185" i="5"/>
  <c r="G185" i="5"/>
  <c r="M181" i="5"/>
  <c r="G181" i="5"/>
  <c r="M180" i="5"/>
  <c r="G180" i="5"/>
  <c r="M179" i="5"/>
  <c r="G179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6" i="5"/>
  <c r="G166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6" i="5"/>
  <c r="G156" i="5"/>
  <c r="M155" i="5"/>
  <c r="G155" i="5"/>
  <c r="M154" i="5"/>
  <c r="G154" i="5"/>
  <c r="M153" i="5"/>
  <c r="G153" i="5"/>
  <c r="M152" i="5"/>
  <c r="G152" i="5"/>
  <c r="M148" i="5"/>
  <c r="G148" i="5"/>
  <c r="M147" i="5"/>
  <c r="G147" i="5"/>
  <c r="M146" i="5"/>
  <c r="G146" i="5"/>
  <c r="M143" i="5"/>
  <c r="G143" i="5"/>
  <c r="M140" i="5"/>
  <c r="G140" i="5"/>
  <c r="M138" i="5"/>
  <c r="G138" i="5"/>
  <c r="M137" i="5"/>
  <c r="G137" i="5"/>
  <c r="M136" i="5"/>
  <c r="G136" i="5"/>
  <c r="M135" i="5"/>
  <c r="G135" i="5"/>
  <c r="M131" i="5"/>
  <c r="G131" i="5"/>
  <c r="M130" i="5"/>
  <c r="G130" i="5"/>
  <c r="M129" i="5"/>
  <c r="G129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6" i="5"/>
  <c r="G116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6" i="5"/>
  <c r="G106" i="5"/>
  <c r="M105" i="5"/>
  <c r="G105" i="5"/>
  <c r="M104" i="5"/>
  <c r="G104" i="5"/>
  <c r="M103" i="5"/>
  <c r="G103" i="5"/>
  <c r="M102" i="5"/>
  <c r="G102" i="5"/>
  <c r="Q450" i="5"/>
  <c r="V98" i="5"/>
  <c r="U98" i="5"/>
  <c r="U148" i="5" s="1"/>
  <c r="U198" i="5" s="1"/>
  <c r="U248" i="5" s="1"/>
  <c r="U298" i="5" s="1"/>
  <c r="U348" i="5" s="1"/>
  <c r="U398" i="5" s="1"/>
  <c r="U448" i="5" s="1"/>
  <c r="R98" i="5"/>
  <c r="R148" i="5" s="1"/>
  <c r="R198" i="5" s="1"/>
  <c r="R248" i="5" s="1"/>
  <c r="R298" i="5" s="1"/>
  <c r="R348" i="5" s="1"/>
  <c r="R398" i="5" s="1"/>
  <c r="R448" i="5" s="1"/>
  <c r="P98" i="5"/>
  <c r="P148" i="5" s="1"/>
  <c r="P198" i="5" s="1"/>
  <c r="P248" i="5" s="1"/>
  <c r="P298" i="5" s="1"/>
  <c r="P348" i="5" s="1"/>
  <c r="P398" i="5" s="1"/>
  <c r="P448" i="5" s="1"/>
  <c r="M98" i="5"/>
  <c r="L98" i="5"/>
  <c r="L148" i="5" s="1"/>
  <c r="J98" i="5"/>
  <c r="J148" i="5" s="1"/>
  <c r="J198" i="5" s="1"/>
  <c r="J248" i="5" s="1"/>
  <c r="J298" i="5" s="1"/>
  <c r="J348" i="5" s="1"/>
  <c r="J398" i="5" s="1"/>
  <c r="J448" i="5" s="1"/>
  <c r="G98" i="5"/>
  <c r="F98" i="5"/>
  <c r="F148" i="5" s="1"/>
  <c r="D98" i="5"/>
  <c r="D148" i="5" s="1"/>
  <c r="D198" i="5" s="1"/>
  <c r="D248" i="5" s="1"/>
  <c r="D298" i="5" s="1"/>
  <c r="D348" i="5" s="1"/>
  <c r="D398" i="5" s="1"/>
  <c r="D448" i="5" s="1"/>
  <c r="V97" i="5"/>
  <c r="U97" i="5"/>
  <c r="U147" i="5" s="1"/>
  <c r="U197" i="5" s="1"/>
  <c r="U247" i="5" s="1"/>
  <c r="U297" i="5" s="1"/>
  <c r="U347" i="5" s="1"/>
  <c r="U397" i="5" s="1"/>
  <c r="U447" i="5" s="1"/>
  <c r="R97" i="5"/>
  <c r="R147" i="5" s="1"/>
  <c r="R197" i="5" s="1"/>
  <c r="R247" i="5" s="1"/>
  <c r="R297" i="5" s="1"/>
  <c r="R347" i="5" s="1"/>
  <c r="R397" i="5" s="1"/>
  <c r="R447" i="5" s="1"/>
  <c r="P97" i="5"/>
  <c r="P147" i="5" s="1"/>
  <c r="P197" i="5" s="1"/>
  <c r="P247" i="5" s="1"/>
  <c r="P297" i="5" s="1"/>
  <c r="P347" i="5" s="1"/>
  <c r="P397" i="5" s="1"/>
  <c r="P447" i="5" s="1"/>
  <c r="M97" i="5"/>
  <c r="W97" i="5" s="1"/>
  <c r="V147" i="5" s="1"/>
  <c r="L97" i="5"/>
  <c r="L147" i="5" s="1"/>
  <c r="J97" i="5"/>
  <c r="J147" i="5" s="1"/>
  <c r="J197" i="5" s="1"/>
  <c r="J247" i="5" s="1"/>
  <c r="J297" i="5" s="1"/>
  <c r="J347" i="5" s="1"/>
  <c r="J397" i="5" s="1"/>
  <c r="J447" i="5" s="1"/>
  <c r="G97" i="5"/>
  <c r="F97" i="5"/>
  <c r="F147" i="5" s="1"/>
  <c r="D97" i="5"/>
  <c r="D147" i="5" s="1"/>
  <c r="D197" i="5" s="1"/>
  <c r="D247" i="5" s="1"/>
  <c r="D297" i="5" s="1"/>
  <c r="D347" i="5" s="1"/>
  <c r="D397" i="5" s="1"/>
  <c r="D447" i="5" s="1"/>
  <c r="V96" i="5"/>
  <c r="U96" i="5"/>
  <c r="U146" i="5" s="1"/>
  <c r="U196" i="5" s="1"/>
  <c r="U246" i="5" s="1"/>
  <c r="U296" i="5" s="1"/>
  <c r="U346" i="5" s="1"/>
  <c r="U396" i="5" s="1"/>
  <c r="U446" i="5" s="1"/>
  <c r="R96" i="5"/>
  <c r="R146" i="5" s="1"/>
  <c r="R196" i="5" s="1"/>
  <c r="R246" i="5" s="1"/>
  <c r="R296" i="5" s="1"/>
  <c r="R346" i="5" s="1"/>
  <c r="R396" i="5" s="1"/>
  <c r="R446" i="5" s="1"/>
  <c r="P96" i="5"/>
  <c r="P146" i="5" s="1"/>
  <c r="P196" i="5" s="1"/>
  <c r="P246" i="5" s="1"/>
  <c r="P296" i="5" s="1"/>
  <c r="P346" i="5" s="1"/>
  <c r="P396" i="5" s="1"/>
  <c r="P446" i="5" s="1"/>
  <c r="M96" i="5"/>
  <c r="L96" i="5"/>
  <c r="L146" i="5" s="1"/>
  <c r="J96" i="5"/>
  <c r="J146" i="5" s="1"/>
  <c r="J196" i="5" s="1"/>
  <c r="J246" i="5" s="1"/>
  <c r="J296" i="5" s="1"/>
  <c r="J346" i="5" s="1"/>
  <c r="J396" i="5" s="1"/>
  <c r="J446" i="5" s="1"/>
  <c r="G96" i="5"/>
  <c r="F96" i="5"/>
  <c r="F146" i="5" s="1"/>
  <c r="D96" i="5"/>
  <c r="D146" i="5" s="1"/>
  <c r="D196" i="5" s="1"/>
  <c r="D246" i="5" s="1"/>
  <c r="D296" i="5" s="1"/>
  <c r="D346" i="5" s="1"/>
  <c r="D396" i="5" s="1"/>
  <c r="D446" i="5" s="1"/>
  <c r="V93" i="5"/>
  <c r="U93" i="5"/>
  <c r="U143" i="5" s="1"/>
  <c r="U193" i="5" s="1"/>
  <c r="U243" i="5" s="1"/>
  <c r="U293" i="5" s="1"/>
  <c r="U343" i="5" s="1"/>
  <c r="U393" i="5" s="1"/>
  <c r="U443" i="5" s="1"/>
  <c r="R93" i="5"/>
  <c r="R143" i="5" s="1"/>
  <c r="R193" i="5" s="1"/>
  <c r="R243" i="5" s="1"/>
  <c r="R293" i="5" s="1"/>
  <c r="R343" i="5" s="1"/>
  <c r="R393" i="5" s="1"/>
  <c r="R443" i="5" s="1"/>
  <c r="P93" i="5"/>
  <c r="P143" i="5" s="1"/>
  <c r="P193" i="5" s="1"/>
  <c r="P243" i="5" s="1"/>
  <c r="P293" i="5" s="1"/>
  <c r="P343" i="5" s="1"/>
  <c r="P393" i="5" s="1"/>
  <c r="P443" i="5" s="1"/>
  <c r="M93" i="5"/>
  <c r="W93" i="5" s="1"/>
  <c r="V143" i="5" s="1"/>
  <c r="L93" i="5"/>
  <c r="L143" i="5" s="1"/>
  <c r="J93" i="5"/>
  <c r="J143" i="5" s="1"/>
  <c r="J193" i="5" s="1"/>
  <c r="J243" i="5" s="1"/>
  <c r="J293" i="5" s="1"/>
  <c r="J343" i="5" s="1"/>
  <c r="J393" i="5" s="1"/>
  <c r="J443" i="5" s="1"/>
  <c r="G93" i="5"/>
  <c r="F93" i="5"/>
  <c r="F143" i="5" s="1"/>
  <c r="D93" i="5"/>
  <c r="D143" i="5" s="1"/>
  <c r="D193" i="5" s="1"/>
  <c r="D243" i="5" s="1"/>
  <c r="D293" i="5" s="1"/>
  <c r="D343" i="5" s="1"/>
  <c r="D393" i="5" s="1"/>
  <c r="D443" i="5" s="1"/>
  <c r="V90" i="5"/>
  <c r="U90" i="5"/>
  <c r="U140" i="5" s="1"/>
  <c r="U190" i="5" s="1"/>
  <c r="U240" i="5" s="1"/>
  <c r="U290" i="5" s="1"/>
  <c r="U340" i="5" s="1"/>
  <c r="U390" i="5" s="1"/>
  <c r="U440" i="5" s="1"/>
  <c r="R90" i="5"/>
  <c r="R140" i="5" s="1"/>
  <c r="R190" i="5" s="1"/>
  <c r="R240" i="5" s="1"/>
  <c r="R290" i="5" s="1"/>
  <c r="R340" i="5" s="1"/>
  <c r="R390" i="5" s="1"/>
  <c r="R440" i="5" s="1"/>
  <c r="P90" i="5"/>
  <c r="P140" i="5" s="1"/>
  <c r="P190" i="5" s="1"/>
  <c r="P240" i="5" s="1"/>
  <c r="P290" i="5" s="1"/>
  <c r="P340" i="5" s="1"/>
  <c r="P390" i="5" s="1"/>
  <c r="P440" i="5" s="1"/>
  <c r="M90" i="5"/>
  <c r="L90" i="5"/>
  <c r="L140" i="5" s="1"/>
  <c r="J90" i="5"/>
  <c r="J140" i="5" s="1"/>
  <c r="J190" i="5" s="1"/>
  <c r="J240" i="5" s="1"/>
  <c r="J290" i="5" s="1"/>
  <c r="J340" i="5" s="1"/>
  <c r="J390" i="5" s="1"/>
  <c r="J440" i="5" s="1"/>
  <c r="G90" i="5"/>
  <c r="F90" i="5"/>
  <c r="F140" i="5" s="1"/>
  <c r="D90" i="5"/>
  <c r="D140" i="5" s="1"/>
  <c r="D190" i="5" s="1"/>
  <c r="D240" i="5" s="1"/>
  <c r="D290" i="5" s="1"/>
  <c r="D340" i="5" s="1"/>
  <c r="D390" i="5" s="1"/>
  <c r="D440" i="5" s="1"/>
  <c r="V88" i="5"/>
  <c r="U88" i="5"/>
  <c r="U138" i="5" s="1"/>
  <c r="U188" i="5" s="1"/>
  <c r="U238" i="5" s="1"/>
  <c r="U288" i="5" s="1"/>
  <c r="U338" i="5" s="1"/>
  <c r="U388" i="5" s="1"/>
  <c r="U438" i="5" s="1"/>
  <c r="R88" i="5"/>
  <c r="R138" i="5" s="1"/>
  <c r="R188" i="5" s="1"/>
  <c r="R238" i="5" s="1"/>
  <c r="R288" i="5" s="1"/>
  <c r="R338" i="5" s="1"/>
  <c r="R388" i="5" s="1"/>
  <c r="R438" i="5" s="1"/>
  <c r="P88" i="5"/>
  <c r="P138" i="5" s="1"/>
  <c r="P188" i="5" s="1"/>
  <c r="P238" i="5" s="1"/>
  <c r="P288" i="5" s="1"/>
  <c r="P338" i="5" s="1"/>
  <c r="P388" i="5" s="1"/>
  <c r="P438" i="5" s="1"/>
  <c r="M88" i="5"/>
  <c r="L88" i="5"/>
  <c r="L138" i="5" s="1"/>
  <c r="J88" i="5"/>
  <c r="J138" i="5" s="1"/>
  <c r="J188" i="5" s="1"/>
  <c r="J238" i="5" s="1"/>
  <c r="J288" i="5" s="1"/>
  <c r="J338" i="5" s="1"/>
  <c r="J388" i="5" s="1"/>
  <c r="J438" i="5" s="1"/>
  <c r="G88" i="5"/>
  <c r="F88" i="5"/>
  <c r="F138" i="5" s="1"/>
  <c r="D88" i="5"/>
  <c r="D138" i="5" s="1"/>
  <c r="D188" i="5" s="1"/>
  <c r="D238" i="5" s="1"/>
  <c r="D288" i="5" s="1"/>
  <c r="D338" i="5" s="1"/>
  <c r="D388" i="5" s="1"/>
  <c r="D438" i="5" s="1"/>
  <c r="U87" i="5"/>
  <c r="U137" i="5" s="1"/>
  <c r="U187" i="5" s="1"/>
  <c r="U237" i="5" s="1"/>
  <c r="U287" i="5" s="1"/>
  <c r="U337" i="5" s="1"/>
  <c r="U387" i="5" s="1"/>
  <c r="U437" i="5" s="1"/>
  <c r="R87" i="5"/>
  <c r="R137" i="5" s="1"/>
  <c r="R187" i="5" s="1"/>
  <c r="R237" i="5" s="1"/>
  <c r="R287" i="5" s="1"/>
  <c r="R337" i="5" s="1"/>
  <c r="R387" i="5" s="1"/>
  <c r="R437" i="5" s="1"/>
  <c r="P87" i="5"/>
  <c r="P137" i="5" s="1"/>
  <c r="P187" i="5" s="1"/>
  <c r="P237" i="5" s="1"/>
  <c r="P287" i="5" s="1"/>
  <c r="P337" i="5" s="1"/>
  <c r="P387" i="5" s="1"/>
  <c r="P437" i="5" s="1"/>
  <c r="M87" i="5"/>
  <c r="L87" i="5"/>
  <c r="L137" i="5" s="1"/>
  <c r="J87" i="5"/>
  <c r="J137" i="5" s="1"/>
  <c r="J187" i="5" s="1"/>
  <c r="J237" i="5" s="1"/>
  <c r="J287" i="5" s="1"/>
  <c r="J337" i="5" s="1"/>
  <c r="J387" i="5" s="1"/>
  <c r="J437" i="5" s="1"/>
  <c r="G87" i="5"/>
  <c r="F87" i="5"/>
  <c r="F137" i="5" s="1"/>
  <c r="D87" i="5"/>
  <c r="D137" i="5" s="1"/>
  <c r="D187" i="5" s="1"/>
  <c r="D237" i="5" s="1"/>
  <c r="D287" i="5" s="1"/>
  <c r="D337" i="5" s="1"/>
  <c r="D387" i="5" s="1"/>
  <c r="D437" i="5" s="1"/>
  <c r="V86" i="5"/>
  <c r="U86" i="5"/>
  <c r="U136" i="5" s="1"/>
  <c r="U186" i="5" s="1"/>
  <c r="U236" i="5" s="1"/>
  <c r="U286" i="5" s="1"/>
  <c r="U336" i="5" s="1"/>
  <c r="U386" i="5" s="1"/>
  <c r="U436" i="5" s="1"/>
  <c r="R86" i="5"/>
  <c r="R136" i="5" s="1"/>
  <c r="R186" i="5" s="1"/>
  <c r="R236" i="5" s="1"/>
  <c r="R286" i="5" s="1"/>
  <c r="R336" i="5" s="1"/>
  <c r="R386" i="5" s="1"/>
  <c r="R436" i="5" s="1"/>
  <c r="P86" i="5"/>
  <c r="P136" i="5" s="1"/>
  <c r="P186" i="5" s="1"/>
  <c r="P236" i="5" s="1"/>
  <c r="P286" i="5" s="1"/>
  <c r="P336" i="5" s="1"/>
  <c r="P386" i="5" s="1"/>
  <c r="P436" i="5" s="1"/>
  <c r="M86" i="5"/>
  <c r="W86" i="5" s="1"/>
  <c r="V136" i="5" s="1"/>
  <c r="L86" i="5"/>
  <c r="L136" i="5" s="1"/>
  <c r="J86" i="5"/>
  <c r="J136" i="5" s="1"/>
  <c r="J186" i="5" s="1"/>
  <c r="J236" i="5" s="1"/>
  <c r="J286" i="5" s="1"/>
  <c r="J336" i="5" s="1"/>
  <c r="J386" i="5" s="1"/>
  <c r="J436" i="5" s="1"/>
  <c r="G86" i="5"/>
  <c r="F86" i="5"/>
  <c r="F136" i="5" s="1"/>
  <c r="D86" i="5"/>
  <c r="D136" i="5" s="1"/>
  <c r="D186" i="5" s="1"/>
  <c r="D236" i="5" s="1"/>
  <c r="D286" i="5" s="1"/>
  <c r="D336" i="5" s="1"/>
  <c r="D386" i="5" s="1"/>
  <c r="D436" i="5" s="1"/>
  <c r="U85" i="5"/>
  <c r="U135" i="5" s="1"/>
  <c r="U185" i="5" s="1"/>
  <c r="U235" i="5" s="1"/>
  <c r="U285" i="5" s="1"/>
  <c r="U335" i="5" s="1"/>
  <c r="U385" i="5" s="1"/>
  <c r="U435" i="5" s="1"/>
  <c r="R85" i="5"/>
  <c r="R135" i="5" s="1"/>
  <c r="R185" i="5" s="1"/>
  <c r="R235" i="5" s="1"/>
  <c r="R285" i="5" s="1"/>
  <c r="R335" i="5" s="1"/>
  <c r="R385" i="5" s="1"/>
  <c r="R435" i="5" s="1"/>
  <c r="P85" i="5"/>
  <c r="P135" i="5" s="1"/>
  <c r="P185" i="5" s="1"/>
  <c r="P235" i="5" s="1"/>
  <c r="P285" i="5" s="1"/>
  <c r="P335" i="5" s="1"/>
  <c r="P385" i="5" s="1"/>
  <c r="P435" i="5" s="1"/>
  <c r="M85" i="5"/>
  <c r="L85" i="5"/>
  <c r="L135" i="5" s="1"/>
  <c r="J85" i="5"/>
  <c r="J135" i="5" s="1"/>
  <c r="J185" i="5" s="1"/>
  <c r="J235" i="5" s="1"/>
  <c r="J285" i="5" s="1"/>
  <c r="J335" i="5" s="1"/>
  <c r="J385" i="5" s="1"/>
  <c r="J435" i="5" s="1"/>
  <c r="G85" i="5"/>
  <c r="F85" i="5"/>
  <c r="F135" i="5" s="1"/>
  <c r="D85" i="5"/>
  <c r="D135" i="5" s="1"/>
  <c r="D185" i="5" s="1"/>
  <c r="D235" i="5" s="1"/>
  <c r="D285" i="5" s="1"/>
  <c r="D335" i="5" s="1"/>
  <c r="D385" i="5" s="1"/>
  <c r="D435" i="5" s="1"/>
  <c r="V81" i="5"/>
  <c r="U81" i="5"/>
  <c r="U131" i="5" s="1"/>
  <c r="U181" i="5" s="1"/>
  <c r="U231" i="5" s="1"/>
  <c r="U281" i="5" s="1"/>
  <c r="U331" i="5" s="1"/>
  <c r="U381" i="5" s="1"/>
  <c r="U431" i="5" s="1"/>
  <c r="R81" i="5"/>
  <c r="R131" i="5" s="1"/>
  <c r="R181" i="5" s="1"/>
  <c r="R231" i="5" s="1"/>
  <c r="R281" i="5" s="1"/>
  <c r="R331" i="5" s="1"/>
  <c r="R381" i="5" s="1"/>
  <c r="R431" i="5" s="1"/>
  <c r="P81" i="5"/>
  <c r="P131" i="5" s="1"/>
  <c r="P181" i="5" s="1"/>
  <c r="P231" i="5" s="1"/>
  <c r="P281" i="5" s="1"/>
  <c r="P331" i="5" s="1"/>
  <c r="P381" i="5" s="1"/>
  <c r="P431" i="5" s="1"/>
  <c r="M81" i="5"/>
  <c r="W81" i="5" s="1"/>
  <c r="V131" i="5" s="1"/>
  <c r="L81" i="5"/>
  <c r="L131" i="5" s="1"/>
  <c r="J81" i="5"/>
  <c r="J131" i="5" s="1"/>
  <c r="J181" i="5" s="1"/>
  <c r="J231" i="5" s="1"/>
  <c r="J281" i="5" s="1"/>
  <c r="J331" i="5" s="1"/>
  <c r="J381" i="5" s="1"/>
  <c r="J431" i="5" s="1"/>
  <c r="G81" i="5"/>
  <c r="F81" i="5"/>
  <c r="F131" i="5" s="1"/>
  <c r="D81" i="5"/>
  <c r="D131" i="5" s="1"/>
  <c r="D181" i="5" s="1"/>
  <c r="D231" i="5" s="1"/>
  <c r="D281" i="5" s="1"/>
  <c r="D331" i="5" s="1"/>
  <c r="D381" i="5" s="1"/>
  <c r="D431" i="5" s="1"/>
  <c r="V80" i="5"/>
  <c r="U80" i="5"/>
  <c r="U130" i="5" s="1"/>
  <c r="U180" i="5" s="1"/>
  <c r="U230" i="5" s="1"/>
  <c r="U280" i="5" s="1"/>
  <c r="U330" i="5" s="1"/>
  <c r="U380" i="5" s="1"/>
  <c r="U430" i="5" s="1"/>
  <c r="R80" i="5"/>
  <c r="R130" i="5" s="1"/>
  <c r="R180" i="5" s="1"/>
  <c r="R230" i="5" s="1"/>
  <c r="R280" i="5" s="1"/>
  <c r="R330" i="5" s="1"/>
  <c r="R380" i="5" s="1"/>
  <c r="R430" i="5" s="1"/>
  <c r="P80" i="5"/>
  <c r="P130" i="5" s="1"/>
  <c r="P180" i="5" s="1"/>
  <c r="P230" i="5" s="1"/>
  <c r="P280" i="5" s="1"/>
  <c r="P330" i="5" s="1"/>
  <c r="P380" i="5" s="1"/>
  <c r="P430" i="5" s="1"/>
  <c r="M80" i="5"/>
  <c r="L80" i="5"/>
  <c r="L130" i="5" s="1"/>
  <c r="J80" i="5"/>
  <c r="J130" i="5" s="1"/>
  <c r="J180" i="5" s="1"/>
  <c r="J230" i="5" s="1"/>
  <c r="J280" i="5" s="1"/>
  <c r="J330" i="5" s="1"/>
  <c r="J380" i="5" s="1"/>
  <c r="J430" i="5" s="1"/>
  <c r="G80" i="5"/>
  <c r="F80" i="5"/>
  <c r="F130" i="5" s="1"/>
  <c r="D80" i="5"/>
  <c r="D130" i="5" s="1"/>
  <c r="D180" i="5" s="1"/>
  <c r="D230" i="5" s="1"/>
  <c r="D280" i="5" s="1"/>
  <c r="D330" i="5" s="1"/>
  <c r="D380" i="5" s="1"/>
  <c r="D430" i="5" s="1"/>
  <c r="V79" i="5"/>
  <c r="U79" i="5"/>
  <c r="U129" i="5" s="1"/>
  <c r="U179" i="5" s="1"/>
  <c r="U229" i="5" s="1"/>
  <c r="U279" i="5" s="1"/>
  <c r="U329" i="5" s="1"/>
  <c r="U379" i="5" s="1"/>
  <c r="U429" i="5" s="1"/>
  <c r="R79" i="5"/>
  <c r="R129" i="5" s="1"/>
  <c r="R179" i="5" s="1"/>
  <c r="R229" i="5" s="1"/>
  <c r="R279" i="5" s="1"/>
  <c r="R329" i="5" s="1"/>
  <c r="R379" i="5" s="1"/>
  <c r="R429" i="5" s="1"/>
  <c r="P79" i="5"/>
  <c r="P129" i="5" s="1"/>
  <c r="P179" i="5" s="1"/>
  <c r="P229" i="5" s="1"/>
  <c r="P279" i="5" s="1"/>
  <c r="P329" i="5" s="1"/>
  <c r="P379" i="5" s="1"/>
  <c r="P429" i="5" s="1"/>
  <c r="M79" i="5"/>
  <c r="W79" i="5" s="1"/>
  <c r="V129" i="5" s="1"/>
  <c r="L79" i="5"/>
  <c r="L129" i="5" s="1"/>
  <c r="J79" i="5"/>
  <c r="J129" i="5" s="1"/>
  <c r="J179" i="5" s="1"/>
  <c r="J229" i="5" s="1"/>
  <c r="J279" i="5" s="1"/>
  <c r="J329" i="5" s="1"/>
  <c r="J379" i="5" s="1"/>
  <c r="J429" i="5" s="1"/>
  <c r="G79" i="5"/>
  <c r="F79" i="5"/>
  <c r="F129" i="5" s="1"/>
  <c r="D79" i="5"/>
  <c r="D129" i="5" s="1"/>
  <c r="D179" i="5" s="1"/>
  <c r="D229" i="5" s="1"/>
  <c r="D279" i="5" s="1"/>
  <c r="D329" i="5" s="1"/>
  <c r="D379" i="5" s="1"/>
  <c r="D429" i="5" s="1"/>
  <c r="V78" i="5"/>
  <c r="T428" i="5"/>
  <c r="Q428" i="5"/>
  <c r="O428" i="5"/>
  <c r="K428" i="5"/>
  <c r="I428" i="5"/>
  <c r="E428" i="5"/>
  <c r="C428" i="5"/>
  <c r="U76" i="5"/>
  <c r="U126" i="5" s="1"/>
  <c r="U176" i="5" s="1"/>
  <c r="U226" i="5" s="1"/>
  <c r="U276" i="5" s="1"/>
  <c r="U326" i="5" s="1"/>
  <c r="U376" i="5" s="1"/>
  <c r="U426" i="5" s="1"/>
  <c r="R76" i="5"/>
  <c r="R126" i="5" s="1"/>
  <c r="R176" i="5" s="1"/>
  <c r="R226" i="5" s="1"/>
  <c r="R276" i="5" s="1"/>
  <c r="R326" i="5" s="1"/>
  <c r="R376" i="5" s="1"/>
  <c r="R426" i="5" s="1"/>
  <c r="P76" i="5"/>
  <c r="P126" i="5" s="1"/>
  <c r="P176" i="5" s="1"/>
  <c r="P226" i="5" s="1"/>
  <c r="P276" i="5" s="1"/>
  <c r="P326" i="5" s="1"/>
  <c r="P376" i="5" s="1"/>
  <c r="P426" i="5" s="1"/>
  <c r="M76" i="5"/>
  <c r="L76" i="5"/>
  <c r="L126" i="5" s="1"/>
  <c r="J76" i="5"/>
  <c r="J126" i="5" s="1"/>
  <c r="J176" i="5" s="1"/>
  <c r="J226" i="5" s="1"/>
  <c r="J276" i="5" s="1"/>
  <c r="J326" i="5" s="1"/>
  <c r="J376" i="5" s="1"/>
  <c r="J426" i="5" s="1"/>
  <c r="G76" i="5"/>
  <c r="F76" i="5"/>
  <c r="F126" i="5" s="1"/>
  <c r="D76" i="5"/>
  <c r="D126" i="5" s="1"/>
  <c r="D176" i="5" s="1"/>
  <c r="D226" i="5" s="1"/>
  <c r="D276" i="5" s="1"/>
  <c r="D326" i="5" s="1"/>
  <c r="D376" i="5" s="1"/>
  <c r="D426" i="5" s="1"/>
  <c r="U75" i="5"/>
  <c r="U125" i="5" s="1"/>
  <c r="U175" i="5" s="1"/>
  <c r="U225" i="5" s="1"/>
  <c r="U275" i="5" s="1"/>
  <c r="U325" i="5" s="1"/>
  <c r="U375" i="5" s="1"/>
  <c r="U425" i="5" s="1"/>
  <c r="R75" i="5"/>
  <c r="R125" i="5" s="1"/>
  <c r="R175" i="5" s="1"/>
  <c r="R225" i="5" s="1"/>
  <c r="R275" i="5" s="1"/>
  <c r="R325" i="5" s="1"/>
  <c r="R375" i="5" s="1"/>
  <c r="R425" i="5" s="1"/>
  <c r="P75" i="5"/>
  <c r="P125" i="5" s="1"/>
  <c r="P175" i="5" s="1"/>
  <c r="P225" i="5" s="1"/>
  <c r="P275" i="5" s="1"/>
  <c r="P325" i="5" s="1"/>
  <c r="P375" i="5" s="1"/>
  <c r="P425" i="5" s="1"/>
  <c r="M75" i="5"/>
  <c r="W75" i="5" s="1"/>
  <c r="V125" i="5" s="1"/>
  <c r="L75" i="5"/>
  <c r="L125" i="5" s="1"/>
  <c r="J75" i="5"/>
  <c r="J125" i="5" s="1"/>
  <c r="J175" i="5" s="1"/>
  <c r="J225" i="5" s="1"/>
  <c r="J275" i="5" s="1"/>
  <c r="J325" i="5" s="1"/>
  <c r="J375" i="5" s="1"/>
  <c r="J425" i="5" s="1"/>
  <c r="G75" i="5"/>
  <c r="F75" i="5"/>
  <c r="F125" i="5" s="1"/>
  <c r="D75" i="5"/>
  <c r="D125" i="5" s="1"/>
  <c r="D175" i="5" s="1"/>
  <c r="D225" i="5" s="1"/>
  <c r="D275" i="5" s="1"/>
  <c r="D325" i="5" s="1"/>
  <c r="D375" i="5" s="1"/>
  <c r="D425" i="5" s="1"/>
  <c r="U74" i="5"/>
  <c r="U124" i="5" s="1"/>
  <c r="U174" i="5" s="1"/>
  <c r="U224" i="5" s="1"/>
  <c r="U274" i="5" s="1"/>
  <c r="U324" i="5" s="1"/>
  <c r="U374" i="5" s="1"/>
  <c r="U424" i="5" s="1"/>
  <c r="R74" i="5"/>
  <c r="R124" i="5" s="1"/>
  <c r="R174" i="5" s="1"/>
  <c r="R224" i="5" s="1"/>
  <c r="R274" i="5" s="1"/>
  <c r="R324" i="5" s="1"/>
  <c r="R374" i="5" s="1"/>
  <c r="R424" i="5" s="1"/>
  <c r="P74" i="5"/>
  <c r="P124" i="5" s="1"/>
  <c r="P174" i="5" s="1"/>
  <c r="P224" i="5" s="1"/>
  <c r="P274" i="5" s="1"/>
  <c r="P324" i="5" s="1"/>
  <c r="P374" i="5" s="1"/>
  <c r="P424" i="5" s="1"/>
  <c r="M74" i="5"/>
  <c r="L74" i="5"/>
  <c r="L124" i="5" s="1"/>
  <c r="J74" i="5"/>
  <c r="J124" i="5" s="1"/>
  <c r="J174" i="5" s="1"/>
  <c r="J224" i="5" s="1"/>
  <c r="J274" i="5" s="1"/>
  <c r="J324" i="5" s="1"/>
  <c r="J374" i="5" s="1"/>
  <c r="J424" i="5" s="1"/>
  <c r="G74" i="5"/>
  <c r="F74" i="5"/>
  <c r="F124" i="5" s="1"/>
  <c r="D74" i="5"/>
  <c r="D124" i="5" s="1"/>
  <c r="D174" i="5" s="1"/>
  <c r="D224" i="5" s="1"/>
  <c r="D274" i="5" s="1"/>
  <c r="D324" i="5" s="1"/>
  <c r="D374" i="5" s="1"/>
  <c r="D424" i="5" s="1"/>
  <c r="U73" i="5"/>
  <c r="U123" i="5" s="1"/>
  <c r="U173" i="5" s="1"/>
  <c r="U223" i="5" s="1"/>
  <c r="U273" i="5" s="1"/>
  <c r="U323" i="5" s="1"/>
  <c r="U373" i="5" s="1"/>
  <c r="U423" i="5" s="1"/>
  <c r="R73" i="5"/>
  <c r="R123" i="5" s="1"/>
  <c r="R173" i="5" s="1"/>
  <c r="R223" i="5" s="1"/>
  <c r="R273" i="5" s="1"/>
  <c r="R323" i="5" s="1"/>
  <c r="R373" i="5" s="1"/>
  <c r="R423" i="5" s="1"/>
  <c r="P73" i="5"/>
  <c r="P123" i="5" s="1"/>
  <c r="P173" i="5" s="1"/>
  <c r="P223" i="5" s="1"/>
  <c r="P273" i="5" s="1"/>
  <c r="P323" i="5" s="1"/>
  <c r="P373" i="5" s="1"/>
  <c r="P423" i="5" s="1"/>
  <c r="M73" i="5"/>
  <c r="W73" i="5" s="1"/>
  <c r="V123" i="5" s="1"/>
  <c r="L73" i="5"/>
  <c r="L123" i="5" s="1"/>
  <c r="J73" i="5"/>
  <c r="J123" i="5" s="1"/>
  <c r="J173" i="5" s="1"/>
  <c r="J223" i="5" s="1"/>
  <c r="J273" i="5" s="1"/>
  <c r="J323" i="5" s="1"/>
  <c r="J373" i="5" s="1"/>
  <c r="J423" i="5" s="1"/>
  <c r="G73" i="5"/>
  <c r="F73" i="5"/>
  <c r="F123" i="5" s="1"/>
  <c r="D73" i="5"/>
  <c r="D123" i="5" s="1"/>
  <c r="D173" i="5" s="1"/>
  <c r="D223" i="5" s="1"/>
  <c r="D273" i="5" s="1"/>
  <c r="D323" i="5" s="1"/>
  <c r="D373" i="5" s="1"/>
  <c r="D423" i="5" s="1"/>
  <c r="U72" i="5"/>
  <c r="U122" i="5" s="1"/>
  <c r="U172" i="5" s="1"/>
  <c r="U222" i="5" s="1"/>
  <c r="U272" i="5" s="1"/>
  <c r="U322" i="5" s="1"/>
  <c r="U372" i="5" s="1"/>
  <c r="U422" i="5" s="1"/>
  <c r="R72" i="5"/>
  <c r="R122" i="5" s="1"/>
  <c r="R172" i="5" s="1"/>
  <c r="R222" i="5" s="1"/>
  <c r="R272" i="5" s="1"/>
  <c r="R322" i="5" s="1"/>
  <c r="R372" i="5" s="1"/>
  <c r="R422" i="5" s="1"/>
  <c r="P72" i="5"/>
  <c r="P122" i="5" s="1"/>
  <c r="P172" i="5" s="1"/>
  <c r="P222" i="5" s="1"/>
  <c r="P272" i="5" s="1"/>
  <c r="P322" i="5" s="1"/>
  <c r="P372" i="5" s="1"/>
  <c r="P422" i="5" s="1"/>
  <c r="M72" i="5"/>
  <c r="L72" i="5"/>
  <c r="L122" i="5" s="1"/>
  <c r="J72" i="5"/>
  <c r="J122" i="5" s="1"/>
  <c r="J172" i="5" s="1"/>
  <c r="J222" i="5" s="1"/>
  <c r="J272" i="5" s="1"/>
  <c r="J322" i="5" s="1"/>
  <c r="J372" i="5" s="1"/>
  <c r="J422" i="5" s="1"/>
  <c r="G72" i="5"/>
  <c r="F72" i="5"/>
  <c r="F122" i="5" s="1"/>
  <c r="D72" i="5"/>
  <c r="D122" i="5" s="1"/>
  <c r="D172" i="5" s="1"/>
  <c r="D222" i="5" s="1"/>
  <c r="D272" i="5" s="1"/>
  <c r="D322" i="5" s="1"/>
  <c r="D372" i="5" s="1"/>
  <c r="D422" i="5" s="1"/>
  <c r="U71" i="5"/>
  <c r="U121" i="5" s="1"/>
  <c r="U171" i="5" s="1"/>
  <c r="U221" i="5" s="1"/>
  <c r="U271" i="5" s="1"/>
  <c r="U321" i="5" s="1"/>
  <c r="U371" i="5" s="1"/>
  <c r="U421" i="5" s="1"/>
  <c r="R71" i="5"/>
  <c r="R121" i="5" s="1"/>
  <c r="R171" i="5" s="1"/>
  <c r="R221" i="5" s="1"/>
  <c r="R271" i="5" s="1"/>
  <c r="R321" i="5" s="1"/>
  <c r="R371" i="5" s="1"/>
  <c r="R421" i="5" s="1"/>
  <c r="P71" i="5"/>
  <c r="P121" i="5" s="1"/>
  <c r="P171" i="5" s="1"/>
  <c r="P221" i="5" s="1"/>
  <c r="P271" i="5" s="1"/>
  <c r="P321" i="5" s="1"/>
  <c r="P371" i="5" s="1"/>
  <c r="P421" i="5" s="1"/>
  <c r="M71" i="5"/>
  <c r="W71" i="5" s="1"/>
  <c r="V121" i="5" s="1"/>
  <c r="L71" i="5"/>
  <c r="L121" i="5" s="1"/>
  <c r="J71" i="5"/>
  <c r="J121" i="5" s="1"/>
  <c r="J171" i="5" s="1"/>
  <c r="J221" i="5" s="1"/>
  <c r="J271" i="5" s="1"/>
  <c r="J321" i="5" s="1"/>
  <c r="J371" i="5" s="1"/>
  <c r="J421" i="5" s="1"/>
  <c r="G71" i="5"/>
  <c r="F71" i="5"/>
  <c r="F121" i="5" s="1"/>
  <c r="D71" i="5"/>
  <c r="D121" i="5" s="1"/>
  <c r="D171" i="5" s="1"/>
  <c r="D221" i="5" s="1"/>
  <c r="D271" i="5" s="1"/>
  <c r="D321" i="5" s="1"/>
  <c r="D371" i="5" s="1"/>
  <c r="D421" i="5" s="1"/>
  <c r="U70" i="5"/>
  <c r="U120" i="5" s="1"/>
  <c r="U170" i="5" s="1"/>
  <c r="U220" i="5" s="1"/>
  <c r="U270" i="5" s="1"/>
  <c r="U320" i="5" s="1"/>
  <c r="U370" i="5" s="1"/>
  <c r="U420" i="5" s="1"/>
  <c r="R70" i="5"/>
  <c r="R120" i="5" s="1"/>
  <c r="R170" i="5" s="1"/>
  <c r="R220" i="5" s="1"/>
  <c r="R270" i="5" s="1"/>
  <c r="R320" i="5" s="1"/>
  <c r="R370" i="5" s="1"/>
  <c r="R420" i="5" s="1"/>
  <c r="P70" i="5"/>
  <c r="P120" i="5" s="1"/>
  <c r="P170" i="5" s="1"/>
  <c r="P220" i="5" s="1"/>
  <c r="P270" i="5" s="1"/>
  <c r="P320" i="5" s="1"/>
  <c r="P370" i="5" s="1"/>
  <c r="P420" i="5" s="1"/>
  <c r="M70" i="5"/>
  <c r="L70" i="5"/>
  <c r="L120" i="5" s="1"/>
  <c r="J70" i="5"/>
  <c r="J120" i="5" s="1"/>
  <c r="J170" i="5" s="1"/>
  <c r="J220" i="5" s="1"/>
  <c r="J270" i="5" s="1"/>
  <c r="J320" i="5" s="1"/>
  <c r="J370" i="5" s="1"/>
  <c r="J420" i="5" s="1"/>
  <c r="G70" i="5"/>
  <c r="F70" i="5"/>
  <c r="F120" i="5" s="1"/>
  <c r="D70" i="5"/>
  <c r="D120" i="5" s="1"/>
  <c r="D170" i="5" s="1"/>
  <c r="D220" i="5" s="1"/>
  <c r="D270" i="5" s="1"/>
  <c r="D320" i="5" s="1"/>
  <c r="D370" i="5" s="1"/>
  <c r="D420" i="5" s="1"/>
  <c r="U69" i="5"/>
  <c r="U119" i="5" s="1"/>
  <c r="U169" i="5" s="1"/>
  <c r="U219" i="5" s="1"/>
  <c r="U269" i="5" s="1"/>
  <c r="U319" i="5" s="1"/>
  <c r="U369" i="5" s="1"/>
  <c r="U419" i="5" s="1"/>
  <c r="R69" i="5"/>
  <c r="R119" i="5" s="1"/>
  <c r="R169" i="5" s="1"/>
  <c r="R219" i="5" s="1"/>
  <c r="R269" i="5" s="1"/>
  <c r="R319" i="5" s="1"/>
  <c r="R369" i="5" s="1"/>
  <c r="R419" i="5" s="1"/>
  <c r="P69" i="5"/>
  <c r="P119" i="5" s="1"/>
  <c r="P169" i="5" s="1"/>
  <c r="P219" i="5" s="1"/>
  <c r="P269" i="5" s="1"/>
  <c r="P319" i="5" s="1"/>
  <c r="P369" i="5" s="1"/>
  <c r="P419" i="5" s="1"/>
  <c r="M69" i="5"/>
  <c r="L69" i="5"/>
  <c r="L119" i="5" s="1"/>
  <c r="J69" i="5"/>
  <c r="J119" i="5" s="1"/>
  <c r="J169" i="5" s="1"/>
  <c r="J219" i="5" s="1"/>
  <c r="J269" i="5" s="1"/>
  <c r="J319" i="5" s="1"/>
  <c r="J369" i="5" s="1"/>
  <c r="J419" i="5" s="1"/>
  <c r="G69" i="5"/>
  <c r="F69" i="5"/>
  <c r="F119" i="5" s="1"/>
  <c r="D69" i="5"/>
  <c r="D119" i="5" s="1"/>
  <c r="D169" i="5" s="1"/>
  <c r="D219" i="5" s="1"/>
  <c r="D269" i="5" s="1"/>
  <c r="D319" i="5" s="1"/>
  <c r="D369" i="5" s="1"/>
  <c r="D419" i="5" s="1"/>
  <c r="V68" i="5"/>
  <c r="T418" i="5"/>
  <c r="Q418" i="5"/>
  <c r="O418" i="5"/>
  <c r="K418" i="5"/>
  <c r="I418" i="5"/>
  <c r="E418" i="5"/>
  <c r="U66" i="5"/>
  <c r="U116" i="5" s="1"/>
  <c r="U166" i="5" s="1"/>
  <c r="U216" i="5" s="1"/>
  <c r="U266" i="5" s="1"/>
  <c r="U316" i="5" s="1"/>
  <c r="U366" i="5" s="1"/>
  <c r="U416" i="5" s="1"/>
  <c r="R66" i="5"/>
  <c r="R116" i="5" s="1"/>
  <c r="R166" i="5" s="1"/>
  <c r="R216" i="5" s="1"/>
  <c r="R266" i="5" s="1"/>
  <c r="R316" i="5" s="1"/>
  <c r="R366" i="5" s="1"/>
  <c r="R416" i="5" s="1"/>
  <c r="P66" i="5"/>
  <c r="P116" i="5" s="1"/>
  <c r="P166" i="5" s="1"/>
  <c r="P216" i="5" s="1"/>
  <c r="P266" i="5" s="1"/>
  <c r="P316" i="5" s="1"/>
  <c r="P366" i="5" s="1"/>
  <c r="P416" i="5" s="1"/>
  <c r="M66" i="5"/>
  <c r="W66" i="5" s="1"/>
  <c r="V116" i="5" s="1"/>
  <c r="L66" i="5"/>
  <c r="L116" i="5" s="1"/>
  <c r="J66" i="5"/>
  <c r="J116" i="5" s="1"/>
  <c r="J166" i="5" s="1"/>
  <c r="J216" i="5" s="1"/>
  <c r="J266" i="5" s="1"/>
  <c r="J316" i="5" s="1"/>
  <c r="J366" i="5" s="1"/>
  <c r="J416" i="5" s="1"/>
  <c r="G66" i="5"/>
  <c r="F66" i="5"/>
  <c r="F116" i="5" s="1"/>
  <c r="D66" i="5"/>
  <c r="D116" i="5" s="1"/>
  <c r="D166" i="5" s="1"/>
  <c r="D216" i="5" s="1"/>
  <c r="D266" i="5" s="1"/>
  <c r="D316" i="5" s="1"/>
  <c r="D366" i="5" s="1"/>
  <c r="D416" i="5" s="1"/>
  <c r="U63" i="5"/>
  <c r="U113" i="5" s="1"/>
  <c r="U163" i="5" s="1"/>
  <c r="U213" i="5" s="1"/>
  <c r="U263" i="5" s="1"/>
  <c r="U313" i="5" s="1"/>
  <c r="U363" i="5" s="1"/>
  <c r="U413" i="5" s="1"/>
  <c r="R63" i="5"/>
  <c r="R113" i="5" s="1"/>
  <c r="R163" i="5" s="1"/>
  <c r="R213" i="5" s="1"/>
  <c r="R263" i="5" s="1"/>
  <c r="R313" i="5" s="1"/>
  <c r="R363" i="5" s="1"/>
  <c r="R413" i="5" s="1"/>
  <c r="P63" i="5"/>
  <c r="P113" i="5" s="1"/>
  <c r="P163" i="5" s="1"/>
  <c r="P213" i="5" s="1"/>
  <c r="P263" i="5" s="1"/>
  <c r="P313" i="5" s="1"/>
  <c r="P363" i="5" s="1"/>
  <c r="P413" i="5" s="1"/>
  <c r="M63" i="5"/>
  <c r="L63" i="5"/>
  <c r="L113" i="5" s="1"/>
  <c r="J63" i="5"/>
  <c r="J113" i="5" s="1"/>
  <c r="J163" i="5" s="1"/>
  <c r="J213" i="5" s="1"/>
  <c r="J263" i="5" s="1"/>
  <c r="J313" i="5" s="1"/>
  <c r="J363" i="5" s="1"/>
  <c r="J413" i="5" s="1"/>
  <c r="G63" i="5"/>
  <c r="F63" i="5"/>
  <c r="F113" i="5" s="1"/>
  <c r="D63" i="5"/>
  <c r="D113" i="5" s="1"/>
  <c r="D163" i="5" s="1"/>
  <c r="D213" i="5" s="1"/>
  <c r="D263" i="5" s="1"/>
  <c r="D313" i="5" s="1"/>
  <c r="D363" i="5" s="1"/>
  <c r="D413" i="5" s="1"/>
  <c r="U62" i="5"/>
  <c r="U112" i="5" s="1"/>
  <c r="U162" i="5" s="1"/>
  <c r="U212" i="5" s="1"/>
  <c r="U262" i="5" s="1"/>
  <c r="U312" i="5" s="1"/>
  <c r="U362" i="5" s="1"/>
  <c r="U412" i="5" s="1"/>
  <c r="R62" i="5"/>
  <c r="R112" i="5" s="1"/>
  <c r="R162" i="5" s="1"/>
  <c r="R212" i="5" s="1"/>
  <c r="R262" i="5" s="1"/>
  <c r="R312" i="5" s="1"/>
  <c r="R362" i="5" s="1"/>
  <c r="R412" i="5" s="1"/>
  <c r="P62" i="5"/>
  <c r="P112" i="5" s="1"/>
  <c r="P162" i="5" s="1"/>
  <c r="P212" i="5" s="1"/>
  <c r="P262" i="5" s="1"/>
  <c r="P312" i="5" s="1"/>
  <c r="P362" i="5" s="1"/>
  <c r="P412" i="5" s="1"/>
  <c r="M62" i="5"/>
  <c r="W62" i="5" s="1"/>
  <c r="V112" i="5" s="1"/>
  <c r="L62" i="5"/>
  <c r="L112" i="5" s="1"/>
  <c r="J62" i="5"/>
  <c r="J112" i="5" s="1"/>
  <c r="J162" i="5" s="1"/>
  <c r="J212" i="5" s="1"/>
  <c r="J262" i="5" s="1"/>
  <c r="J312" i="5" s="1"/>
  <c r="J362" i="5" s="1"/>
  <c r="J412" i="5" s="1"/>
  <c r="G62" i="5"/>
  <c r="F62" i="5"/>
  <c r="F112" i="5" s="1"/>
  <c r="D62" i="5"/>
  <c r="D112" i="5" s="1"/>
  <c r="D162" i="5" s="1"/>
  <c r="D212" i="5" s="1"/>
  <c r="D262" i="5" s="1"/>
  <c r="D312" i="5" s="1"/>
  <c r="D362" i="5" s="1"/>
  <c r="D412" i="5" s="1"/>
  <c r="U61" i="5"/>
  <c r="U111" i="5" s="1"/>
  <c r="U161" i="5" s="1"/>
  <c r="U211" i="5" s="1"/>
  <c r="U261" i="5" s="1"/>
  <c r="U311" i="5" s="1"/>
  <c r="U361" i="5" s="1"/>
  <c r="U411" i="5" s="1"/>
  <c r="R61" i="5"/>
  <c r="R111" i="5" s="1"/>
  <c r="R161" i="5" s="1"/>
  <c r="R211" i="5" s="1"/>
  <c r="R261" i="5" s="1"/>
  <c r="R311" i="5" s="1"/>
  <c r="R361" i="5" s="1"/>
  <c r="R411" i="5" s="1"/>
  <c r="P61" i="5"/>
  <c r="P111" i="5" s="1"/>
  <c r="P161" i="5" s="1"/>
  <c r="P211" i="5" s="1"/>
  <c r="P261" i="5" s="1"/>
  <c r="P311" i="5" s="1"/>
  <c r="P361" i="5" s="1"/>
  <c r="P411" i="5" s="1"/>
  <c r="M61" i="5"/>
  <c r="L61" i="5"/>
  <c r="L111" i="5" s="1"/>
  <c r="J61" i="5"/>
  <c r="J111" i="5" s="1"/>
  <c r="J161" i="5" s="1"/>
  <c r="J211" i="5" s="1"/>
  <c r="J261" i="5" s="1"/>
  <c r="J311" i="5" s="1"/>
  <c r="J361" i="5" s="1"/>
  <c r="J411" i="5" s="1"/>
  <c r="G61" i="5"/>
  <c r="F61" i="5"/>
  <c r="F111" i="5" s="1"/>
  <c r="D61" i="5"/>
  <c r="D111" i="5" s="1"/>
  <c r="D161" i="5" s="1"/>
  <c r="D211" i="5" s="1"/>
  <c r="D261" i="5" s="1"/>
  <c r="D311" i="5" s="1"/>
  <c r="D361" i="5" s="1"/>
  <c r="D411" i="5" s="1"/>
  <c r="U60" i="5"/>
  <c r="U110" i="5" s="1"/>
  <c r="U160" i="5" s="1"/>
  <c r="U210" i="5" s="1"/>
  <c r="U260" i="5" s="1"/>
  <c r="U310" i="5" s="1"/>
  <c r="U360" i="5" s="1"/>
  <c r="U410" i="5" s="1"/>
  <c r="R60" i="5"/>
  <c r="R110" i="5" s="1"/>
  <c r="R160" i="5" s="1"/>
  <c r="R210" i="5" s="1"/>
  <c r="R260" i="5" s="1"/>
  <c r="R310" i="5" s="1"/>
  <c r="R360" i="5" s="1"/>
  <c r="R410" i="5" s="1"/>
  <c r="P60" i="5"/>
  <c r="P110" i="5" s="1"/>
  <c r="P160" i="5" s="1"/>
  <c r="P210" i="5" s="1"/>
  <c r="P260" i="5" s="1"/>
  <c r="P310" i="5" s="1"/>
  <c r="P360" i="5" s="1"/>
  <c r="P410" i="5" s="1"/>
  <c r="M60" i="5"/>
  <c r="W60" i="5" s="1"/>
  <c r="V110" i="5" s="1"/>
  <c r="L60" i="5"/>
  <c r="L110" i="5" s="1"/>
  <c r="J60" i="5"/>
  <c r="J110" i="5" s="1"/>
  <c r="J160" i="5" s="1"/>
  <c r="J210" i="5" s="1"/>
  <c r="J260" i="5" s="1"/>
  <c r="J310" i="5" s="1"/>
  <c r="J360" i="5" s="1"/>
  <c r="J410" i="5" s="1"/>
  <c r="G60" i="5"/>
  <c r="F60" i="5"/>
  <c r="F110" i="5" s="1"/>
  <c r="D60" i="5"/>
  <c r="D110" i="5" s="1"/>
  <c r="D160" i="5" s="1"/>
  <c r="D210" i="5" s="1"/>
  <c r="D260" i="5" s="1"/>
  <c r="D310" i="5" s="1"/>
  <c r="D360" i="5" s="1"/>
  <c r="D410" i="5" s="1"/>
  <c r="U59" i="5"/>
  <c r="U109" i="5" s="1"/>
  <c r="U159" i="5" s="1"/>
  <c r="U209" i="5" s="1"/>
  <c r="U259" i="5" s="1"/>
  <c r="U309" i="5" s="1"/>
  <c r="U359" i="5" s="1"/>
  <c r="U409" i="5" s="1"/>
  <c r="R59" i="5"/>
  <c r="R109" i="5" s="1"/>
  <c r="R159" i="5" s="1"/>
  <c r="R209" i="5" s="1"/>
  <c r="R259" i="5" s="1"/>
  <c r="R309" i="5" s="1"/>
  <c r="R359" i="5" s="1"/>
  <c r="R409" i="5" s="1"/>
  <c r="P59" i="5"/>
  <c r="P109" i="5" s="1"/>
  <c r="P159" i="5" s="1"/>
  <c r="P209" i="5" s="1"/>
  <c r="P259" i="5" s="1"/>
  <c r="P309" i="5" s="1"/>
  <c r="P359" i="5" s="1"/>
  <c r="P409" i="5" s="1"/>
  <c r="M59" i="5"/>
  <c r="L59" i="5"/>
  <c r="L109" i="5" s="1"/>
  <c r="J59" i="5"/>
  <c r="J109" i="5" s="1"/>
  <c r="J159" i="5" s="1"/>
  <c r="J209" i="5" s="1"/>
  <c r="J259" i="5" s="1"/>
  <c r="J309" i="5" s="1"/>
  <c r="J359" i="5" s="1"/>
  <c r="J409" i="5" s="1"/>
  <c r="F59" i="5"/>
  <c r="F109" i="5" s="1"/>
  <c r="D59" i="5"/>
  <c r="D109" i="5" s="1"/>
  <c r="D159" i="5" s="1"/>
  <c r="D209" i="5" s="1"/>
  <c r="D259" i="5" s="1"/>
  <c r="D309" i="5" s="1"/>
  <c r="D359" i="5" s="1"/>
  <c r="D409" i="5" s="1"/>
  <c r="V58" i="5"/>
  <c r="U58" i="5"/>
  <c r="U108" i="5" s="1"/>
  <c r="U158" i="5" s="1"/>
  <c r="U208" i="5" s="1"/>
  <c r="U258" i="5" s="1"/>
  <c r="U308" i="5" s="1"/>
  <c r="U358" i="5" s="1"/>
  <c r="U408" i="5" s="1"/>
  <c r="R58" i="5"/>
  <c r="R108" i="5" s="1"/>
  <c r="R158" i="5" s="1"/>
  <c r="R208" i="5" s="1"/>
  <c r="R258" i="5" s="1"/>
  <c r="R308" i="5" s="1"/>
  <c r="R358" i="5" s="1"/>
  <c r="R408" i="5" s="1"/>
  <c r="P58" i="5"/>
  <c r="P108" i="5" s="1"/>
  <c r="P158" i="5" s="1"/>
  <c r="P208" i="5" s="1"/>
  <c r="P258" i="5" s="1"/>
  <c r="P308" i="5" s="1"/>
  <c r="P358" i="5" s="1"/>
  <c r="P408" i="5" s="1"/>
  <c r="M58" i="5"/>
  <c r="L58" i="5"/>
  <c r="L108" i="5" s="1"/>
  <c r="J58" i="5"/>
  <c r="J108" i="5" s="1"/>
  <c r="J158" i="5" s="1"/>
  <c r="J208" i="5" s="1"/>
  <c r="J258" i="5" s="1"/>
  <c r="J308" i="5" s="1"/>
  <c r="J358" i="5" s="1"/>
  <c r="J408" i="5" s="1"/>
  <c r="G58" i="5"/>
  <c r="F58" i="5"/>
  <c r="F108" i="5" s="1"/>
  <c r="D58" i="5"/>
  <c r="D108" i="5" s="1"/>
  <c r="D158" i="5" s="1"/>
  <c r="D208" i="5" s="1"/>
  <c r="D258" i="5" s="1"/>
  <c r="D308" i="5" s="1"/>
  <c r="D358" i="5" s="1"/>
  <c r="D408" i="5" s="1"/>
  <c r="V57" i="5"/>
  <c r="T407" i="5"/>
  <c r="Q407" i="5"/>
  <c r="O407" i="5"/>
  <c r="K407" i="5"/>
  <c r="I407" i="5"/>
  <c r="E407" i="5"/>
  <c r="U56" i="5"/>
  <c r="U106" i="5" s="1"/>
  <c r="U156" i="5" s="1"/>
  <c r="U206" i="5" s="1"/>
  <c r="U256" i="5" s="1"/>
  <c r="U306" i="5" s="1"/>
  <c r="U356" i="5" s="1"/>
  <c r="U406" i="5" s="1"/>
  <c r="R56" i="5"/>
  <c r="R106" i="5" s="1"/>
  <c r="R156" i="5" s="1"/>
  <c r="R206" i="5" s="1"/>
  <c r="R256" i="5" s="1"/>
  <c r="R306" i="5" s="1"/>
  <c r="R356" i="5" s="1"/>
  <c r="R406" i="5" s="1"/>
  <c r="P56" i="5"/>
  <c r="P106" i="5" s="1"/>
  <c r="P156" i="5" s="1"/>
  <c r="P206" i="5" s="1"/>
  <c r="P256" i="5" s="1"/>
  <c r="P306" i="5" s="1"/>
  <c r="P356" i="5" s="1"/>
  <c r="P406" i="5" s="1"/>
  <c r="M56" i="5"/>
  <c r="L56" i="5"/>
  <c r="J56" i="5"/>
  <c r="J106" i="5" s="1"/>
  <c r="J156" i="5" s="1"/>
  <c r="J206" i="5" s="1"/>
  <c r="J256" i="5" s="1"/>
  <c r="J306" i="5" s="1"/>
  <c r="J356" i="5" s="1"/>
  <c r="J406" i="5" s="1"/>
  <c r="F56" i="5"/>
  <c r="U55" i="5"/>
  <c r="U105" i="5" s="1"/>
  <c r="U155" i="5" s="1"/>
  <c r="U205" i="5" s="1"/>
  <c r="U255" i="5" s="1"/>
  <c r="U305" i="5" s="1"/>
  <c r="U355" i="5" s="1"/>
  <c r="U405" i="5" s="1"/>
  <c r="R55" i="5"/>
  <c r="R105" i="5" s="1"/>
  <c r="R155" i="5" s="1"/>
  <c r="R205" i="5" s="1"/>
  <c r="R255" i="5" s="1"/>
  <c r="R305" i="5" s="1"/>
  <c r="R355" i="5" s="1"/>
  <c r="R405" i="5" s="1"/>
  <c r="P55" i="5"/>
  <c r="P105" i="5" s="1"/>
  <c r="P155" i="5" s="1"/>
  <c r="P205" i="5" s="1"/>
  <c r="P255" i="5" s="1"/>
  <c r="P305" i="5" s="1"/>
  <c r="P355" i="5" s="1"/>
  <c r="P405" i="5" s="1"/>
  <c r="M55" i="5"/>
  <c r="L55" i="5"/>
  <c r="L105" i="5" s="1"/>
  <c r="J55" i="5"/>
  <c r="J105" i="5" s="1"/>
  <c r="J155" i="5" s="1"/>
  <c r="J205" i="5" s="1"/>
  <c r="J255" i="5" s="1"/>
  <c r="J305" i="5" s="1"/>
  <c r="J355" i="5" s="1"/>
  <c r="J405" i="5" s="1"/>
  <c r="G55" i="5"/>
  <c r="F55" i="5"/>
  <c r="F105" i="5" s="1"/>
  <c r="D55" i="5"/>
  <c r="D105" i="5" s="1"/>
  <c r="D155" i="5" s="1"/>
  <c r="D205" i="5" s="1"/>
  <c r="D255" i="5" s="1"/>
  <c r="D305" i="5" s="1"/>
  <c r="D355" i="5" s="1"/>
  <c r="D405" i="5" s="1"/>
  <c r="U54" i="5"/>
  <c r="U104" i="5" s="1"/>
  <c r="U154" i="5" s="1"/>
  <c r="U204" i="5" s="1"/>
  <c r="U254" i="5" s="1"/>
  <c r="U304" i="5" s="1"/>
  <c r="U354" i="5" s="1"/>
  <c r="U404" i="5" s="1"/>
  <c r="R54" i="5"/>
  <c r="R104" i="5" s="1"/>
  <c r="R154" i="5" s="1"/>
  <c r="R204" i="5" s="1"/>
  <c r="R254" i="5" s="1"/>
  <c r="R304" i="5" s="1"/>
  <c r="R354" i="5" s="1"/>
  <c r="R404" i="5" s="1"/>
  <c r="P54" i="5"/>
  <c r="P104" i="5" s="1"/>
  <c r="P154" i="5" s="1"/>
  <c r="P204" i="5" s="1"/>
  <c r="P254" i="5" s="1"/>
  <c r="P304" i="5" s="1"/>
  <c r="P354" i="5" s="1"/>
  <c r="P404" i="5" s="1"/>
  <c r="M54" i="5"/>
  <c r="L54" i="5"/>
  <c r="J54" i="5"/>
  <c r="J104" i="5" s="1"/>
  <c r="J154" i="5" s="1"/>
  <c r="J204" i="5" s="1"/>
  <c r="J254" i="5" s="1"/>
  <c r="J304" i="5" s="1"/>
  <c r="J354" i="5" s="1"/>
  <c r="J404" i="5" s="1"/>
  <c r="G54" i="5"/>
  <c r="F54" i="5"/>
  <c r="D54" i="5"/>
  <c r="D104" i="5" s="1"/>
  <c r="D154" i="5" s="1"/>
  <c r="D204" i="5" s="1"/>
  <c r="D254" i="5" s="1"/>
  <c r="D304" i="5" s="1"/>
  <c r="D354" i="5" s="1"/>
  <c r="D404" i="5" s="1"/>
  <c r="U53" i="5"/>
  <c r="U103" i="5" s="1"/>
  <c r="U153" i="5" s="1"/>
  <c r="U203" i="5" s="1"/>
  <c r="U253" i="5" s="1"/>
  <c r="U303" i="5" s="1"/>
  <c r="U353" i="5" s="1"/>
  <c r="U403" i="5" s="1"/>
  <c r="R53" i="5"/>
  <c r="R103" i="5" s="1"/>
  <c r="R153" i="5" s="1"/>
  <c r="R203" i="5" s="1"/>
  <c r="R253" i="5" s="1"/>
  <c r="R303" i="5" s="1"/>
  <c r="R353" i="5" s="1"/>
  <c r="R403" i="5" s="1"/>
  <c r="P53" i="5"/>
  <c r="P103" i="5" s="1"/>
  <c r="P153" i="5" s="1"/>
  <c r="P203" i="5" s="1"/>
  <c r="P253" i="5" s="1"/>
  <c r="P303" i="5" s="1"/>
  <c r="P353" i="5" s="1"/>
  <c r="P403" i="5" s="1"/>
  <c r="W53" i="5"/>
  <c r="V103" i="5" s="1"/>
  <c r="W103" i="5" s="1"/>
  <c r="V153" i="5" s="1"/>
  <c r="W153" i="5" s="1"/>
  <c r="V203" i="5" s="1"/>
  <c r="W203" i="5" s="1"/>
  <c r="V253" i="5" s="1"/>
  <c r="W253" i="5" s="1"/>
  <c r="V303" i="5" s="1"/>
  <c r="W303" i="5" s="1"/>
  <c r="V353" i="5" s="1"/>
  <c r="L53" i="5"/>
  <c r="J53" i="5"/>
  <c r="J103" i="5" s="1"/>
  <c r="J153" i="5" s="1"/>
  <c r="J203" i="5" s="1"/>
  <c r="J253" i="5" s="1"/>
  <c r="J303" i="5" s="1"/>
  <c r="J353" i="5" s="1"/>
  <c r="J403" i="5" s="1"/>
  <c r="G53" i="5"/>
  <c r="F53" i="5"/>
  <c r="D53" i="5"/>
  <c r="D103" i="5" s="1"/>
  <c r="D153" i="5" s="1"/>
  <c r="D203" i="5" s="1"/>
  <c r="D253" i="5" s="1"/>
  <c r="D303" i="5" s="1"/>
  <c r="D353" i="5" s="1"/>
  <c r="D403" i="5" s="1"/>
  <c r="U52" i="5"/>
  <c r="U102" i="5" s="1"/>
  <c r="U152" i="5" s="1"/>
  <c r="U202" i="5" s="1"/>
  <c r="U252" i="5" s="1"/>
  <c r="U302" i="5" s="1"/>
  <c r="U352" i="5" s="1"/>
  <c r="U402" i="5" s="1"/>
  <c r="R52" i="5"/>
  <c r="R102" i="5" s="1"/>
  <c r="R152" i="5" s="1"/>
  <c r="R202" i="5" s="1"/>
  <c r="R252" i="5" s="1"/>
  <c r="R302" i="5" s="1"/>
  <c r="R352" i="5" s="1"/>
  <c r="R402" i="5" s="1"/>
  <c r="P52" i="5"/>
  <c r="P102" i="5" s="1"/>
  <c r="P152" i="5" s="1"/>
  <c r="P202" i="5" s="1"/>
  <c r="P252" i="5" s="1"/>
  <c r="P302" i="5" s="1"/>
  <c r="P352" i="5" s="1"/>
  <c r="P402" i="5" s="1"/>
  <c r="M52" i="5"/>
  <c r="L52" i="5"/>
  <c r="L102" i="5" s="1"/>
  <c r="J52" i="5"/>
  <c r="J102" i="5" s="1"/>
  <c r="J152" i="5" s="1"/>
  <c r="J202" i="5" s="1"/>
  <c r="J252" i="5" s="1"/>
  <c r="J302" i="5" s="1"/>
  <c r="J352" i="5" s="1"/>
  <c r="J402" i="5" s="1"/>
  <c r="G52" i="5"/>
  <c r="F52" i="5"/>
  <c r="F102" i="5" s="1"/>
  <c r="D52" i="5"/>
  <c r="D102" i="5" s="1"/>
  <c r="D152" i="5" s="1"/>
  <c r="D202" i="5" s="1"/>
  <c r="D252" i="5" s="1"/>
  <c r="D302" i="5" s="1"/>
  <c r="D352" i="5" s="1"/>
  <c r="D402" i="5" s="1"/>
  <c r="V101" i="5"/>
  <c r="V100" i="5"/>
  <c r="V85" i="5"/>
  <c r="W85" i="5" s="1"/>
  <c r="V135" i="5" s="1"/>
  <c r="T30" i="4"/>
  <c r="H294" i="5" l="1"/>
  <c r="F344" i="5"/>
  <c r="N299" i="5"/>
  <c r="L349" i="5"/>
  <c r="H283" i="5"/>
  <c r="F333" i="5"/>
  <c r="H299" i="5"/>
  <c r="F349" i="5"/>
  <c r="N294" i="5"/>
  <c r="L344" i="5"/>
  <c r="N333" i="5"/>
  <c r="L383" i="5"/>
  <c r="W135" i="5"/>
  <c r="V185" i="5" s="1"/>
  <c r="W185" i="5" s="1"/>
  <c r="V235" i="5" s="1"/>
  <c r="W235" i="5" s="1"/>
  <c r="V285" i="5" s="1"/>
  <c r="W285" i="5" s="1"/>
  <c r="V335" i="5" s="1"/>
  <c r="W335" i="5" s="1"/>
  <c r="V385" i="5" s="1"/>
  <c r="V435" i="5" s="1"/>
  <c r="W121" i="5"/>
  <c r="V171" i="5" s="1"/>
  <c r="W171" i="5" s="1"/>
  <c r="V221" i="5" s="1"/>
  <c r="W221" i="5" s="1"/>
  <c r="V271" i="5" s="1"/>
  <c r="W271" i="5" s="1"/>
  <c r="V321" i="5" s="1"/>
  <c r="W321" i="5" s="1"/>
  <c r="V371" i="5" s="1"/>
  <c r="W371" i="5" s="1"/>
  <c r="W421" i="5" s="1"/>
  <c r="W123" i="5"/>
  <c r="V173" i="5" s="1"/>
  <c r="W173" i="5" s="1"/>
  <c r="V223" i="5" s="1"/>
  <c r="W223" i="5" s="1"/>
  <c r="V273" i="5" s="1"/>
  <c r="W273" i="5" s="1"/>
  <c r="V323" i="5" s="1"/>
  <c r="W323" i="5" s="1"/>
  <c r="V373" i="5" s="1"/>
  <c r="V423" i="5" s="1"/>
  <c r="W125" i="5"/>
  <c r="V175" i="5" s="1"/>
  <c r="W175" i="5" s="1"/>
  <c r="V225" i="5" s="1"/>
  <c r="W225" i="5" s="1"/>
  <c r="V275" i="5" s="1"/>
  <c r="W275" i="5" s="1"/>
  <c r="V325" i="5" s="1"/>
  <c r="W325" i="5" s="1"/>
  <c r="V375" i="5" s="1"/>
  <c r="W375" i="5" s="1"/>
  <c r="W425" i="5" s="1"/>
  <c r="W127" i="5"/>
  <c r="V177" i="5" s="1"/>
  <c r="W177" i="5" s="1"/>
  <c r="V227" i="5" s="1"/>
  <c r="W227" i="5" s="1"/>
  <c r="V277" i="5" s="1"/>
  <c r="W277" i="5" s="1"/>
  <c r="V327" i="5" s="1"/>
  <c r="W327" i="5" s="1"/>
  <c r="V377" i="5" s="1"/>
  <c r="W377" i="5" s="1"/>
  <c r="W427" i="5" s="1"/>
  <c r="W69" i="5"/>
  <c r="V119" i="5" s="1"/>
  <c r="W119" i="5" s="1"/>
  <c r="V169" i="5" s="1"/>
  <c r="W169" i="5" s="1"/>
  <c r="V219" i="5" s="1"/>
  <c r="W219" i="5" s="1"/>
  <c r="V269" i="5" s="1"/>
  <c r="W269" i="5" s="1"/>
  <c r="V319" i="5" s="1"/>
  <c r="W319" i="5" s="1"/>
  <c r="V369" i="5" s="1"/>
  <c r="W56" i="5"/>
  <c r="V106" i="5" s="1"/>
  <c r="W54" i="5"/>
  <c r="V104" i="5" s="1"/>
  <c r="W104" i="5" s="1"/>
  <c r="V154" i="5" s="1"/>
  <c r="W154" i="5" s="1"/>
  <c r="V204" i="5" s="1"/>
  <c r="W204" i="5" s="1"/>
  <c r="V254" i="5" s="1"/>
  <c r="W254" i="5" s="1"/>
  <c r="V304" i="5" s="1"/>
  <c r="W304" i="5" s="1"/>
  <c r="V354" i="5" s="1"/>
  <c r="W354" i="5" s="1"/>
  <c r="W404" i="5" s="1"/>
  <c r="C451" i="5"/>
  <c r="W88" i="5"/>
  <c r="V138" i="5" s="1"/>
  <c r="N142" i="5"/>
  <c r="L192" i="5"/>
  <c r="H141" i="5"/>
  <c r="F191" i="5"/>
  <c r="W392" i="5"/>
  <c r="W442" i="5" s="1"/>
  <c r="V442" i="5"/>
  <c r="N141" i="5"/>
  <c r="L191" i="5"/>
  <c r="H192" i="5"/>
  <c r="F242" i="5"/>
  <c r="H115" i="5"/>
  <c r="F165" i="5"/>
  <c r="W365" i="5"/>
  <c r="W415" i="5" s="1"/>
  <c r="V415" i="5"/>
  <c r="N165" i="5"/>
  <c r="L215" i="5"/>
  <c r="W136" i="5"/>
  <c r="V186" i="5" s="1"/>
  <c r="W186" i="5" s="1"/>
  <c r="V236" i="5" s="1"/>
  <c r="W236" i="5" s="1"/>
  <c r="V286" i="5" s="1"/>
  <c r="W286" i="5" s="1"/>
  <c r="V336" i="5" s="1"/>
  <c r="W336" i="5" s="1"/>
  <c r="V386" i="5" s="1"/>
  <c r="V436" i="5" s="1"/>
  <c r="W138" i="5"/>
  <c r="V188" i="5" s="1"/>
  <c r="W188" i="5" s="1"/>
  <c r="V238" i="5" s="1"/>
  <c r="W238" i="5" s="1"/>
  <c r="V288" i="5" s="1"/>
  <c r="W288" i="5" s="1"/>
  <c r="V338" i="5" s="1"/>
  <c r="W338" i="5" s="1"/>
  <c r="V388" i="5" s="1"/>
  <c r="V438" i="5" s="1"/>
  <c r="W143" i="5"/>
  <c r="V193" i="5" s="1"/>
  <c r="W193" i="5" s="1"/>
  <c r="V243" i="5" s="1"/>
  <c r="W243" i="5" s="1"/>
  <c r="V293" i="5" s="1"/>
  <c r="W293" i="5" s="1"/>
  <c r="V343" i="5" s="1"/>
  <c r="W343" i="5" s="1"/>
  <c r="V393" i="5" s="1"/>
  <c r="V443" i="5" s="1"/>
  <c r="W147" i="5"/>
  <c r="V197" i="5" s="1"/>
  <c r="W197" i="5" s="1"/>
  <c r="V247" i="5" s="1"/>
  <c r="W247" i="5" s="1"/>
  <c r="V297" i="5" s="1"/>
  <c r="W297" i="5" s="1"/>
  <c r="V347" i="5" s="1"/>
  <c r="W347" i="5" s="1"/>
  <c r="V397" i="5" s="1"/>
  <c r="G429" i="5"/>
  <c r="M429" i="5"/>
  <c r="G56" i="5"/>
  <c r="D56" i="5"/>
  <c r="D106" i="5" s="1"/>
  <c r="D156" i="5" s="1"/>
  <c r="D206" i="5" s="1"/>
  <c r="D256" i="5" s="1"/>
  <c r="D306" i="5" s="1"/>
  <c r="D356" i="5" s="1"/>
  <c r="D406" i="5" s="1"/>
  <c r="C406" i="5"/>
  <c r="C407" i="5"/>
  <c r="G407" i="5" s="1"/>
  <c r="G157" i="5"/>
  <c r="M157" i="5"/>
  <c r="H53" i="5"/>
  <c r="O450" i="5"/>
  <c r="N67" i="5"/>
  <c r="H64" i="5"/>
  <c r="H132" i="5"/>
  <c r="F182" i="5"/>
  <c r="G417" i="5"/>
  <c r="M417" i="5"/>
  <c r="S417" i="5"/>
  <c r="N64" i="5"/>
  <c r="L114" i="5"/>
  <c r="G414" i="5"/>
  <c r="M414" i="5"/>
  <c r="S414" i="5"/>
  <c r="N132" i="5"/>
  <c r="L182" i="5"/>
  <c r="W382" i="5"/>
  <c r="W432" i="5" s="1"/>
  <c r="V432" i="5"/>
  <c r="W64" i="5"/>
  <c r="V114" i="5" s="1"/>
  <c r="W114" i="5" s="1"/>
  <c r="V164" i="5" s="1"/>
  <c r="W164" i="5" s="1"/>
  <c r="V214" i="5" s="1"/>
  <c r="W214" i="5" s="1"/>
  <c r="V264" i="5" s="1"/>
  <c r="W264" i="5" s="1"/>
  <c r="V314" i="5" s="1"/>
  <c r="W314" i="5" s="1"/>
  <c r="V364" i="5" s="1"/>
  <c r="F114" i="5"/>
  <c r="H67" i="5"/>
  <c r="F117" i="5"/>
  <c r="W117" i="5"/>
  <c r="V167" i="5" s="1"/>
  <c r="W167" i="5" s="1"/>
  <c r="V217" i="5" s="1"/>
  <c r="W217" i="5" s="1"/>
  <c r="V267" i="5" s="1"/>
  <c r="W267" i="5" s="1"/>
  <c r="V317" i="5" s="1"/>
  <c r="W317" i="5" s="1"/>
  <c r="V367" i="5" s="1"/>
  <c r="V417" i="5" s="1"/>
  <c r="L117" i="5"/>
  <c r="N77" i="5"/>
  <c r="G134" i="5"/>
  <c r="M134" i="5"/>
  <c r="H54" i="5"/>
  <c r="H77" i="5"/>
  <c r="F127" i="5"/>
  <c r="G426" i="5"/>
  <c r="M426" i="5"/>
  <c r="L127" i="5"/>
  <c r="G427" i="5"/>
  <c r="M427" i="5"/>
  <c r="S427" i="5"/>
  <c r="G84" i="5"/>
  <c r="M84" i="5"/>
  <c r="W84" i="5" s="1"/>
  <c r="V134" i="5" s="1"/>
  <c r="M334" i="5"/>
  <c r="G89" i="5"/>
  <c r="W106" i="5"/>
  <c r="V156" i="5" s="1"/>
  <c r="W156" i="5" s="1"/>
  <c r="V206" i="5" s="1"/>
  <c r="W206" i="5" s="1"/>
  <c r="V256" i="5" s="1"/>
  <c r="W256" i="5" s="1"/>
  <c r="V306" i="5" s="1"/>
  <c r="W306" i="5" s="1"/>
  <c r="V356" i="5" s="1"/>
  <c r="V406" i="5" s="1"/>
  <c r="W110" i="5"/>
  <c r="V160" i="5" s="1"/>
  <c r="W160" i="5" s="1"/>
  <c r="V210" i="5" s="1"/>
  <c r="W210" i="5" s="1"/>
  <c r="V260" i="5" s="1"/>
  <c r="W260" i="5" s="1"/>
  <c r="V310" i="5" s="1"/>
  <c r="W310" i="5" s="1"/>
  <c r="V360" i="5" s="1"/>
  <c r="V410" i="5" s="1"/>
  <c r="W112" i="5"/>
  <c r="V162" i="5" s="1"/>
  <c r="W162" i="5" s="1"/>
  <c r="V212" i="5" s="1"/>
  <c r="W212" i="5" s="1"/>
  <c r="V262" i="5" s="1"/>
  <c r="W262" i="5" s="1"/>
  <c r="V312" i="5" s="1"/>
  <c r="W312" i="5" s="1"/>
  <c r="V362" i="5" s="1"/>
  <c r="V412" i="5" s="1"/>
  <c r="W116" i="5"/>
  <c r="V166" i="5" s="1"/>
  <c r="W166" i="5" s="1"/>
  <c r="V216" i="5" s="1"/>
  <c r="W216" i="5" s="1"/>
  <c r="V266" i="5" s="1"/>
  <c r="W129" i="5"/>
  <c r="V179" i="5" s="1"/>
  <c r="W179" i="5" s="1"/>
  <c r="V229" i="5" s="1"/>
  <c r="W229" i="5" s="1"/>
  <c r="V279" i="5" s="1"/>
  <c r="W279" i="5" s="1"/>
  <c r="V329" i="5" s="1"/>
  <c r="W329" i="5" s="1"/>
  <c r="V379" i="5" s="1"/>
  <c r="W379" i="5" s="1"/>
  <c r="W429" i="5" s="1"/>
  <c r="W131" i="5"/>
  <c r="V181" i="5" s="1"/>
  <c r="W181" i="5" s="1"/>
  <c r="V231" i="5" s="1"/>
  <c r="W231" i="5" s="1"/>
  <c r="V281" i="5" s="1"/>
  <c r="W281" i="5" s="1"/>
  <c r="V331" i="5" s="1"/>
  <c r="W331" i="5" s="1"/>
  <c r="V381" i="5" s="1"/>
  <c r="W381" i="5" s="1"/>
  <c r="W431" i="5" s="1"/>
  <c r="M89" i="5"/>
  <c r="W89" i="5" s="1"/>
  <c r="V139" i="5" s="1"/>
  <c r="G128" i="5"/>
  <c r="G438" i="5"/>
  <c r="G419" i="5"/>
  <c r="M438" i="5"/>
  <c r="G436" i="5"/>
  <c r="M436" i="5"/>
  <c r="G435" i="5"/>
  <c r="M435" i="5"/>
  <c r="G403" i="5"/>
  <c r="G404" i="5"/>
  <c r="G328" i="5"/>
  <c r="M403" i="5"/>
  <c r="M404" i="5"/>
  <c r="G118" i="5"/>
  <c r="M257" i="5"/>
  <c r="G443" i="5"/>
  <c r="G447" i="5"/>
  <c r="M447" i="5"/>
  <c r="G107" i="5"/>
  <c r="M118" i="5"/>
  <c r="G368" i="5"/>
  <c r="G431" i="5"/>
  <c r="S436" i="5"/>
  <c r="S438" i="5"/>
  <c r="M443" i="5"/>
  <c r="S447" i="5"/>
  <c r="G207" i="5"/>
  <c r="M207" i="5"/>
  <c r="G402" i="5"/>
  <c r="G408" i="5"/>
  <c r="G410" i="5"/>
  <c r="G412" i="5"/>
  <c r="G416" i="5"/>
  <c r="M419" i="5"/>
  <c r="G421" i="5"/>
  <c r="G423" i="5"/>
  <c r="M431" i="5"/>
  <c r="M107" i="5"/>
  <c r="G178" i="5"/>
  <c r="M328" i="5"/>
  <c r="M402" i="5"/>
  <c r="G413" i="5"/>
  <c r="G420" i="5"/>
  <c r="N54" i="5"/>
  <c r="N56" i="5"/>
  <c r="W58" i="5"/>
  <c r="V108" i="5" s="1"/>
  <c r="W108" i="5" s="1"/>
  <c r="V158" i="5" s="1"/>
  <c r="W158" i="5" s="1"/>
  <c r="V208" i="5" s="1"/>
  <c r="W208" i="5" s="1"/>
  <c r="V258" i="5" s="1"/>
  <c r="W258" i="5" s="1"/>
  <c r="V308" i="5" s="1"/>
  <c r="W308" i="5" s="1"/>
  <c r="V358" i="5" s="1"/>
  <c r="W358" i="5" s="1"/>
  <c r="W408" i="5" s="1"/>
  <c r="F68" i="5"/>
  <c r="F118" i="5" s="1"/>
  <c r="F168" i="5" s="1"/>
  <c r="F218" i="5" s="1"/>
  <c r="J68" i="5"/>
  <c r="J118" i="5" s="1"/>
  <c r="J168" i="5" s="1"/>
  <c r="J218" i="5" s="1"/>
  <c r="J268" i="5" s="1"/>
  <c r="J318" i="5" s="1"/>
  <c r="J368" i="5" s="1"/>
  <c r="J418" i="5" s="1"/>
  <c r="L68" i="5"/>
  <c r="L118" i="5" s="1"/>
  <c r="L168" i="5" s="1"/>
  <c r="P68" i="5"/>
  <c r="P118" i="5" s="1"/>
  <c r="P168" i="5" s="1"/>
  <c r="P218" i="5" s="1"/>
  <c r="R68" i="5"/>
  <c r="R118" i="5" s="1"/>
  <c r="R168" i="5" s="1"/>
  <c r="R218" i="5" s="1"/>
  <c r="R268" i="5" s="1"/>
  <c r="R318" i="5" s="1"/>
  <c r="R368" i="5" s="1"/>
  <c r="R418" i="5" s="1"/>
  <c r="W80" i="5"/>
  <c r="V130" i="5" s="1"/>
  <c r="W130" i="5" s="1"/>
  <c r="V180" i="5" s="1"/>
  <c r="W180" i="5" s="1"/>
  <c r="V230" i="5" s="1"/>
  <c r="W230" i="5" s="1"/>
  <c r="V280" i="5" s="1"/>
  <c r="W280" i="5" s="1"/>
  <c r="V330" i="5" s="1"/>
  <c r="W330" i="5" s="1"/>
  <c r="V380" i="5" s="1"/>
  <c r="V430" i="5" s="1"/>
  <c r="S403" i="5"/>
  <c r="S404" i="5"/>
  <c r="G406" i="5"/>
  <c r="M406" i="5"/>
  <c r="S406" i="5"/>
  <c r="M408" i="5"/>
  <c r="S408" i="5"/>
  <c r="M410" i="5"/>
  <c r="S410" i="5"/>
  <c r="M412" i="5"/>
  <c r="S412" i="5"/>
  <c r="M416" i="5"/>
  <c r="S416" i="5"/>
  <c r="S419" i="5"/>
  <c r="M421" i="5"/>
  <c r="S421" i="5"/>
  <c r="M423" i="5"/>
  <c r="S423" i="5"/>
  <c r="G425" i="5"/>
  <c r="M425" i="5"/>
  <c r="S425" i="5"/>
  <c r="S429" i="5"/>
  <c r="S431" i="5"/>
  <c r="S443" i="5"/>
  <c r="W52" i="5"/>
  <c r="V102" i="5" s="1"/>
  <c r="W102" i="5" s="1"/>
  <c r="V152" i="5" s="1"/>
  <c r="W152" i="5" s="1"/>
  <c r="V202" i="5" s="1"/>
  <c r="W202" i="5" s="1"/>
  <c r="V252" i="5" s="1"/>
  <c r="W252" i="5" s="1"/>
  <c r="V302" i="5" s="1"/>
  <c r="W302" i="5" s="1"/>
  <c r="V352" i="5" s="1"/>
  <c r="V402" i="5" s="1"/>
  <c r="W55" i="5"/>
  <c r="V105" i="5" s="1"/>
  <c r="W105" i="5" s="1"/>
  <c r="V155" i="5" s="1"/>
  <c r="W155" i="5" s="1"/>
  <c r="V205" i="5" s="1"/>
  <c r="W205" i="5" s="1"/>
  <c r="V255" i="5" s="1"/>
  <c r="W255" i="5" s="1"/>
  <c r="V305" i="5" s="1"/>
  <c r="W305" i="5" s="1"/>
  <c r="V355" i="5" s="1"/>
  <c r="V405" i="5" s="1"/>
  <c r="W59" i="5"/>
  <c r="V109" i="5" s="1"/>
  <c r="W109" i="5" s="1"/>
  <c r="V159" i="5" s="1"/>
  <c r="W159" i="5" s="1"/>
  <c r="V209" i="5" s="1"/>
  <c r="W209" i="5" s="1"/>
  <c r="V259" i="5" s="1"/>
  <c r="W259" i="5" s="1"/>
  <c r="V309" i="5" s="1"/>
  <c r="W309" i="5" s="1"/>
  <c r="V359" i="5" s="1"/>
  <c r="V409" i="5" s="1"/>
  <c r="W61" i="5"/>
  <c r="V111" i="5" s="1"/>
  <c r="W111" i="5" s="1"/>
  <c r="V161" i="5" s="1"/>
  <c r="W161" i="5" s="1"/>
  <c r="V211" i="5" s="1"/>
  <c r="W211" i="5" s="1"/>
  <c r="V261" i="5" s="1"/>
  <c r="W261" i="5" s="1"/>
  <c r="V311" i="5" s="1"/>
  <c r="W311" i="5" s="1"/>
  <c r="V361" i="5" s="1"/>
  <c r="W361" i="5" s="1"/>
  <c r="W411" i="5" s="1"/>
  <c r="W63" i="5"/>
  <c r="V113" i="5" s="1"/>
  <c r="W113" i="5" s="1"/>
  <c r="V163" i="5" s="1"/>
  <c r="W163" i="5" s="1"/>
  <c r="V213" i="5" s="1"/>
  <c r="W213" i="5" s="1"/>
  <c r="V263" i="5" s="1"/>
  <c r="W263" i="5" s="1"/>
  <c r="V313" i="5" s="1"/>
  <c r="W313" i="5" s="1"/>
  <c r="V363" i="5" s="1"/>
  <c r="V413" i="5" s="1"/>
  <c r="W70" i="5"/>
  <c r="V120" i="5" s="1"/>
  <c r="W120" i="5" s="1"/>
  <c r="V170" i="5" s="1"/>
  <c r="W170" i="5" s="1"/>
  <c r="V220" i="5" s="1"/>
  <c r="W220" i="5" s="1"/>
  <c r="V270" i="5" s="1"/>
  <c r="W270" i="5" s="1"/>
  <c r="V320" i="5" s="1"/>
  <c r="W320" i="5" s="1"/>
  <c r="V370" i="5" s="1"/>
  <c r="V420" i="5" s="1"/>
  <c r="W72" i="5"/>
  <c r="V122" i="5" s="1"/>
  <c r="W122" i="5" s="1"/>
  <c r="V172" i="5" s="1"/>
  <c r="W172" i="5" s="1"/>
  <c r="V222" i="5" s="1"/>
  <c r="W222" i="5" s="1"/>
  <c r="V272" i="5" s="1"/>
  <c r="W272" i="5" s="1"/>
  <c r="V322" i="5" s="1"/>
  <c r="W322" i="5" s="1"/>
  <c r="V372" i="5" s="1"/>
  <c r="V422" i="5" s="1"/>
  <c r="W74" i="5"/>
  <c r="V124" i="5" s="1"/>
  <c r="W124" i="5" s="1"/>
  <c r="V174" i="5" s="1"/>
  <c r="W174" i="5" s="1"/>
  <c r="V224" i="5" s="1"/>
  <c r="W224" i="5" s="1"/>
  <c r="V274" i="5" s="1"/>
  <c r="W274" i="5" s="1"/>
  <c r="V324" i="5" s="1"/>
  <c r="W324" i="5" s="1"/>
  <c r="V374" i="5" s="1"/>
  <c r="W374" i="5" s="1"/>
  <c r="W424" i="5" s="1"/>
  <c r="W76" i="5"/>
  <c r="V126" i="5" s="1"/>
  <c r="W126" i="5" s="1"/>
  <c r="V176" i="5" s="1"/>
  <c r="W176" i="5" s="1"/>
  <c r="V226" i="5" s="1"/>
  <c r="W226" i="5" s="1"/>
  <c r="V276" i="5" s="1"/>
  <c r="W276" i="5" s="1"/>
  <c r="V326" i="5" s="1"/>
  <c r="W326" i="5" s="1"/>
  <c r="V376" i="5" s="1"/>
  <c r="V426" i="5" s="1"/>
  <c r="P78" i="5"/>
  <c r="P128" i="5" s="1"/>
  <c r="P178" i="5" s="1"/>
  <c r="P228" i="5" s="1"/>
  <c r="P278" i="5" s="1"/>
  <c r="P328" i="5" s="1"/>
  <c r="P378" i="5" s="1"/>
  <c r="P428" i="5" s="1"/>
  <c r="R78" i="5"/>
  <c r="R128" i="5" s="1"/>
  <c r="R178" i="5" s="1"/>
  <c r="R228" i="5" s="1"/>
  <c r="R278" i="5" s="1"/>
  <c r="R328" i="5" s="1"/>
  <c r="R378" i="5" s="1"/>
  <c r="R428" i="5" s="1"/>
  <c r="W87" i="5"/>
  <c r="W90" i="5"/>
  <c r="V140" i="5" s="1"/>
  <c r="W140" i="5" s="1"/>
  <c r="V190" i="5" s="1"/>
  <c r="W190" i="5" s="1"/>
  <c r="V240" i="5" s="1"/>
  <c r="W240" i="5" s="1"/>
  <c r="V290" i="5" s="1"/>
  <c r="W290" i="5" s="1"/>
  <c r="V340" i="5" s="1"/>
  <c r="W340" i="5" s="1"/>
  <c r="V390" i="5" s="1"/>
  <c r="V440" i="5" s="1"/>
  <c r="W96" i="5"/>
  <c r="V146" i="5" s="1"/>
  <c r="W146" i="5" s="1"/>
  <c r="V196" i="5" s="1"/>
  <c r="W196" i="5" s="1"/>
  <c r="V246" i="5" s="1"/>
  <c r="W246" i="5" s="1"/>
  <c r="V296" i="5" s="1"/>
  <c r="W296" i="5" s="1"/>
  <c r="W98" i="5"/>
  <c r="V148" i="5" s="1"/>
  <c r="W148" i="5" s="1"/>
  <c r="V198" i="5" s="1"/>
  <c r="W198" i="5" s="1"/>
  <c r="V248" i="5" s="1"/>
  <c r="W248" i="5" s="1"/>
  <c r="V298" i="5" s="1"/>
  <c r="W298" i="5" s="1"/>
  <c r="V348" i="5" s="1"/>
  <c r="W348" i="5" s="1"/>
  <c r="V398" i="5" s="1"/>
  <c r="V448" i="5" s="1"/>
  <c r="P100" i="5"/>
  <c r="P150" i="5" s="1"/>
  <c r="P200" i="5" s="1"/>
  <c r="P250" i="5" s="1"/>
  <c r="P300" i="5" s="1"/>
  <c r="P350" i="5" s="1"/>
  <c r="P400" i="5" s="1"/>
  <c r="P450" i="5" s="1"/>
  <c r="R100" i="5"/>
  <c r="R150" i="5" s="1"/>
  <c r="R200" i="5" s="1"/>
  <c r="R250" i="5" s="1"/>
  <c r="R300" i="5" s="1"/>
  <c r="R350" i="5" s="1"/>
  <c r="R400" i="5" s="1"/>
  <c r="R450" i="5" s="1"/>
  <c r="M128" i="5"/>
  <c r="M178" i="5"/>
  <c r="M218" i="5"/>
  <c r="G278" i="5"/>
  <c r="M278" i="5"/>
  <c r="M307" i="5"/>
  <c r="M368" i="5"/>
  <c r="S402" i="5"/>
  <c r="G405" i="5"/>
  <c r="M405" i="5"/>
  <c r="S405" i="5"/>
  <c r="G409" i="5"/>
  <c r="M409" i="5"/>
  <c r="S409" i="5"/>
  <c r="G411" i="5"/>
  <c r="M411" i="5"/>
  <c r="S411" i="5"/>
  <c r="M413" i="5"/>
  <c r="S413" i="5"/>
  <c r="M420" i="5"/>
  <c r="S420" i="5"/>
  <c r="G422" i="5"/>
  <c r="M422" i="5"/>
  <c r="S422" i="5"/>
  <c r="G424" i="5"/>
  <c r="M424" i="5"/>
  <c r="S424" i="5"/>
  <c r="S426" i="5"/>
  <c r="G430" i="5"/>
  <c r="M430" i="5"/>
  <c r="S430" i="5"/>
  <c r="S435" i="5"/>
  <c r="G437" i="5"/>
  <c r="M437" i="5"/>
  <c r="S437" i="5"/>
  <c r="G440" i="5"/>
  <c r="M440" i="5"/>
  <c r="S440" i="5"/>
  <c r="G446" i="5"/>
  <c r="M446" i="5"/>
  <c r="S446" i="5"/>
  <c r="G448" i="5"/>
  <c r="M448" i="5"/>
  <c r="S448" i="5"/>
  <c r="V403" i="5"/>
  <c r="W353" i="5"/>
  <c r="W403" i="5" s="1"/>
  <c r="N102" i="5"/>
  <c r="L152" i="5"/>
  <c r="L155" i="5"/>
  <c r="N105" i="5"/>
  <c r="F158" i="5"/>
  <c r="H108" i="5"/>
  <c r="F159" i="5"/>
  <c r="H109" i="5"/>
  <c r="L159" i="5"/>
  <c r="N109" i="5"/>
  <c r="L160" i="5"/>
  <c r="N110" i="5"/>
  <c r="L161" i="5"/>
  <c r="N111" i="5"/>
  <c r="L162" i="5"/>
  <c r="N112" i="5"/>
  <c r="L163" i="5"/>
  <c r="N113" i="5"/>
  <c r="L166" i="5"/>
  <c r="N116" i="5"/>
  <c r="L169" i="5"/>
  <c r="N119" i="5"/>
  <c r="L170" i="5"/>
  <c r="N120" i="5"/>
  <c r="L171" i="5"/>
  <c r="N121" i="5"/>
  <c r="L172" i="5"/>
  <c r="N122" i="5"/>
  <c r="L173" i="5"/>
  <c r="N123" i="5"/>
  <c r="L174" i="5"/>
  <c r="N124" i="5"/>
  <c r="L175" i="5"/>
  <c r="N125" i="5"/>
  <c r="L176" i="5"/>
  <c r="N126" i="5"/>
  <c r="F179" i="5"/>
  <c r="H129" i="5"/>
  <c r="F180" i="5"/>
  <c r="H130" i="5"/>
  <c r="F181" i="5"/>
  <c r="H131" i="5"/>
  <c r="F185" i="5"/>
  <c r="H135" i="5"/>
  <c r="L186" i="5"/>
  <c r="N136" i="5"/>
  <c r="L187" i="5"/>
  <c r="N137" i="5"/>
  <c r="L188" i="5"/>
  <c r="N138" i="5"/>
  <c r="L190" i="5"/>
  <c r="N140" i="5"/>
  <c r="L193" i="5"/>
  <c r="N143" i="5"/>
  <c r="L196" i="5"/>
  <c r="N146" i="5"/>
  <c r="L197" i="5"/>
  <c r="N147" i="5"/>
  <c r="L198" i="5"/>
  <c r="N148" i="5"/>
  <c r="F152" i="5"/>
  <c r="H102" i="5"/>
  <c r="F155" i="5"/>
  <c r="H105" i="5"/>
  <c r="L158" i="5"/>
  <c r="N108" i="5"/>
  <c r="F160" i="5"/>
  <c r="H110" i="5"/>
  <c r="F161" i="5"/>
  <c r="H111" i="5"/>
  <c r="F162" i="5"/>
  <c r="H112" i="5"/>
  <c r="F163" i="5"/>
  <c r="H113" i="5"/>
  <c r="F166" i="5"/>
  <c r="H116" i="5"/>
  <c r="F169" i="5"/>
  <c r="H119" i="5"/>
  <c r="F170" i="5"/>
  <c r="H120" i="5"/>
  <c r="F171" i="5"/>
  <c r="H121" i="5"/>
  <c r="F172" i="5"/>
  <c r="H122" i="5"/>
  <c r="F173" i="5"/>
  <c r="H123" i="5"/>
  <c r="W373" i="5"/>
  <c r="W423" i="5" s="1"/>
  <c r="F174" i="5"/>
  <c r="H124" i="5"/>
  <c r="F175" i="5"/>
  <c r="H125" i="5"/>
  <c r="F176" i="5"/>
  <c r="H126" i="5"/>
  <c r="L179" i="5"/>
  <c r="N129" i="5"/>
  <c r="L180" i="5"/>
  <c r="N130" i="5"/>
  <c r="L181" i="5"/>
  <c r="N131" i="5"/>
  <c r="L185" i="5"/>
  <c r="N135" i="5"/>
  <c r="F186" i="5"/>
  <c r="H136" i="5"/>
  <c r="W386" i="5"/>
  <c r="W436" i="5" s="1"/>
  <c r="F187" i="5"/>
  <c r="H137" i="5"/>
  <c r="F188" i="5"/>
  <c r="H138" i="5"/>
  <c r="F190" i="5"/>
  <c r="H140" i="5"/>
  <c r="F193" i="5"/>
  <c r="H143" i="5"/>
  <c r="F196" i="5"/>
  <c r="H146" i="5"/>
  <c r="F197" i="5"/>
  <c r="H147" i="5"/>
  <c r="V447" i="5"/>
  <c r="W397" i="5"/>
  <c r="W447" i="5" s="1"/>
  <c r="F198" i="5"/>
  <c r="H148" i="5"/>
  <c r="H52" i="5"/>
  <c r="N52" i="5"/>
  <c r="H55" i="5"/>
  <c r="N55" i="5"/>
  <c r="G57" i="5"/>
  <c r="M407" i="5"/>
  <c r="M57" i="5"/>
  <c r="W57" i="5" s="1"/>
  <c r="V107" i="5" s="1"/>
  <c r="S407" i="5"/>
  <c r="U57" i="5"/>
  <c r="U107" i="5" s="1"/>
  <c r="U157" i="5" s="1"/>
  <c r="U207" i="5" s="1"/>
  <c r="U257" i="5" s="1"/>
  <c r="U307" i="5" s="1"/>
  <c r="U357" i="5" s="1"/>
  <c r="U407" i="5" s="1"/>
  <c r="H58" i="5"/>
  <c r="N58" i="5"/>
  <c r="H59" i="5"/>
  <c r="N59" i="5"/>
  <c r="H61" i="5"/>
  <c r="N61" i="5"/>
  <c r="H63" i="5"/>
  <c r="N63" i="5"/>
  <c r="G418" i="5"/>
  <c r="G68" i="5"/>
  <c r="M418" i="5"/>
  <c r="M68" i="5"/>
  <c r="W68" i="5" s="1"/>
  <c r="V118" i="5" s="1"/>
  <c r="W118" i="5" s="1"/>
  <c r="V168" i="5" s="1"/>
  <c r="S418" i="5"/>
  <c r="U68" i="5"/>
  <c r="U118" i="5" s="1"/>
  <c r="U168" i="5" s="1"/>
  <c r="U218" i="5" s="1"/>
  <c r="U268" i="5" s="1"/>
  <c r="U318" i="5" s="1"/>
  <c r="U368" i="5" s="1"/>
  <c r="U418" i="5" s="1"/>
  <c r="H69" i="5"/>
  <c r="N69" i="5"/>
  <c r="H71" i="5"/>
  <c r="N71" i="5"/>
  <c r="H73" i="5"/>
  <c r="N73" i="5"/>
  <c r="H75" i="5"/>
  <c r="N75" i="5"/>
  <c r="D78" i="5"/>
  <c r="D128" i="5" s="1"/>
  <c r="D178" i="5" s="1"/>
  <c r="D228" i="5" s="1"/>
  <c r="D278" i="5" s="1"/>
  <c r="D328" i="5" s="1"/>
  <c r="D378" i="5" s="1"/>
  <c r="D428" i="5" s="1"/>
  <c r="F78" i="5"/>
  <c r="J78" i="5"/>
  <c r="J128" i="5" s="1"/>
  <c r="J178" i="5" s="1"/>
  <c r="J228" i="5" s="1"/>
  <c r="J278" i="5" s="1"/>
  <c r="J328" i="5" s="1"/>
  <c r="J378" i="5" s="1"/>
  <c r="J428" i="5" s="1"/>
  <c r="L78" i="5"/>
  <c r="H80" i="5"/>
  <c r="N80" i="5"/>
  <c r="H85" i="5"/>
  <c r="N85" i="5"/>
  <c r="H87" i="5"/>
  <c r="N87" i="5"/>
  <c r="H90" i="5"/>
  <c r="N90" i="5"/>
  <c r="H96" i="5"/>
  <c r="N96" i="5"/>
  <c r="H98" i="5"/>
  <c r="N98" i="5"/>
  <c r="S450" i="5"/>
  <c r="F103" i="5"/>
  <c r="L103" i="5"/>
  <c r="F104" i="5"/>
  <c r="L104" i="5"/>
  <c r="F106" i="5"/>
  <c r="L106" i="5"/>
  <c r="D57" i="5"/>
  <c r="D107" i="5" s="1"/>
  <c r="D157" i="5" s="1"/>
  <c r="D207" i="5" s="1"/>
  <c r="D257" i="5" s="1"/>
  <c r="D307" i="5" s="1"/>
  <c r="D357" i="5" s="1"/>
  <c r="D407" i="5" s="1"/>
  <c r="F57" i="5"/>
  <c r="F107" i="5" s="1"/>
  <c r="F157" i="5" s="1"/>
  <c r="F207" i="5" s="1"/>
  <c r="J57" i="5"/>
  <c r="J107" i="5" s="1"/>
  <c r="J157" i="5" s="1"/>
  <c r="J207" i="5" s="1"/>
  <c r="J257" i="5" s="1"/>
  <c r="J307" i="5" s="1"/>
  <c r="J357" i="5" s="1"/>
  <c r="J407" i="5" s="1"/>
  <c r="L57" i="5"/>
  <c r="P57" i="5"/>
  <c r="P107" i="5" s="1"/>
  <c r="P157" i="5" s="1"/>
  <c r="P207" i="5" s="1"/>
  <c r="P257" i="5" s="1"/>
  <c r="P307" i="5" s="1"/>
  <c r="P357" i="5" s="1"/>
  <c r="P407" i="5" s="1"/>
  <c r="R57" i="5"/>
  <c r="R107" i="5" s="1"/>
  <c r="R157" i="5" s="1"/>
  <c r="R207" i="5" s="1"/>
  <c r="R257" i="5" s="1"/>
  <c r="R307" i="5" s="1"/>
  <c r="R357" i="5" s="1"/>
  <c r="R407" i="5" s="1"/>
  <c r="H60" i="5"/>
  <c r="N60" i="5"/>
  <c r="H62" i="5"/>
  <c r="N62" i="5"/>
  <c r="H66" i="5"/>
  <c r="N66" i="5"/>
  <c r="D68" i="5"/>
  <c r="D118" i="5" s="1"/>
  <c r="H70" i="5"/>
  <c r="N70" i="5"/>
  <c r="H72" i="5"/>
  <c r="N72" i="5"/>
  <c r="H74" i="5"/>
  <c r="N74" i="5"/>
  <c r="H76" i="5"/>
  <c r="N76" i="5"/>
  <c r="G428" i="5"/>
  <c r="G78" i="5"/>
  <c r="M428" i="5"/>
  <c r="M78" i="5"/>
  <c r="W78" i="5" s="1"/>
  <c r="V128" i="5" s="1"/>
  <c r="W128" i="5" s="1"/>
  <c r="V178" i="5" s="1"/>
  <c r="S428" i="5"/>
  <c r="U78" i="5"/>
  <c r="U128" i="5" s="1"/>
  <c r="U178" i="5" s="1"/>
  <c r="U228" i="5" s="1"/>
  <c r="U278" i="5" s="1"/>
  <c r="U328" i="5" s="1"/>
  <c r="U378" i="5" s="1"/>
  <c r="U428" i="5" s="1"/>
  <c r="H79" i="5"/>
  <c r="N79" i="5"/>
  <c r="H81" i="5"/>
  <c r="N81" i="5"/>
  <c r="H86" i="5"/>
  <c r="N86" i="5"/>
  <c r="H88" i="5"/>
  <c r="N88" i="5"/>
  <c r="H93" i="5"/>
  <c r="N93" i="5"/>
  <c r="H97" i="5"/>
  <c r="N97" i="5"/>
  <c r="G168" i="5"/>
  <c r="M168" i="5"/>
  <c r="G218" i="5"/>
  <c r="P268" i="5"/>
  <c r="P318" i="5" s="1"/>
  <c r="P368" i="5" s="1"/>
  <c r="P418" i="5" s="1"/>
  <c r="G228" i="5"/>
  <c r="M228" i="5"/>
  <c r="G257" i="5"/>
  <c r="G357" i="5"/>
  <c r="M357" i="5"/>
  <c r="G378" i="5"/>
  <c r="M378" i="5"/>
  <c r="W393" i="5" l="1"/>
  <c r="W443" i="5" s="1"/>
  <c r="W385" i="5"/>
  <c r="W435" i="5" s="1"/>
  <c r="V427" i="5"/>
  <c r="V421" i="5"/>
  <c r="W362" i="5"/>
  <c r="W412" i="5" s="1"/>
  <c r="N383" i="5"/>
  <c r="L433" i="5"/>
  <c r="N433" i="5" s="1"/>
  <c r="N344" i="5"/>
  <c r="L394" i="5"/>
  <c r="H349" i="5"/>
  <c r="F399" i="5"/>
  <c r="H333" i="5"/>
  <c r="F383" i="5"/>
  <c r="N349" i="5"/>
  <c r="L399" i="5"/>
  <c r="H344" i="5"/>
  <c r="F394" i="5"/>
  <c r="H118" i="5"/>
  <c r="W360" i="5"/>
  <c r="W410" i="5" s="1"/>
  <c r="V404" i="5"/>
  <c r="V425" i="5"/>
  <c r="V429" i="5"/>
  <c r="W355" i="5"/>
  <c r="W405" i="5" s="1"/>
  <c r="V431" i="5"/>
  <c r="W356" i="5"/>
  <c r="W406" i="5" s="1"/>
  <c r="W369" i="5"/>
  <c r="W419" i="5" s="1"/>
  <c r="V419" i="5"/>
  <c r="V137" i="5"/>
  <c r="W137" i="5" s="1"/>
  <c r="V187" i="5" s="1"/>
  <c r="W187" i="5" s="1"/>
  <c r="V237" i="5" s="1"/>
  <c r="W237" i="5" s="1"/>
  <c r="V287" i="5" s="1"/>
  <c r="W287" i="5" s="1"/>
  <c r="V337" i="5" s="1"/>
  <c r="W337" i="5" s="1"/>
  <c r="V387" i="5" s="1"/>
  <c r="W388" i="5"/>
  <c r="W438" i="5" s="1"/>
  <c r="V424" i="5"/>
  <c r="V411" i="5"/>
  <c r="W370" i="5"/>
  <c r="W420" i="5" s="1"/>
  <c r="W178" i="5"/>
  <c r="V228" i="5" s="1"/>
  <c r="W228" i="5" s="1"/>
  <c r="V278" i="5" s="1"/>
  <c r="W278" i="5" s="1"/>
  <c r="V328" i="5" s="1"/>
  <c r="W328" i="5" s="1"/>
  <c r="V378" i="5" s="1"/>
  <c r="W378" i="5" s="1"/>
  <c r="W428" i="5" s="1"/>
  <c r="W352" i="5"/>
  <c r="W402" i="5" s="1"/>
  <c r="H242" i="5"/>
  <c r="F292" i="5"/>
  <c r="N191" i="5"/>
  <c r="L241" i="5"/>
  <c r="H191" i="5"/>
  <c r="F241" i="5"/>
  <c r="N192" i="5"/>
  <c r="L242" i="5"/>
  <c r="N215" i="5"/>
  <c r="L265" i="5"/>
  <c r="H165" i="5"/>
  <c r="F215" i="5"/>
  <c r="W266" i="5"/>
  <c r="V316" i="5" s="1"/>
  <c r="W316" i="5" s="1"/>
  <c r="V366" i="5" s="1"/>
  <c r="W380" i="5"/>
  <c r="W430" i="5" s="1"/>
  <c r="V408" i="5"/>
  <c r="W359" i="5"/>
  <c r="W409" i="5" s="1"/>
  <c r="W134" i="5"/>
  <c r="V184" i="5" s="1"/>
  <c r="H56" i="5"/>
  <c r="W107" i="5"/>
  <c r="V157" i="5" s="1"/>
  <c r="W157" i="5" s="1"/>
  <c r="V207" i="5" s="1"/>
  <c r="W207" i="5" s="1"/>
  <c r="V257" i="5" s="1"/>
  <c r="W257" i="5" s="1"/>
  <c r="V307" i="5" s="1"/>
  <c r="W307" i="5" s="1"/>
  <c r="V357" i="5" s="1"/>
  <c r="W390" i="5"/>
  <c r="W440" i="5" s="1"/>
  <c r="N118" i="5"/>
  <c r="N68" i="5"/>
  <c r="W372" i="5"/>
  <c r="W422" i="5" s="1"/>
  <c r="W398" i="5"/>
  <c r="W448" i="5" s="1"/>
  <c r="W376" i="5"/>
  <c r="W426" i="5" s="1"/>
  <c r="W363" i="5"/>
  <c r="W413" i="5" s="1"/>
  <c r="H114" i="5"/>
  <c r="F164" i="5"/>
  <c r="N114" i="5"/>
  <c r="L164" i="5"/>
  <c r="W367" i="5"/>
  <c r="W417" i="5" s="1"/>
  <c r="W364" i="5"/>
  <c r="W414" i="5" s="1"/>
  <c r="V414" i="5"/>
  <c r="N182" i="5"/>
  <c r="L232" i="5"/>
  <c r="H182" i="5"/>
  <c r="F232" i="5"/>
  <c r="N117" i="5"/>
  <c r="L167" i="5"/>
  <c r="H117" i="5"/>
  <c r="F167" i="5"/>
  <c r="G389" i="5"/>
  <c r="J89" i="5"/>
  <c r="J139" i="5" s="1"/>
  <c r="J189" i="5" s="1"/>
  <c r="J239" i="5" s="1"/>
  <c r="J289" i="5" s="1"/>
  <c r="M234" i="5"/>
  <c r="G234" i="5"/>
  <c r="J84" i="5"/>
  <c r="J134" i="5" s="1"/>
  <c r="J184" i="5" s="1"/>
  <c r="J234" i="5" s="1"/>
  <c r="J284" i="5" s="1"/>
  <c r="J334" i="5" s="1"/>
  <c r="J384" i="5" s="1"/>
  <c r="J434" i="5" s="1"/>
  <c r="I434" i="5"/>
  <c r="M139" i="5"/>
  <c r="G139" i="5"/>
  <c r="U89" i="5"/>
  <c r="L89" i="5"/>
  <c r="T434" i="5"/>
  <c r="U84" i="5"/>
  <c r="U134" i="5" s="1"/>
  <c r="U184" i="5" s="1"/>
  <c r="U234" i="5" s="1"/>
  <c r="U284" i="5" s="1"/>
  <c r="U334" i="5" s="1"/>
  <c r="U384" i="5" s="1"/>
  <c r="U434" i="5" s="1"/>
  <c r="L84" i="5"/>
  <c r="K434" i="5"/>
  <c r="H127" i="5"/>
  <c r="F177" i="5"/>
  <c r="R345" i="5"/>
  <c r="G334" i="5"/>
  <c r="P89" i="5"/>
  <c r="P139" i="5" s="1"/>
  <c r="D89" i="5"/>
  <c r="D139" i="5" s="1"/>
  <c r="P84" i="5"/>
  <c r="P134" i="5" s="1"/>
  <c r="P184" i="5" s="1"/>
  <c r="P234" i="5" s="1"/>
  <c r="P284" i="5" s="1"/>
  <c r="P334" i="5" s="1"/>
  <c r="P384" i="5" s="1"/>
  <c r="P434" i="5" s="1"/>
  <c r="O434" i="5"/>
  <c r="D84" i="5"/>
  <c r="D134" i="5" s="1"/>
  <c r="D184" i="5" s="1"/>
  <c r="D234" i="5" s="1"/>
  <c r="D284" i="5" s="1"/>
  <c r="D334" i="5" s="1"/>
  <c r="D384" i="5" s="1"/>
  <c r="D434" i="5" s="1"/>
  <c r="N127" i="5"/>
  <c r="L177" i="5"/>
  <c r="R89" i="5"/>
  <c r="R139" i="5" s="1"/>
  <c r="R189" i="5" s="1"/>
  <c r="F89" i="5"/>
  <c r="M384" i="5"/>
  <c r="G384" i="5"/>
  <c r="M284" i="5"/>
  <c r="G284" i="5"/>
  <c r="M184" i="5"/>
  <c r="G184" i="5"/>
  <c r="R84" i="5"/>
  <c r="R134" i="5" s="1"/>
  <c r="R184" i="5" s="1"/>
  <c r="R234" i="5" s="1"/>
  <c r="R284" i="5" s="1"/>
  <c r="R334" i="5" s="1"/>
  <c r="R384" i="5" s="1"/>
  <c r="R434" i="5" s="1"/>
  <c r="Q434" i="5"/>
  <c r="F84" i="5"/>
  <c r="E434" i="5"/>
  <c r="E439" i="5"/>
  <c r="V346" i="5"/>
  <c r="W346" i="5" s="1"/>
  <c r="V396" i="5" s="1"/>
  <c r="N78" i="5"/>
  <c r="H78" i="5"/>
  <c r="F128" i="5"/>
  <c r="F178" i="5" s="1"/>
  <c r="F228" i="5" s="1"/>
  <c r="F278" i="5" s="1"/>
  <c r="W168" i="5"/>
  <c r="V218" i="5" s="1"/>
  <c r="W218" i="5" s="1"/>
  <c r="V268" i="5" s="1"/>
  <c r="W268" i="5" s="1"/>
  <c r="V318" i="5" s="1"/>
  <c r="W318" i="5" s="1"/>
  <c r="V368" i="5" s="1"/>
  <c r="W368" i="5" s="1"/>
  <c r="W418" i="5" s="1"/>
  <c r="F268" i="5"/>
  <c r="H207" i="5"/>
  <c r="F257" i="5"/>
  <c r="L218" i="5"/>
  <c r="N168" i="5"/>
  <c r="O451" i="5"/>
  <c r="P101" i="5"/>
  <c r="P151" i="5" s="1"/>
  <c r="P201" i="5" s="1"/>
  <c r="P251" i="5" s="1"/>
  <c r="P301" i="5" s="1"/>
  <c r="P351" i="5" s="1"/>
  <c r="P401" i="5" s="1"/>
  <c r="P451" i="5" s="1"/>
  <c r="L156" i="5"/>
  <c r="N106" i="5"/>
  <c r="L154" i="5"/>
  <c r="N104" i="5"/>
  <c r="L153" i="5"/>
  <c r="N103" i="5"/>
  <c r="F248" i="5"/>
  <c r="H198" i="5"/>
  <c r="F247" i="5"/>
  <c r="H197" i="5"/>
  <c r="F246" i="5"/>
  <c r="H196" i="5"/>
  <c r="F243" i="5"/>
  <c r="H193" i="5"/>
  <c r="F240" i="5"/>
  <c r="H190" i="5"/>
  <c r="F238" i="5"/>
  <c r="H188" i="5"/>
  <c r="F237" i="5"/>
  <c r="H187" i="5"/>
  <c r="F236" i="5"/>
  <c r="H186" i="5"/>
  <c r="L235" i="5"/>
  <c r="N185" i="5"/>
  <c r="L231" i="5"/>
  <c r="N181" i="5"/>
  <c r="L230" i="5"/>
  <c r="N180" i="5"/>
  <c r="L229" i="5"/>
  <c r="N179" i="5"/>
  <c r="F226" i="5"/>
  <c r="H176" i="5"/>
  <c r="F225" i="5"/>
  <c r="H175" i="5"/>
  <c r="F224" i="5"/>
  <c r="H174" i="5"/>
  <c r="F223" i="5"/>
  <c r="H173" i="5"/>
  <c r="F222" i="5"/>
  <c r="H172" i="5"/>
  <c r="F221" i="5"/>
  <c r="H171" i="5"/>
  <c r="F220" i="5"/>
  <c r="H170" i="5"/>
  <c r="F219" i="5"/>
  <c r="H169" i="5"/>
  <c r="F216" i="5"/>
  <c r="H166" i="5"/>
  <c r="F213" i="5"/>
  <c r="H163" i="5"/>
  <c r="F212" i="5"/>
  <c r="H162" i="5"/>
  <c r="F211" i="5"/>
  <c r="H161" i="5"/>
  <c r="F210" i="5"/>
  <c r="H160" i="5"/>
  <c r="L208" i="5"/>
  <c r="N158" i="5"/>
  <c r="F205" i="5"/>
  <c r="H155" i="5"/>
  <c r="F202" i="5"/>
  <c r="H152" i="5"/>
  <c r="L248" i="5"/>
  <c r="N198" i="5"/>
  <c r="L247" i="5"/>
  <c r="N197" i="5"/>
  <c r="L246" i="5"/>
  <c r="N196" i="5"/>
  <c r="L243" i="5"/>
  <c r="N193" i="5"/>
  <c r="L240" i="5"/>
  <c r="N190" i="5"/>
  <c r="L238" i="5"/>
  <c r="N188" i="5"/>
  <c r="L237" i="5"/>
  <c r="N187" i="5"/>
  <c r="L236" i="5"/>
  <c r="N186" i="5"/>
  <c r="F235" i="5"/>
  <c r="H185" i="5"/>
  <c r="F231" i="5"/>
  <c r="H181" i="5"/>
  <c r="F230" i="5"/>
  <c r="H180" i="5"/>
  <c r="F229" i="5"/>
  <c r="H179" i="5"/>
  <c r="L226" i="5"/>
  <c r="N176" i="5"/>
  <c r="L225" i="5"/>
  <c r="N175" i="5"/>
  <c r="L224" i="5"/>
  <c r="N174" i="5"/>
  <c r="L223" i="5"/>
  <c r="N173" i="5"/>
  <c r="L222" i="5"/>
  <c r="N172" i="5"/>
  <c r="L221" i="5"/>
  <c r="N171" i="5"/>
  <c r="L220" i="5"/>
  <c r="N170" i="5"/>
  <c r="L219" i="5"/>
  <c r="N169" i="5"/>
  <c r="L216" i="5"/>
  <c r="N166" i="5"/>
  <c r="L213" i="5"/>
  <c r="N163" i="5"/>
  <c r="L212" i="5"/>
  <c r="N162" i="5"/>
  <c r="L211" i="5"/>
  <c r="N161" i="5"/>
  <c r="L210" i="5"/>
  <c r="N160" i="5"/>
  <c r="L209" i="5"/>
  <c r="N159" i="5"/>
  <c r="F209" i="5"/>
  <c r="H159" i="5"/>
  <c r="F208" i="5"/>
  <c r="H158" i="5"/>
  <c r="L205" i="5"/>
  <c r="N155" i="5"/>
  <c r="H68" i="5"/>
  <c r="N57" i="5"/>
  <c r="H57" i="5"/>
  <c r="L128" i="5"/>
  <c r="L107" i="5"/>
  <c r="Q451" i="5"/>
  <c r="R101" i="5"/>
  <c r="R151" i="5" s="1"/>
  <c r="R201" i="5" s="1"/>
  <c r="R251" i="5" s="1"/>
  <c r="R301" i="5" s="1"/>
  <c r="R351" i="5" s="1"/>
  <c r="R401" i="5" s="1"/>
  <c r="R451" i="5" s="1"/>
  <c r="F156" i="5"/>
  <c r="H106" i="5"/>
  <c r="F154" i="5"/>
  <c r="H104" i="5"/>
  <c r="F153" i="5"/>
  <c r="H103" i="5"/>
  <c r="L202" i="5"/>
  <c r="N152" i="5"/>
  <c r="H178" i="5"/>
  <c r="H157" i="5"/>
  <c r="D168" i="5"/>
  <c r="D218" i="5" s="1"/>
  <c r="D268" i="5" s="1"/>
  <c r="D318" i="5" s="1"/>
  <c r="D368" i="5" s="1"/>
  <c r="D418" i="5" s="1"/>
  <c r="H107" i="5"/>
  <c r="H394" i="5" l="1"/>
  <c r="F444" i="5"/>
  <c r="H444" i="5" s="1"/>
  <c r="N399" i="5"/>
  <c r="L449" i="5"/>
  <c r="N449" i="5" s="1"/>
  <c r="H383" i="5"/>
  <c r="F433" i="5"/>
  <c r="H433" i="5" s="1"/>
  <c r="H399" i="5"/>
  <c r="F449" i="5"/>
  <c r="H449" i="5" s="1"/>
  <c r="N394" i="5"/>
  <c r="L444" i="5"/>
  <c r="N444" i="5" s="1"/>
  <c r="V437" i="5"/>
  <c r="W387" i="5"/>
  <c r="W437" i="5" s="1"/>
  <c r="N242" i="5"/>
  <c r="L292" i="5"/>
  <c r="H241" i="5"/>
  <c r="F291" i="5"/>
  <c r="N241" i="5"/>
  <c r="L291" i="5"/>
  <c r="H292" i="5"/>
  <c r="F342" i="5"/>
  <c r="H215" i="5"/>
  <c r="F265" i="5"/>
  <c r="N265" i="5"/>
  <c r="L315" i="5"/>
  <c r="H128" i="5"/>
  <c r="V416" i="5"/>
  <c r="W366" i="5"/>
  <c r="W416" i="5" s="1"/>
  <c r="W184" i="5"/>
  <c r="V234" i="5" s="1"/>
  <c r="W234" i="5" s="1"/>
  <c r="V284" i="5" s="1"/>
  <c r="W284" i="5" s="1"/>
  <c r="V334" i="5" s="1"/>
  <c r="W334" i="5" s="1"/>
  <c r="V384" i="5" s="1"/>
  <c r="W384" i="5" s="1"/>
  <c r="W434" i="5" s="1"/>
  <c r="V407" i="5"/>
  <c r="W357" i="5"/>
  <c r="W407" i="5" s="1"/>
  <c r="S451" i="5"/>
  <c r="U139" i="5"/>
  <c r="U189" i="5" s="1"/>
  <c r="U239" i="5" s="1"/>
  <c r="U289" i="5" s="1"/>
  <c r="U339" i="5" s="1"/>
  <c r="U389" i="5" s="1"/>
  <c r="U439" i="5" s="1"/>
  <c r="G434" i="5"/>
  <c r="R395" i="5"/>
  <c r="R445" i="5" s="1"/>
  <c r="M289" i="5"/>
  <c r="C439" i="5"/>
  <c r="G439" i="5" s="1"/>
  <c r="H232" i="5"/>
  <c r="F282" i="5"/>
  <c r="N232" i="5"/>
  <c r="L282" i="5"/>
  <c r="N164" i="5"/>
  <c r="L214" i="5"/>
  <c r="H164" i="5"/>
  <c r="F214" i="5"/>
  <c r="P95" i="5"/>
  <c r="P145" i="5" s="1"/>
  <c r="P195" i="5" s="1"/>
  <c r="U95" i="5"/>
  <c r="J95" i="5"/>
  <c r="J145" i="5" s="1"/>
  <c r="J195" i="5" s="1"/>
  <c r="J245" i="5" s="1"/>
  <c r="J295" i="5" s="1"/>
  <c r="J345" i="5" s="1"/>
  <c r="H167" i="5"/>
  <c r="F217" i="5"/>
  <c r="N167" i="5"/>
  <c r="L217" i="5"/>
  <c r="S434" i="5"/>
  <c r="M434" i="5"/>
  <c r="N89" i="5"/>
  <c r="R95" i="5"/>
  <c r="R145" i="5" s="1"/>
  <c r="R195" i="5" s="1"/>
  <c r="R245" i="5" s="1"/>
  <c r="R295" i="5" s="1"/>
  <c r="Q445" i="5"/>
  <c r="D95" i="5"/>
  <c r="D145" i="5" s="1"/>
  <c r="D195" i="5" s="1"/>
  <c r="D245" i="5" s="1"/>
  <c r="D295" i="5" s="1"/>
  <c r="D345" i="5" s="1"/>
  <c r="D395" i="5" s="1"/>
  <c r="D445" i="5" s="1"/>
  <c r="M295" i="5"/>
  <c r="V428" i="5"/>
  <c r="H89" i="5"/>
  <c r="L139" i="5"/>
  <c r="L189" i="5" s="1"/>
  <c r="N189" i="5" s="1"/>
  <c r="M100" i="5"/>
  <c r="W100" i="5" s="1"/>
  <c r="V150" i="5" s="1"/>
  <c r="M245" i="5"/>
  <c r="M189" i="5"/>
  <c r="M151" i="5"/>
  <c r="F100" i="5"/>
  <c r="F95" i="5"/>
  <c r="G95" i="5"/>
  <c r="G200" i="5"/>
  <c r="G201" i="5"/>
  <c r="G195" i="5"/>
  <c r="M300" i="5"/>
  <c r="M301" i="5"/>
  <c r="G400" i="5"/>
  <c r="G401" i="5"/>
  <c r="G395" i="5"/>
  <c r="N177" i="5"/>
  <c r="L227" i="5"/>
  <c r="M145" i="5"/>
  <c r="G239" i="5"/>
  <c r="L134" i="5"/>
  <c r="N84" i="5"/>
  <c r="Q439" i="5"/>
  <c r="G100" i="5"/>
  <c r="O439" i="5"/>
  <c r="D189" i="5"/>
  <c r="D239" i="5" s="1"/>
  <c r="D289" i="5" s="1"/>
  <c r="D339" i="5" s="1"/>
  <c r="D389" i="5" s="1"/>
  <c r="D439" i="5" s="1"/>
  <c r="W139" i="5"/>
  <c r="V189" i="5" s="1"/>
  <c r="G289" i="5"/>
  <c r="J339" i="5"/>
  <c r="J389" i="5" s="1"/>
  <c r="J439" i="5" s="1"/>
  <c r="M339" i="5"/>
  <c r="M389" i="5"/>
  <c r="G145" i="5"/>
  <c r="M239" i="5"/>
  <c r="F134" i="5"/>
  <c r="H84" i="5"/>
  <c r="G339" i="5"/>
  <c r="H177" i="5"/>
  <c r="F227" i="5"/>
  <c r="L100" i="5"/>
  <c r="L95" i="5"/>
  <c r="M95" i="5"/>
  <c r="W95" i="5" s="1"/>
  <c r="V145" i="5" s="1"/>
  <c r="U100" i="5"/>
  <c r="J100" i="5"/>
  <c r="J150" i="5" s="1"/>
  <c r="J200" i="5" s="1"/>
  <c r="J250" i="5" s="1"/>
  <c r="J300" i="5" s="1"/>
  <c r="P189" i="5"/>
  <c r="P239" i="5" s="1"/>
  <c r="P289" i="5" s="1"/>
  <c r="P339" i="5" s="1"/>
  <c r="P389" i="5" s="1"/>
  <c r="P439" i="5" s="1"/>
  <c r="R239" i="5"/>
  <c r="R289" i="5" s="1"/>
  <c r="R339" i="5" s="1"/>
  <c r="R389" i="5" s="1"/>
  <c r="R439" i="5" s="1"/>
  <c r="K439" i="5"/>
  <c r="T439" i="5"/>
  <c r="F139" i="5"/>
  <c r="P345" i="5"/>
  <c r="P395" i="5" s="1"/>
  <c r="P445" i="5" s="1"/>
  <c r="I439" i="5"/>
  <c r="G189" i="5"/>
  <c r="V446" i="5"/>
  <c r="W396" i="5"/>
  <c r="W446" i="5" s="1"/>
  <c r="V418" i="5"/>
  <c r="H228" i="5"/>
  <c r="N128" i="5"/>
  <c r="L178" i="5"/>
  <c r="L252" i="5"/>
  <c r="N202" i="5"/>
  <c r="F203" i="5"/>
  <c r="H153" i="5"/>
  <c r="F204" i="5"/>
  <c r="H154" i="5"/>
  <c r="F206" i="5"/>
  <c r="H156" i="5"/>
  <c r="N107" i="5"/>
  <c r="L157" i="5"/>
  <c r="L255" i="5"/>
  <c r="N205" i="5"/>
  <c r="F258" i="5"/>
  <c r="H208" i="5"/>
  <c r="F259" i="5"/>
  <c r="H209" i="5"/>
  <c r="L259" i="5"/>
  <c r="N209" i="5"/>
  <c r="L260" i="5"/>
  <c r="N210" i="5"/>
  <c r="L261" i="5"/>
  <c r="N211" i="5"/>
  <c r="L262" i="5"/>
  <c r="N212" i="5"/>
  <c r="L263" i="5"/>
  <c r="N213" i="5"/>
  <c r="L266" i="5"/>
  <c r="N216" i="5"/>
  <c r="L269" i="5"/>
  <c r="N219" i="5"/>
  <c r="L270" i="5"/>
  <c r="N220" i="5"/>
  <c r="L271" i="5"/>
  <c r="N221" i="5"/>
  <c r="L272" i="5"/>
  <c r="N222" i="5"/>
  <c r="L273" i="5"/>
  <c r="N223" i="5"/>
  <c r="L274" i="5"/>
  <c r="N224" i="5"/>
  <c r="L275" i="5"/>
  <c r="N225" i="5"/>
  <c r="L276" i="5"/>
  <c r="N226" i="5"/>
  <c r="F279" i="5"/>
  <c r="H229" i="5"/>
  <c r="F280" i="5"/>
  <c r="H230" i="5"/>
  <c r="F281" i="5"/>
  <c r="H231" i="5"/>
  <c r="F285" i="5"/>
  <c r="H235" i="5"/>
  <c r="L286" i="5"/>
  <c r="N236" i="5"/>
  <c r="L287" i="5"/>
  <c r="N237" i="5"/>
  <c r="L288" i="5"/>
  <c r="N238" i="5"/>
  <c r="L290" i="5"/>
  <c r="N240" i="5"/>
  <c r="L293" i="5"/>
  <c r="N243" i="5"/>
  <c r="L296" i="5"/>
  <c r="L345" i="5" s="1"/>
  <c r="N246" i="5"/>
  <c r="L297" i="5"/>
  <c r="N247" i="5"/>
  <c r="L298" i="5"/>
  <c r="N248" i="5"/>
  <c r="F252" i="5"/>
  <c r="H202" i="5"/>
  <c r="F255" i="5"/>
  <c r="H205" i="5"/>
  <c r="L258" i="5"/>
  <c r="N208" i="5"/>
  <c r="F260" i="5"/>
  <c r="H210" i="5"/>
  <c r="F261" i="5"/>
  <c r="H211" i="5"/>
  <c r="F262" i="5"/>
  <c r="H212" i="5"/>
  <c r="F263" i="5"/>
  <c r="H213" i="5"/>
  <c r="F266" i="5"/>
  <c r="H216" i="5"/>
  <c r="F269" i="5"/>
  <c r="H219" i="5"/>
  <c r="F270" i="5"/>
  <c r="H220" i="5"/>
  <c r="F271" i="5"/>
  <c r="H221" i="5"/>
  <c r="F272" i="5"/>
  <c r="H222" i="5"/>
  <c r="F273" i="5"/>
  <c r="H223" i="5"/>
  <c r="F274" i="5"/>
  <c r="H224" i="5"/>
  <c r="F275" i="5"/>
  <c r="H225" i="5"/>
  <c r="F276" i="5"/>
  <c r="H226" i="5"/>
  <c r="L279" i="5"/>
  <c r="N229" i="5"/>
  <c r="L280" i="5"/>
  <c r="N230" i="5"/>
  <c r="L281" i="5"/>
  <c r="N231" i="5"/>
  <c r="L285" i="5"/>
  <c r="N235" i="5"/>
  <c r="F286" i="5"/>
  <c r="H236" i="5"/>
  <c r="F287" i="5"/>
  <c r="H237" i="5"/>
  <c r="F288" i="5"/>
  <c r="H238" i="5"/>
  <c r="F290" i="5"/>
  <c r="H240" i="5"/>
  <c r="F293" i="5"/>
  <c r="H243" i="5"/>
  <c r="F296" i="5"/>
  <c r="F345" i="5" s="1"/>
  <c r="H246" i="5"/>
  <c r="F297" i="5"/>
  <c r="H247" i="5"/>
  <c r="F298" i="5"/>
  <c r="H248" i="5"/>
  <c r="L203" i="5"/>
  <c r="N153" i="5"/>
  <c r="L204" i="5"/>
  <c r="N154" i="5"/>
  <c r="L206" i="5"/>
  <c r="N156" i="5"/>
  <c r="N218" i="5"/>
  <c r="L268" i="5"/>
  <c r="F328" i="5"/>
  <c r="H278" i="5"/>
  <c r="H168" i="5"/>
  <c r="H218" i="5"/>
  <c r="F307" i="5"/>
  <c r="H257" i="5"/>
  <c r="H268" i="5"/>
  <c r="F318" i="5"/>
  <c r="I17" i="4"/>
  <c r="C17" i="4"/>
  <c r="N139" i="5" l="1"/>
  <c r="H342" i="5"/>
  <c r="F392" i="5"/>
  <c r="N291" i="5"/>
  <c r="L341" i="5"/>
  <c r="H291" i="5"/>
  <c r="F341" i="5"/>
  <c r="N292" i="5"/>
  <c r="L342" i="5"/>
  <c r="N315" i="5"/>
  <c r="L365" i="5"/>
  <c r="H265" i="5"/>
  <c r="F315" i="5"/>
  <c r="N95" i="5"/>
  <c r="H95" i="5"/>
  <c r="V434" i="5"/>
  <c r="E445" i="5"/>
  <c r="W189" i="5"/>
  <c r="V239" i="5" s="1"/>
  <c r="W239" i="5" s="1"/>
  <c r="V289" i="5" s="1"/>
  <c r="W289" i="5" s="1"/>
  <c r="V339" i="5" s="1"/>
  <c r="W339" i="5" s="1"/>
  <c r="V389" i="5" s="1"/>
  <c r="L239" i="5"/>
  <c r="N239" i="5" s="1"/>
  <c r="F145" i="5"/>
  <c r="H145" i="5" s="1"/>
  <c r="U145" i="5"/>
  <c r="U195" i="5" s="1"/>
  <c r="U245" i="5" s="1"/>
  <c r="U295" i="5" s="1"/>
  <c r="U345" i="5" s="1"/>
  <c r="U395" i="5" s="1"/>
  <c r="U445" i="5" s="1"/>
  <c r="H214" i="5"/>
  <c r="F264" i="5"/>
  <c r="N214" i="5"/>
  <c r="L264" i="5"/>
  <c r="N282" i="5"/>
  <c r="L332" i="5"/>
  <c r="H282" i="5"/>
  <c r="F332" i="5"/>
  <c r="G295" i="5"/>
  <c r="E450" i="5"/>
  <c r="P245" i="5"/>
  <c r="P295" i="5" s="1"/>
  <c r="S439" i="5"/>
  <c r="K445" i="5"/>
  <c r="N217" i="5"/>
  <c r="L267" i="5"/>
  <c r="H217" i="5"/>
  <c r="F267" i="5"/>
  <c r="C445" i="5"/>
  <c r="I445" i="5"/>
  <c r="T445" i="5"/>
  <c r="O445" i="5"/>
  <c r="S445" i="5" s="1"/>
  <c r="G345" i="5"/>
  <c r="N345" i="5"/>
  <c r="L395" i="5"/>
  <c r="L445" i="5" s="1"/>
  <c r="M201" i="5"/>
  <c r="M200" i="5"/>
  <c r="K450" i="5"/>
  <c r="H345" i="5"/>
  <c r="F395" i="5"/>
  <c r="M250" i="5"/>
  <c r="M251" i="5"/>
  <c r="G301" i="5"/>
  <c r="G300" i="5"/>
  <c r="J101" i="5"/>
  <c r="J151" i="5" s="1"/>
  <c r="J201" i="5" s="1"/>
  <c r="J251" i="5" s="1"/>
  <c r="J301" i="5" s="1"/>
  <c r="U101" i="5"/>
  <c r="U151" i="5" s="1"/>
  <c r="M101" i="5"/>
  <c r="W101" i="5" s="1"/>
  <c r="V151" i="5" s="1"/>
  <c r="W151" i="5" s="1"/>
  <c r="V201" i="5" s="1"/>
  <c r="L101" i="5"/>
  <c r="H227" i="5"/>
  <c r="F277" i="5"/>
  <c r="G245" i="5"/>
  <c r="D100" i="5"/>
  <c r="D150" i="5" s="1"/>
  <c r="D200" i="5" s="1"/>
  <c r="D250" i="5" s="1"/>
  <c r="D300" i="5" s="1"/>
  <c r="G101" i="5"/>
  <c r="M400" i="5"/>
  <c r="M401" i="5"/>
  <c r="N134" i="5"/>
  <c r="L184" i="5"/>
  <c r="J350" i="5"/>
  <c r="J400" i="5" s="1"/>
  <c r="J450" i="5" s="1"/>
  <c r="W145" i="5"/>
  <c r="V195" i="5" s="1"/>
  <c r="W150" i="5"/>
  <c r="V200" i="5" s="1"/>
  <c r="J395" i="5"/>
  <c r="J445" i="5" s="1"/>
  <c r="M345" i="5"/>
  <c r="M395" i="5"/>
  <c r="G251" i="5"/>
  <c r="H139" i="5"/>
  <c r="F189" i="5"/>
  <c r="G150" i="5"/>
  <c r="F150" i="5"/>
  <c r="N100" i="5"/>
  <c r="L150" i="5"/>
  <c r="N150" i="5" s="1"/>
  <c r="H134" i="5"/>
  <c r="F184" i="5"/>
  <c r="M195" i="5"/>
  <c r="N227" i="5"/>
  <c r="L277" i="5"/>
  <c r="F101" i="5"/>
  <c r="M439" i="5"/>
  <c r="U150" i="5"/>
  <c r="L145" i="5"/>
  <c r="N145" i="5" s="1"/>
  <c r="H318" i="5"/>
  <c r="F368" i="5"/>
  <c r="N268" i="5"/>
  <c r="L318" i="5"/>
  <c r="H307" i="5"/>
  <c r="F357" i="5"/>
  <c r="H328" i="5"/>
  <c r="F378" i="5"/>
  <c r="L256" i="5"/>
  <c r="N206" i="5"/>
  <c r="L254" i="5"/>
  <c r="N204" i="5"/>
  <c r="L253" i="5"/>
  <c r="N203" i="5"/>
  <c r="F348" i="5"/>
  <c r="H298" i="5"/>
  <c r="F347" i="5"/>
  <c r="H297" i="5"/>
  <c r="F346" i="5"/>
  <c r="H296" i="5"/>
  <c r="F343" i="5"/>
  <c r="H293" i="5"/>
  <c r="F340" i="5"/>
  <c r="H290" i="5"/>
  <c r="F338" i="5"/>
  <c r="H288" i="5"/>
  <c r="F337" i="5"/>
  <c r="H287" i="5"/>
  <c r="F336" i="5"/>
  <c r="H286" i="5"/>
  <c r="L335" i="5"/>
  <c r="N285" i="5"/>
  <c r="L331" i="5"/>
  <c r="N281" i="5"/>
  <c r="L330" i="5"/>
  <c r="N280" i="5"/>
  <c r="L329" i="5"/>
  <c r="N279" i="5"/>
  <c r="F326" i="5"/>
  <c r="H276" i="5"/>
  <c r="F325" i="5"/>
  <c r="H275" i="5"/>
  <c r="F324" i="5"/>
  <c r="H274" i="5"/>
  <c r="F323" i="5"/>
  <c r="H273" i="5"/>
  <c r="F322" i="5"/>
  <c r="H272" i="5"/>
  <c r="F321" i="5"/>
  <c r="H271" i="5"/>
  <c r="F320" i="5"/>
  <c r="H270" i="5"/>
  <c r="F319" i="5"/>
  <c r="H269" i="5"/>
  <c r="F316" i="5"/>
  <c r="H266" i="5"/>
  <c r="F313" i="5"/>
  <c r="H263" i="5"/>
  <c r="F312" i="5"/>
  <c r="H262" i="5"/>
  <c r="F311" i="5"/>
  <c r="H261" i="5"/>
  <c r="F310" i="5"/>
  <c r="H260" i="5"/>
  <c r="L308" i="5"/>
  <c r="N258" i="5"/>
  <c r="F305" i="5"/>
  <c r="H255" i="5"/>
  <c r="F302" i="5"/>
  <c r="H252" i="5"/>
  <c r="L348" i="5"/>
  <c r="N298" i="5"/>
  <c r="L347" i="5"/>
  <c r="N297" i="5"/>
  <c r="L346" i="5"/>
  <c r="N296" i="5"/>
  <c r="L343" i="5"/>
  <c r="N293" i="5"/>
  <c r="L340" i="5"/>
  <c r="N290" i="5"/>
  <c r="L338" i="5"/>
  <c r="N288" i="5"/>
  <c r="L337" i="5"/>
  <c r="N287" i="5"/>
  <c r="L336" i="5"/>
  <c r="N286" i="5"/>
  <c r="F335" i="5"/>
  <c r="H285" i="5"/>
  <c r="F331" i="5"/>
  <c r="H281" i="5"/>
  <c r="F330" i="5"/>
  <c r="H280" i="5"/>
  <c r="F329" i="5"/>
  <c r="H279" i="5"/>
  <c r="L326" i="5"/>
  <c r="N276" i="5"/>
  <c r="L325" i="5"/>
  <c r="N275" i="5"/>
  <c r="L324" i="5"/>
  <c r="N274" i="5"/>
  <c r="L323" i="5"/>
  <c r="N273" i="5"/>
  <c r="L322" i="5"/>
  <c r="N272" i="5"/>
  <c r="L321" i="5"/>
  <c r="N271" i="5"/>
  <c r="L320" i="5"/>
  <c r="N270" i="5"/>
  <c r="L319" i="5"/>
  <c r="N269" i="5"/>
  <c r="L316" i="5"/>
  <c r="N266" i="5"/>
  <c r="L313" i="5"/>
  <c r="N263" i="5"/>
  <c r="L312" i="5"/>
  <c r="N262" i="5"/>
  <c r="L311" i="5"/>
  <c r="N261" i="5"/>
  <c r="L310" i="5"/>
  <c r="N260" i="5"/>
  <c r="L309" i="5"/>
  <c r="N259" i="5"/>
  <c r="F309" i="5"/>
  <c r="H259" i="5"/>
  <c r="F308" i="5"/>
  <c r="H258" i="5"/>
  <c r="L305" i="5"/>
  <c r="N255" i="5"/>
  <c r="F256" i="5"/>
  <c r="H206" i="5"/>
  <c r="F254" i="5"/>
  <c r="H204" i="5"/>
  <c r="F253" i="5"/>
  <c r="H203" i="5"/>
  <c r="L302" i="5"/>
  <c r="N252" i="5"/>
  <c r="N157" i="5"/>
  <c r="L207" i="5"/>
  <c r="N178" i="5"/>
  <c r="L228" i="5"/>
  <c r="D17" i="4"/>
  <c r="E17" i="4"/>
  <c r="F17" i="4" s="1"/>
  <c r="K17" i="4"/>
  <c r="M17" i="4" s="1"/>
  <c r="O17" i="4"/>
  <c r="O18" i="4" s="1"/>
  <c r="O20" i="4" s="1"/>
  <c r="Q17" i="4"/>
  <c r="Q18" i="4" s="1"/>
  <c r="Q20" i="4" s="1"/>
  <c r="T17" i="4"/>
  <c r="T18" i="4" s="1"/>
  <c r="T20" i="4" s="1"/>
  <c r="C18" i="4"/>
  <c r="D18" i="4" s="1"/>
  <c r="E18" i="4"/>
  <c r="E20" i="4" s="1"/>
  <c r="I18" i="4"/>
  <c r="I20" i="4" s="1"/>
  <c r="D21" i="4"/>
  <c r="D34" i="4" s="1"/>
  <c r="D47" i="4" s="1"/>
  <c r="D60" i="4" s="1"/>
  <c r="D73" i="4" s="1"/>
  <c r="D86" i="4" s="1"/>
  <c r="D99" i="4" s="1"/>
  <c r="F21" i="4"/>
  <c r="F34" i="4" s="1"/>
  <c r="F47" i="4" s="1"/>
  <c r="F60" i="4" s="1"/>
  <c r="F73" i="4" s="1"/>
  <c r="F86" i="4" s="1"/>
  <c r="F99" i="4" s="1"/>
  <c r="G21" i="4"/>
  <c r="J21" i="4"/>
  <c r="L21" i="4"/>
  <c r="M21" i="4"/>
  <c r="P21" i="4"/>
  <c r="R21" i="4"/>
  <c r="S21" i="4"/>
  <c r="U21" i="4"/>
  <c r="U34" i="4" s="1"/>
  <c r="U47" i="4" s="1"/>
  <c r="U60" i="4" s="1"/>
  <c r="U73" i="4" s="1"/>
  <c r="U86" i="4" s="1"/>
  <c r="U99" i="4" s="1"/>
  <c r="V21" i="4"/>
  <c r="D22" i="4"/>
  <c r="D35" i="4" s="1"/>
  <c r="D48" i="4" s="1"/>
  <c r="D61" i="4" s="1"/>
  <c r="D74" i="4" s="1"/>
  <c r="D87" i="4" s="1"/>
  <c r="D100" i="4" s="1"/>
  <c r="F22" i="4"/>
  <c r="G22" i="4"/>
  <c r="J22" i="4"/>
  <c r="L22" i="4"/>
  <c r="L35" i="4" s="1"/>
  <c r="L48" i="4" s="1"/>
  <c r="L61" i="4" s="1"/>
  <c r="L74" i="4" s="1"/>
  <c r="L87" i="4" s="1"/>
  <c r="L100" i="4" s="1"/>
  <c r="M22" i="4"/>
  <c r="P22" i="4"/>
  <c r="P35" i="4" s="1"/>
  <c r="P48" i="4" s="1"/>
  <c r="P61" i="4" s="1"/>
  <c r="P74" i="4" s="1"/>
  <c r="P87" i="4" s="1"/>
  <c r="P100" i="4" s="1"/>
  <c r="R22" i="4"/>
  <c r="S22" i="4"/>
  <c r="U22" i="4"/>
  <c r="U35" i="4" s="1"/>
  <c r="U48" i="4" s="1"/>
  <c r="U61" i="4" s="1"/>
  <c r="U74" i="4" s="1"/>
  <c r="U87" i="4" s="1"/>
  <c r="U100" i="4" s="1"/>
  <c r="V22" i="4"/>
  <c r="D23" i="4"/>
  <c r="D36" i="4" s="1"/>
  <c r="D49" i="4" s="1"/>
  <c r="D62" i="4" s="1"/>
  <c r="D75" i="4" s="1"/>
  <c r="D88" i="4" s="1"/>
  <c r="D101" i="4" s="1"/>
  <c r="F23" i="4"/>
  <c r="F36" i="4" s="1"/>
  <c r="F49" i="4" s="1"/>
  <c r="F62" i="4" s="1"/>
  <c r="F75" i="4" s="1"/>
  <c r="F88" i="4" s="1"/>
  <c r="F101" i="4" s="1"/>
  <c r="G23" i="4"/>
  <c r="J23" i="4"/>
  <c r="J36" i="4" s="1"/>
  <c r="J49" i="4" s="1"/>
  <c r="J62" i="4" s="1"/>
  <c r="J75" i="4" s="1"/>
  <c r="J88" i="4" s="1"/>
  <c r="L23" i="4"/>
  <c r="L36" i="4" s="1"/>
  <c r="L49" i="4" s="1"/>
  <c r="L62" i="4" s="1"/>
  <c r="L75" i="4" s="1"/>
  <c r="L88" i="4" s="1"/>
  <c r="L101" i="4" s="1"/>
  <c r="M23" i="4"/>
  <c r="P23" i="4"/>
  <c r="P36" i="4" s="1"/>
  <c r="P49" i="4" s="1"/>
  <c r="P62" i="4" s="1"/>
  <c r="P75" i="4" s="1"/>
  <c r="P88" i="4" s="1"/>
  <c r="P101" i="4" s="1"/>
  <c r="R23" i="4"/>
  <c r="R36" i="4" s="1"/>
  <c r="R49" i="4" s="1"/>
  <c r="R62" i="4" s="1"/>
  <c r="R75" i="4" s="1"/>
  <c r="R88" i="4" s="1"/>
  <c r="R101" i="4" s="1"/>
  <c r="S23" i="4"/>
  <c r="U23" i="4"/>
  <c r="U36" i="4" s="1"/>
  <c r="U49" i="4" s="1"/>
  <c r="U62" i="4" s="1"/>
  <c r="U75" i="4" s="1"/>
  <c r="U88" i="4" s="1"/>
  <c r="U101" i="4" s="1"/>
  <c r="V23" i="4"/>
  <c r="D24" i="4"/>
  <c r="D37" i="4" s="1"/>
  <c r="D50" i="4" s="1"/>
  <c r="D63" i="4" s="1"/>
  <c r="D76" i="4" s="1"/>
  <c r="D89" i="4" s="1"/>
  <c r="D102" i="4" s="1"/>
  <c r="F24" i="4"/>
  <c r="F37" i="4" s="1"/>
  <c r="F50" i="4" s="1"/>
  <c r="F63" i="4" s="1"/>
  <c r="F76" i="4" s="1"/>
  <c r="F89" i="4" s="1"/>
  <c r="F102" i="4" s="1"/>
  <c r="G24" i="4"/>
  <c r="J24" i="4"/>
  <c r="L24" i="4"/>
  <c r="L37" i="4" s="1"/>
  <c r="L50" i="4" s="1"/>
  <c r="L63" i="4" s="1"/>
  <c r="L76" i="4" s="1"/>
  <c r="L89" i="4" s="1"/>
  <c r="L102" i="4" s="1"/>
  <c r="M24" i="4"/>
  <c r="P24" i="4"/>
  <c r="P37" i="4" s="1"/>
  <c r="P50" i="4" s="1"/>
  <c r="P63" i="4" s="1"/>
  <c r="P76" i="4" s="1"/>
  <c r="P89" i="4" s="1"/>
  <c r="P102" i="4" s="1"/>
  <c r="R24" i="4"/>
  <c r="S24" i="4"/>
  <c r="U24" i="4"/>
  <c r="U37" i="4" s="1"/>
  <c r="U50" i="4" s="1"/>
  <c r="U63" i="4" s="1"/>
  <c r="U76" i="4" s="1"/>
  <c r="U89" i="4" s="1"/>
  <c r="U102" i="4" s="1"/>
  <c r="V24" i="4"/>
  <c r="D25" i="4"/>
  <c r="F25" i="4"/>
  <c r="F38" i="4" s="1"/>
  <c r="F51" i="4" s="1"/>
  <c r="F64" i="4" s="1"/>
  <c r="F77" i="4" s="1"/>
  <c r="F90" i="4" s="1"/>
  <c r="F103" i="4" s="1"/>
  <c r="G25" i="4"/>
  <c r="J25" i="4"/>
  <c r="J38" i="4" s="1"/>
  <c r="J51" i="4" s="1"/>
  <c r="J64" i="4" s="1"/>
  <c r="J77" i="4" s="1"/>
  <c r="J90" i="4" s="1"/>
  <c r="J103" i="4" s="1"/>
  <c r="L25" i="4"/>
  <c r="L38" i="4" s="1"/>
  <c r="L51" i="4" s="1"/>
  <c r="L64" i="4" s="1"/>
  <c r="L77" i="4" s="1"/>
  <c r="L90" i="4" s="1"/>
  <c r="L103" i="4" s="1"/>
  <c r="M25" i="4"/>
  <c r="P25" i="4"/>
  <c r="P38" i="4" s="1"/>
  <c r="P51" i="4" s="1"/>
  <c r="P64" i="4" s="1"/>
  <c r="P77" i="4" s="1"/>
  <c r="P90" i="4" s="1"/>
  <c r="P103" i="4" s="1"/>
  <c r="R25" i="4"/>
  <c r="R38" i="4" s="1"/>
  <c r="R51" i="4" s="1"/>
  <c r="R64" i="4" s="1"/>
  <c r="R77" i="4" s="1"/>
  <c r="R90" i="4" s="1"/>
  <c r="R103" i="4" s="1"/>
  <c r="S25" i="4"/>
  <c r="U25" i="4"/>
  <c r="U38" i="4" s="1"/>
  <c r="U51" i="4" s="1"/>
  <c r="U64" i="4" s="1"/>
  <c r="U77" i="4" s="1"/>
  <c r="U90" i="4" s="1"/>
  <c r="U103" i="4" s="1"/>
  <c r="V25" i="4"/>
  <c r="D26" i="4"/>
  <c r="D39" i="4" s="1"/>
  <c r="D52" i="4" s="1"/>
  <c r="D65" i="4" s="1"/>
  <c r="D78" i="4" s="1"/>
  <c r="D91" i="4" s="1"/>
  <c r="D104" i="4" s="1"/>
  <c r="F26" i="4"/>
  <c r="F39" i="4" s="1"/>
  <c r="F52" i="4" s="1"/>
  <c r="F65" i="4" s="1"/>
  <c r="F78" i="4" s="1"/>
  <c r="F91" i="4" s="1"/>
  <c r="F104" i="4" s="1"/>
  <c r="G26" i="4"/>
  <c r="J26" i="4"/>
  <c r="J39" i="4" s="1"/>
  <c r="J52" i="4" s="1"/>
  <c r="J65" i="4" s="1"/>
  <c r="J78" i="4" s="1"/>
  <c r="J91" i="4" s="1"/>
  <c r="J104" i="4" s="1"/>
  <c r="L26" i="4"/>
  <c r="L39" i="4" s="1"/>
  <c r="L52" i="4" s="1"/>
  <c r="L65" i="4" s="1"/>
  <c r="L78" i="4" s="1"/>
  <c r="L91" i="4" s="1"/>
  <c r="L104" i="4" s="1"/>
  <c r="M26" i="4"/>
  <c r="P26" i="4"/>
  <c r="P39" i="4" s="1"/>
  <c r="P52" i="4" s="1"/>
  <c r="P65" i="4" s="1"/>
  <c r="P78" i="4" s="1"/>
  <c r="P91" i="4" s="1"/>
  <c r="P104" i="4" s="1"/>
  <c r="R26" i="4"/>
  <c r="R39" i="4" s="1"/>
  <c r="R52" i="4" s="1"/>
  <c r="R65" i="4" s="1"/>
  <c r="R78" i="4" s="1"/>
  <c r="R91" i="4" s="1"/>
  <c r="R104" i="4" s="1"/>
  <c r="S26" i="4"/>
  <c r="U26" i="4"/>
  <c r="U39" i="4" s="1"/>
  <c r="U52" i="4" s="1"/>
  <c r="U65" i="4" s="1"/>
  <c r="U78" i="4" s="1"/>
  <c r="U91" i="4" s="1"/>
  <c r="U104" i="4" s="1"/>
  <c r="V26" i="4"/>
  <c r="D27" i="4"/>
  <c r="D40" i="4" s="1"/>
  <c r="D53" i="4" s="1"/>
  <c r="D66" i="4" s="1"/>
  <c r="D79" i="4" s="1"/>
  <c r="D92" i="4" s="1"/>
  <c r="D105" i="4" s="1"/>
  <c r="F27" i="4"/>
  <c r="F40" i="4" s="1"/>
  <c r="F53" i="4" s="1"/>
  <c r="F66" i="4" s="1"/>
  <c r="F79" i="4" s="1"/>
  <c r="F92" i="4" s="1"/>
  <c r="F105" i="4" s="1"/>
  <c r="G27" i="4"/>
  <c r="J27" i="4"/>
  <c r="J40" i="4" s="1"/>
  <c r="J53" i="4" s="1"/>
  <c r="J66" i="4" s="1"/>
  <c r="J79" i="4" s="1"/>
  <c r="J92" i="4" s="1"/>
  <c r="J105" i="4" s="1"/>
  <c r="L27" i="4"/>
  <c r="L40" i="4" s="1"/>
  <c r="L53" i="4" s="1"/>
  <c r="L66" i="4" s="1"/>
  <c r="L79" i="4" s="1"/>
  <c r="L92" i="4" s="1"/>
  <c r="L105" i="4" s="1"/>
  <c r="M27" i="4"/>
  <c r="P27" i="4"/>
  <c r="P40" i="4" s="1"/>
  <c r="P53" i="4" s="1"/>
  <c r="P66" i="4" s="1"/>
  <c r="P79" i="4" s="1"/>
  <c r="P92" i="4" s="1"/>
  <c r="P105" i="4" s="1"/>
  <c r="R27" i="4"/>
  <c r="R40" i="4" s="1"/>
  <c r="R53" i="4" s="1"/>
  <c r="R66" i="4" s="1"/>
  <c r="R79" i="4" s="1"/>
  <c r="R92" i="4" s="1"/>
  <c r="R105" i="4" s="1"/>
  <c r="S27" i="4"/>
  <c r="U27" i="4"/>
  <c r="U40" i="4" s="1"/>
  <c r="U53" i="4" s="1"/>
  <c r="U66" i="4" s="1"/>
  <c r="U79" i="4" s="1"/>
  <c r="U92" i="4" s="1"/>
  <c r="U105" i="4" s="1"/>
  <c r="V27" i="4"/>
  <c r="C30" i="4"/>
  <c r="C31" i="4" s="1"/>
  <c r="E30" i="4"/>
  <c r="I30" i="4"/>
  <c r="I31" i="4" s="1"/>
  <c r="I33" i="4" s="1"/>
  <c r="K30" i="4"/>
  <c r="O30" i="4"/>
  <c r="O31" i="4" s="1"/>
  <c r="O33" i="4" s="1"/>
  <c r="Q30" i="4"/>
  <c r="Q31" i="4" s="1"/>
  <c r="Q33" i="4" s="1"/>
  <c r="T31" i="4"/>
  <c r="T33" i="4" s="1"/>
  <c r="G34" i="4"/>
  <c r="J34" i="4"/>
  <c r="J47" i="4" s="1"/>
  <c r="J60" i="4" s="1"/>
  <c r="J73" i="4" s="1"/>
  <c r="J86" i="4" s="1"/>
  <c r="J99" i="4" s="1"/>
  <c r="L34" i="4"/>
  <c r="L47" i="4" s="1"/>
  <c r="L60" i="4" s="1"/>
  <c r="L73" i="4" s="1"/>
  <c r="L86" i="4" s="1"/>
  <c r="L99" i="4" s="1"/>
  <c r="M34" i="4"/>
  <c r="P34" i="4"/>
  <c r="P47" i="4" s="1"/>
  <c r="P60" i="4" s="1"/>
  <c r="P73" i="4" s="1"/>
  <c r="P86" i="4" s="1"/>
  <c r="P99" i="4" s="1"/>
  <c r="R34" i="4"/>
  <c r="R47" i="4" s="1"/>
  <c r="R60" i="4" s="1"/>
  <c r="R73" i="4" s="1"/>
  <c r="R86" i="4" s="1"/>
  <c r="R99" i="4" s="1"/>
  <c r="S34" i="4"/>
  <c r="F35" i="4"/>
  <c r="F48" i="4" s="1"/>
  <c r="F61" i="4" s="1"/>
  <c r="F74" i="4" s="1"/>
  <c r="F87" i="4" s="1"/>
  <c r="F100" i="4" s="1"/>
  <c r="G35" i="4"/>
  <c r="J35" i="4"/>
  <c r="J48" i="4" s="1"/>
  <c r="J61" i="4" s="1"/>
  <c r="J74" i="4" s="1"/>
  <c r="J87" i="4" s="1"/>
  <c r="J100" i="4" s="1"/>
  <c r="M35" i="4"/>
  <c r="R35" i="4"/>
  <c r="R48" i="4" s="1"/>
  <c r="R61" i="4" s="1"/>
  <c r="R74" i="4" s="1"/>
  <c r="R87" i="4" s="1"/>
  <c r="R100" i="4" s="1"/>
  <c r="S35" i="4"/>
  <c r="G36" i="4"/>
  <c r="M36" i="4"/>
  <c r="S36" i="4"/>
  <c r="G37" i="4"/>
  <c r="M37" i="4"/>
  <c r="R37" i="4"/>
  <c r="R50" i="4" s="1"/>
  <c r="R63" i="4" s="1"/>
  <c r="R76" i="4" s="1"/>
  <c r="R89" i="4" s="1"/>
  <c r="R102" i="4" s="1"/>
  <c r="S37" i="4"/>
  <c r="G38" i="4"/>
  <c r="M38" i="4"/>
  <c r="S38" i="4"/>
  <c r="G39" i="4"/>
  <c r="M39" i="4"/>
  <c r="S39" i="4"/>
  <c r="G40" i="4"/>
  <c r="M40" i="4"/>
  <c r="S40" i="4"/>
  <c r="C43" i="4"/>
  <c r="E43" i="4"/>
  <c r="I43" i="4"/>
  <c r="I44" i="4" s="1"/>
  <c r="I46" i="4" s="1"/>
  <c r="K43" i="4"/>
  <c r="K44" i="4" s="1"/>
  <c r="O43" i="4"/>
  <c r="O44" i="4" s="1"/>
  <c r="O46" i="4" s="1"/>
  <c r="Q43" i="4"/>
  <c r="Q44" i="4" s="1"/>
  <c r="Q46" i="4" s="1"/>
  <c r="T43" i="4"/>
  <c r="T44" i="4" s="1"/>
  <c r="T46" i="4" s="1"/>
  <c r="G47" i="4"/>
  <c r="M47" i="4"/>
  <c r="S47" i="4"/>
  <c r="G48" i="4"/>
  <c r="M48" i="4"/>
  <c r="S48" i="4"/>
  <c r="G49" i="4"/>
  <c r="M49" i="4"/>
  <c r="S49" i="4"/>
  <c r="G50" i="4"/>
  <c r="M50" i="4"/>
  <c r="S50" i="4"/>
  <c r="G51" i="4"/>
  <c r="M51" i="4"/>
  <c r="S51" i="4"/>
  <c r="G52" i="4"/>
  <c r="M52" i="4"/>
  <c r="S52" i="4"/>
  <c r="G53" i="4"/>
  <c r="M53" i="4"/>
  <c r="S53" i="4"/>
  <c r="C56" i="4"/>
  <c r="C57" i="4" s="1"/>
  <c r="E56" i="4"/>
  <c r="E57" i="4" s="1"/>
  <c r="E59" i="4" s="1"/>
  <c r="I56" i="4"/>
  <c r="I57" i="4" s="1"/>
  <c r="I59" i="4" s="1"/>
  <c r="K56" i="4"/>
  <c r="O56" i="4"/>
  <c r="O57" i="4" s="1"/>
  <c r="O59" i="4" s="1"/>
  <c r="Q56" i="4"/>
  <c r="Q57" i="4" s="1"/>
  <c r="Q59" i="4" s="1"/>
  <c r="T56" i="4"/>
  <c r="T57" i="4" s="1"/>
  <c r="T59" i="4" s="1"/>
  <c r="G60" i="4"/>
  <c r="M60" i="4"/>
  <c r="S60" i="4"/>
  <c r="G61" i="4"/>
  <c r="M61" i="4"/>
  <c r="S61" i="4"/>
  <c r="G62" i="4"/>
  <c r="M62" i="4"/>
  <c r="S62" i="4"/>
  <c r="G63" i="4"/>
  <c r="M63" i="4"/>
  <c r="S63" i="4"/>
  <c r="G64" i="4"/>
  <c r="M64" i="4"/>
  <c r="S64" i="4"/>
  <c r="G65" i="4"/>
  <c r="M65" i="4"/>
  <c r="S65" i="4"/>
  <c r="G66" i="4"/>
  <c r="M66" i="4"/>
  <c r="S66" i="4"/>
  <c r="C69" i="4"/>
  <c r="E69" i="4"/>
  <c r="I69" i="4"/>
  <c r="I70" i="4" s="1"/>
  <c r="I72" i="4" s="1"/>
  <c r="K69" i="4"/>
  <c r="K70" i="4" s="1"/>
  <c r="O69" i="4"/>
  <c r="O70" i="4" s="1"/>
  <c r="O72" i="4" s="1"/>
  <c r="Q69" i="4"/>
  <c r="Q70" i="4" s="1"/>
  <c r="Q72" i="4" s="1"/>
  <c r="T69" i="4"/>
  <c r="T70" i="4" s="1"/>
  <c r="T72" i="4" s="1"/>
  <c r="K72" i="4"/>
  <c r="G73" i="4"/>
  <c r="M73" i="4"/>
  <c r="S73" i="4"/>
  <c r="G74" i="4"/>
  <c r="M74" i="4"/>
  <c r="S74" i="4"/>
  <c r="G75" i="4"/>
  <c r="M75" i="4"/>
  <c r="S75" i="4"/>
  <c r="G76" i="4"/>
  <c r="M76" i="4"/>
  <c r="S76" i="4"/>
  <c r="G77" i="4"/>
  <c r="M77" i="4"/>
  <c r="S77" i="4"/>
  <c r="G78" i="4"/>
  <c r="S78" i="4"/>
  <c r="G79" i="4"/>
  <c r="M79" i="4"/>
  <c r="S79" i="4"/>
  <c r="C82" i="4"/>
  <c r="E82" i="4"/>
  <c r="I82" i="4"/>
  <c r="I83" i="4" s="1"/>
  <c r="I85" i="4" s="1"/>
  <c r="K82" i="4"/>
  <c r="K83" i="4" s="1"/>
  <c r="O82" i="4"/>
  <c r="O83" i="4" s="1"/>
  <c r="O85" i="4" s="1"/>
  <c r="Q82" i="4"/>
  <c r="Q83" i="4" s="1"/>
  <c r="Q85" i="4" s="1"/>
  <c r="T82" i="4"/>
  <c r="T83" i="4" s="1"/>
  <c r="T85" i="4" s="1"/>
  <c r="G86" i="4"/>
  <c r="M86" i="4"/>
  <c r="S86" i="4"/>
  <c r="G87" i="4"/>
  <c r="M87" i="4"/>
  <c r="S87" i="4"/>
  <c r="G88" i="4"/>
  <c r="M88" i="4"/>
  <c r="S88" i="4"/>
  <c r="G89" i="4"/>
  <c r="M89" i="4"/>
  <c r="S89" i="4"/>
  <c r="G90" i="4"/>
  <c r="M90" i="4"/>
  <c r="S90" i="4"/>
  <c r="G91" i="4"/>
  <c r="M91" i="4"/>
  <c r="S91" i="4"/>
  <c r="G92" i="4"/>
  <c r="M92" i="4"/>
  <c r="S92" i="4"/>
  <c r="C95" i="4"/>
  <c r="C96" i="4" s="1"/>
  <c r="E95" i="4"/>
  <c r="E96" i="4" s="1"/>
  <c r="E98" i="4" s="1"/>
  <c r="I95" i="4"/>
  <c r="I96" i="4" s="1"/>
  <c r="I98" i="4" s="1"/>
  <c r="K95" i="4"/>
  <c r="O95" i="4"/>
  <c r="O96" i="4" s="1"/>
  <c r="O98" i="4" s="1"/>
  <c r="Q95" i="4"/>
  <c r="Q96" i="4" s="1"/>
  <c r="Q98" i="4" s="1"/>
  <c r="T95" i="4"/>
  <c r="T96" i="4" s="1"/>
  <c r="T98" i="4" s="1"/>
  <c r="G99" i="4"/>
  <c r="M99" i="4"/>
  <c r="S99" i="4"/>
  <c r="G100" i="4"/>
  <c r="M100" i="4"/>
  <c r="S100" i="4"/>
  <c r="G101" i="4"/>
  <c r="M101" i="4"/>
  <c r="S101" i="4"/>
  <c r="G102" i="4"/>
  <c r="M102" i="4"/>
  <c r="S102" i="4"/>
  <c r="G103" i="4"/>
  <c r="M103" i="4"/>
  <c r="S103" i="4"/>
  <c r="G104" i="4"/>
  <c r="M104" i="4"/>
  <c r="S104" i="4"/>
  <c r="G105" i="4"/>
  <c r="M105" i="4"/>
  <c r="S105" i="4"/>
  <c r="G445" i="5" l="1"/>
  <c r="N342" i="5"/>
  <c r="L392" i="5"/>
  <c r="H341" i="5"/>
  <c r="F391" i="5"/>
  <c r="N341" i="5"/>
  <c r="L391" i="5"/>
  <c r="H392" i="5"/>
  <c r="F442" i="5"/>
  <c r="H442" i="5" s="1"/>
  <c r="H315" i="5"/>
  <c r="F365" i="5"/>
  <c r="N365" i="5"/>
  <c r="L415" i="5"/>
  <c r="N415" i="5" s="1"/>
  <c r="F195" i="5"/>
  <c r="H195" i="5" s="1"/>
  <c r="L289" i="5"/>
  <c r="L339" i="5" s="1"/>
  <c r="G350" i="5"/>
  <c r="C450" i="5"/>
  <c r="G450" i="5" s="1"/>
  <c r="N445" i="5"/>
  <c r="H332" i="5"/>
  <c r="F382" i="5"/>
  <c r="N332" i="5"/>
  <c r="L382" i="5"/>
  <c r="N264" i="5"/>
  <c r="L314" i="5"/>
  <c r="H264" i="5"/>
  <c r="F314" i="5"/>
  <c r="H395" i="5"/>
  <c r="F445" i="5"/>
  <c r="H445" i="5" s="1"/>
  <c r="H267" i="5"/>
  <c r="F317" i="5"/>
  <c r="N267" i="5"/>
  <c r="L317" i="5"/>
  <c r="G351" i="5"/>
  <c r="G250" i="5"/>
  <c r="D350" i="5"/>
  <c r="D400" i="5" s="1"/>
  <c r="D450" i="5" s="1"/>
  <c r="M445" i="5"/>
  <c r="T451" i="5"/>
  <c r="L195" i="5"/>
  <c r="N195" i="5" s="1"/>
  <c r="E451" i="5"/>
  <c r="K451" i="5"/>
  <c r="W195" i="5"/>
  <c r="V245" i="5" s="1"/>
  <c r="W245" i="5" s="1"/>
  <c r="V295" i="5" s="1"/>
  <c r="W295" i="5" s="1"/>
  <c r="V345" i="5" s="1"/>
  <c r="W345" i="5" s="1"/>
  <c r="V395" i="5" s="1"/>
  <c r="W389" i="5"/>
  <c r="W439" i="5" s="1"/>
  <c r="V439" i="5"/>
  <c r="H189" i="5"/>
  <c r="F239" i="5"/>
  <c r="I451" i="5"/>
  <c r="M451" i="5" s="1"/>
  <c r="I450" i="5"/>
  <c r="M450" i="5" s="1"/>
  <c r="N184" i="5"/>
  <c r="L234" i="5"/>
  <c r="D101" i="5"/>
  <c r="D151" i="5" s="1"/>
  <c r="D201" i="5" s="1"/>
  <c r="D251" i="5" s="1"/>
  <c r="D301" i="5" s="1"/>
  <c r="D351" i="5" s="1"/>
  <c r="D401" i="5" s="1"/>
  <c r="D451" i="5" s="1"/>
  <c r="U200" i="5"/>
  <c r="U250" i="5" s="1"/>
  <c r="U300" i="5" s="1"/>
  <c r="U350" i="5" s="1"/>
  <c r="U400" i="5" s="1"/>
  <c r="U450" i="5" s="1"/>
  <c r="H100" i="5"/>
  <c r="W200" i="5"/>
  <c r="V250" i="5" s="1"/>
  <c r="W250" i="5" s="1"/>
  <c r="V300" i="5" s="1"/>
  <c r="W300" i="5" s="1"/>
  <c r="V350" i="5" s="1"/>
  <c r="M350" i="5"/>
  <c r="U201" i="5"/>
  <c r="U251" i="5" s="1"/>
  <c r="U301" i="5" s="1"/>
  <c r="U351" i="5" s="1"/>
  <c r="U401" i="5" s="1"/>
  <c r="U451" i="5" s="1"/>
  <c r="N277" i="5"/>
  <c r="L327" i="5"/>
  <c r="H184" i="5"/>
  <c r="F234" i="5"/>
  <c r="F200" i="5"/>
  <c r="H150" i="5"/>
  <c r="G151" i="5"/>
  <c r="F151" i="5"/>
  <c r="H277" i="5"/>
  <c r="F327" i="5"/>
  <c r="N101" i="5"/>
  <c r="L151" i="5"/>
  <c r="T450" i="5"/>
  <c r="W201" i="5"/>
  <c r="V251" i="5" s="1"/>
  <c r="W251" i="5" s="1"/>
  <c r="V301" i="5" s="1"/>
  <c r="W301" i="5" s="1"/>
  <c r="V351" i="5" s="1"/>
  <c r="L200" i="5"/>
  <c r="N395" i="5"/>
  <c r="L352" i="5"/>
  <c r="N302" i="5"/>
  <c r="F303" i="5"/>
  <c r="H253" i="5"/>
  <c r="F304" i="5"/>
  <c r="H254" i="5"/>
  <c r="F306" i="5"/>
  <c r="H256" i="5"/>
  <c r="L355" i="5"/>
  <c r="N305" i="5"/>
  <c r="F358" i="5"/>
  <c r="H308" i="5"/>
  <c r="F359" i="5"/>
  <c r="H309" i="5"/>
  <c r="L359" i="5"/>
  <c r="N309" i="5"/>
  <c r="L360" i="5"/>
  <c r="N310" i="5"/>
  <c r="L361" i="5"/>
  <c r="N311" i="5"/>
  <c r="L362" i="5"/>
  <c r="N312" i="5"/>
  <c r="L363" i="5"/>
  <c r="N313" i="5"/>
  <c r="L366" i="5"/>
  <c r="N316" i="5"/>
  <c r="L369" i="5"/>
  <c r="N319" i="5"/>
  <c r="L370" i="5"/>
  <c r="N320" i="5"/>
  <c r="L371" i="5"/>
  <c r="N321" i="5"/>
  <c r="L372" i="5"/>
  <c r="N322" i="5"/>
  <c r="L373" i="5"/>
  <c r="N323" i="5"/>
  <c r="L374" i="5"/>
  <c r="N324" i="5"/>
  <c r="L375" i="5"/>
  <c r="N325" i="5"/>
  <c r="L376" i="5"/>
  <c r="N326" i="5"/>
  <c r="F379" i="5"/>
  <c r="H329" i="5"/>
  <c r="F380" i="5"/>
  <c r="H330" i="5"/>
  <c r="F381" i="5"/>
  <c r="H331" i="5"/>
  <c r="F385" i="5"/>
  <c r="H335" i="5"/>
  <c r="L386" i="5"/>
  <c r="N336" i="5"/>
  <c r="L387" i="5"/>
  <c r="N337" i="5"/>
  <c r="L388" i="5"/>
  <c r="N338" i="5"/>
  <c r="L390" i="5"/>
  <c r="N340" i="5"/>
  <c r="L393" i="5"/>
  <c r="N343" i="5"/>
  <c r="L396" i="5"/>
  <c r="N346" i="5"/>
  <c r="L397" i="5"/>
  <c r="N347" i="5"/>
  <c r="L398" i="5"/>
  <c r="N348" i="5"/>
  <c r="F352" i="5"/>
  <c r="H302" i="5"/>
  <c r="F355" i="5"/>
  <c r="H305" i="5"/>
  <c r="L358" i="5"/>
  <c r="N308" i="5"/>
  <c r="F360" i="5"/>
  <c r="H310" i="5"/>
  <c r="F361" i="5"/>
  <c r="H311" i="5"/>
  <c r="F362" i="5"/>
  <c r="H312" i="5"/>
  <c r="F363" i="5"/>
  <c r="H313" i="5"/>
  <c r="F366" i="5"/>
  <c r="H316" i="5"/>
  <c r="F369" i="5"/>
  <c r="H319" i="5"/>
  <c r="F370" i="5"/>
  <c r="H320" i="5"/>
  <c r="F371" i="5"/>
  <c r="H321" i="5"/>
  <c r="F372" i="5"/>
  <c r="H322" i="5"/>
  <c r="F373" i="5"/>
  <c r="H323" i="5"/>
  <c r="F374" i="5"/>
  <c r="H324" i="5"/>
  <c r="F375" i="5"/>
  <c r="H325" i="5"/>
  <c r="F376" i="5"/>
  <c r="H326" i="5"/>
  <c r="L379" i="5"/>
  <c r="N329" i="5"/>
  <c r="L380" i="5"/>
  <c r="N330" i="5"/>
  <c r="L381" i="5"/>
  <c r="N331" i="5"/>
  <c r="L385" i="5"/>
  <c r="N335" i="5"/>
  <c r="F386" i="5"/>
  <c r="H336" i="5"/>
  <c r="F387" i="5"/>
  <c r="H337" i="5"/>
  <c r="F388" i="5"/>
  <c r="H338" i="5"/>
  <c r="F390" i="5"/>
  <c r="H340" i="5"/>
  <c r="F393" i="5"/>
  <c r="H343" i="5"/>
  <c r="F396" i="5"/>
  <c r="H346" i="5"/>
  <c r="F397" i="5"/>
  <c r="H347" i="5"/>
  <c r="F398" i="5"/>
  <c r="H348" i="5"/>
  <c r="L303" i="5"/>
  <c r="N253" i="5"/>
  <c r="L304" i="5"/>
  <c r="N254" i="5"/>
  <c r="L306" i="5"/>
  <c r="N256" i="5"/>
  <c r="L278" i="5"/>
  <c r="N228" i="5"/>
  <c r="L257" i="5"/>
  <c r="N207" i="5"/>
  <c r="F428" i="5"/>
  <c r="H428" i="5" s="1"/>
  <c r="H378" i="5"/>
  <c r="F407" i="5"/>
  <c r="H407" i="5" s="1"/>
  <c r="H357" i="5"/>
  <c r="N318" i="5"/>
  <c r="L368" i="5"/>
  <c r="F418" i="5"/>
  <c r="H418" i="5" s="1"/>
  <c r="H368" i="5"/>
  <c r="F30" i="4"/>
  <c r="F31" i="4" s="1"/>
  <c r="F33" i="4" s="1"/>
  <c r="N26" i="4"/>
  <c r="W25" i="4"/>
  <c r="V38" i="4" s="1"/>
  <c r="W38" i="4" s="1"/>
  <c r="V51" i="4" s="1"/>
  <c r="W51" i="4" s="1"/>
  <c r="V64" i="4" s="1"/>
  <c r="W64" i="4" s="1"/>
  <c r="V77" i="4" s="1"/>
  <c r="W77" i="4" s="1"/>
  <c r="V90" i="4" s="1"/>
  <c r="W90" i="4" s="1"/>
  <c r="V103" i="4" s="1"/>
  <c r="W103" i="4" s="1"/>
  <c r="H25" i="4"/>
  <c r="W23" i="4"/>
  <c r="V36" i="4" s="1"/>
  <c r="W36" i="4" s="1"/>
  <c r="V49" i="4" s="1"/>
  <c r="W49" i="4" s="1"/>
  <c r="V62" i="4" s="1"/>
  <c r="W62" i="4" s="1"/>
  <c r="V75" i="4" s="1"/>
  <c r="W75" i="4" s="1"/>
  <c r="V88" i="4" s="1"/>
  <c r="W88" i="4" s="1"/>
  <c r="V101" i="4" s="1"/>
  <c r="W101" i="4" s="1"/>
  <c r="N49" i="4"/>
  <c r="D38" i="4"/>
  <c r="D51" i="4" s="1"/>
  <c r="D64" i="4" s="1"/>
  <c r="D77" i="4" s="1"/>
  <c r="D90" i="4" s="1"/>
  <c r="D103" i="4" s="1"/>
  <c r="H103" i="4" s="1"/>
  <c r="D31" i="4"/>
  <c r="D30" i="4"/>
  <c r="D43" i="4" s="1"/>
  <c r="N48" i="4"/>
  <c r="C20" i="4"/>
  <c r="D20" i="4" s="1"/>
  <c r="K18" i="4"/>
  <c r="K20" i="4" s="1"/>
  <c r="N24" i="4"/>
  <c r="M30" i="4"/>
  <c r="W27" i="4"/>
  <c r="V40" i="4" s="1"/>
  <c r="W40" i="4" s="1"/>
  <c r="V53" i="4" s="1"/>
  <c r="W53" i="4" s="1"/>
  <c r="V66" i="4" s="1"/>
  <c r="W66" i="4" s="1"/>
  <c r="V79" i="4" s="1"/>
  <c r="W79" i="4" s="1"/>
  <c r="V92" i="4" s="1"/>
  <c r="W92" i="4" s="1"/>
  <c r="V105" i="4" s="1"/>
  <c r="W105" i="4" s="1"/>
  <c r="M56" i="4"/>
  <c r="N53" i="4"/>
  <c r="N52" i="4"/>
  <c r="N51" i="4"/>
  <c r="J37" i="4"/>
  <c r="J50" i="4" s="1"/>
  <c r="J43" i="4" s="1"/>
  <c r="J44" i="4" s="1"/>
  <c r="J46" i="4" s="1"/>
  <c r="N88" i="4"/>
  <c r="N87" i="4"/>
  <c r="N86" i="4"/>
  <c r="M95" i="4"/>
  <c r="H27" i="4"/>
  <c r="K96" i="4"/>
  <c r="K98" i="4" s="1"/>
  <c r="H66" i="4"/>
  <c r="N90" i="4"/>
  <c r="J101" i="4"/>
  <c r="N101" i="4" s="1"/>
  <c r="H105" i="4"/>
  <c r="H104" i="4"/>
  <c r="H102" i="4"/>
  <c r="H101" i="4"/>
  <c r="H100" i="4"/>
  <c r="H99" i="4"/>
  <c r="H92" i="4"/>
  <c r="H91" i="4"/>
  <c r="H89" i="4"/>
  <c r="H88" i="4"/>
  <c r="H87" i="4"/>
  <c r="H86" i="4"/>
  <c r="M82" i="4"/>
  <c r="H78" i="4"/>
  <c r="H76" i="4"/>
  <c r="H74" i="4"/>
  <c r="K57" i="4"/>
  <c r="K59" i="4" s="1"/>
  <c r="H23" i="4"/>
  <c r="H21" i="4"/>
  <c r="N92" i="4"/>
  <c r="N91" i="4"/>
  <c r="N79" i="4"/>
  <c r="N77" i="4"/>
  <c r="N75" i="4"/>
  <c r="M70" i="4"/>
  <c r="M72" i="4" s="1"/>
  <c r="N65" i="4"/>
  <c r="N64" i="4"/>
  <c r="H53" i="4"/>
  <c r="H52" i="4"/>
  <c r="H50" i="4"/>
  <c r="H49" i="4"/>
  <c r="H48" i="4"/>
  <c r="H47" i="4"/>
  <c r="N40" i="4"/>
  <c r="N39" i="4"/>
  <c r="N38" i="4"/>
  <c r="N36" i="4"/>
  <c r="N35" i="4"/>
  <c r="N22" i="4"/>
  <c r="S95" i="4"/>
  <c r="S96" i="4" s="1"/>
  <c r="S98" i="4" s="1"/>
  <c r="P95" i="4"/>
  <c r="P96" i="4" s="1"/>
  <c r="P98" i="4" s="1"/>
  <c r="L95" i="4"/>
  <c r="L96" i="4" s="1"/>
  <c r="L98" i="4" s="1"/>
  <c r="G95" i="4"/>
  <c r="G96" i="4" s="1"/>
  <c r="G98" i="4" s="1"/>
  <c r="U82" i="4"/>
  <c r="U83" i="4" s="1"/>
  <c r="U85" i="4" s="1"/>
  <c r="R82" i="4"/>
  <c r="R83" i="4" s="1"/>
  <c r="R85" i="4" s="1"/>
  <c r="L82" i="4"/>
  <c r="L83" i="4" s="1"/>
  <c r="L85" i="4" s="1"/>
  <c r="H79" i="4"/>
  <c r="N78" i="4"/>
  <c r="H75" i="4"/>
  <c r="N74" i="4"/>
  <c r="U69" i="4"/>
  <c r="U70" i="4" s="1"/>
  <c r="U72" i="4" s="1"/>
  <c r="N62" i="4"/>
  <c r="N61" i="4"/>
  <c r="U56" i="4"/>
  <c r="U57" i="4" s="1"/>
  <c r="U59" i="4" s="1"/>
  <c r="R56" i="4"/>
  <c r="R57" i="4" s="1"/>
  <c r="R59" i="4" s="1"/>
  <c r="S43" i="4"/>
  <c r="S44" i="4" s="1"/>
  <c r="S46" i="4" s="1"/>
  <c r="G43" i="4"/>
  <c r="G44" i="4" s="1"/>
  <c r="G46" i="4" s="1"/>
  <c r="P43" i="4"/>
  <c r="P44" i="4" s="1"/>
  <c r="P46" i="4" s="1"/>
  <c r="U30" i="4"/>
  <c r="U31" i="4" s="1"/>
  <c r="U33" i="4" s="1"/>
  <c r="R30" i="4"/>
  <c r="R31" i="4" s="1"/>
  <c r="R33" i="4" s="1"/>
  <c r="V17" i="4"/>
  <c r="V18" i="4" s="1"/>
  <c r="S17" i="4"/>
  <c r="S18" i="4" s="1"/>
  <c r="S20" i="4" s="1"/>
  <c r="P17" i="4"/>
  <c r="P18" i="4" s="1"/>
  <c r="P20" i="4" s="1"/>
  <c r="L17" i="4"/>
  <c r="L18" i="4" s="1"/>
  <c r="L20" i="4" s="1"/>
  <c r="G17" i="4"/>
  <c r="G18" i="4" s="1"/>
  <c r="G20" i="4" s="1"/>
  <c r="N105" i="4"/>
  <c r="N104" i="4"/>
  <c r="N103" i="4"/>
  <c r="N100" i="4"/>
  <c r="U95" i="4"/>
  <c r="U96" i="4" s="1"/>
  <c r="U98" i="4" s="1"/>
  <c r="R95" i="4"/>
  <c r="R96" i="4" s="1"/>
  <c r="R98" i="4" s="1"/>
  <c r="N99" i="4"/>
  <c r="M96" i="4"/>
  <c r="M98" i="4" s="1"/>
  <c r="S82" i="4"/>
  <c r="S83" i="4" s="1"/>
  <c r="S85" i="4" s="1"/>
  <c r="P82" i="4"/>
  <c r="P83" i="4" s="1"/>
  <c r="P85" i="4" s="1"/>
  <c r="G82" i="4"/>
  <c r="G83" i="4" s="1"/>
  <c r="G85" i="4" s="1"/>
  <c r="S69" i="4"/>
  <c r="S70" i="4" s="1"/>
  <c r="S72" i="4" s="1"/>
  <c r="G69" i="4"/>
  <c r="G70" i="4" s="1"/>
  <c r="G72" i="4" s="1"/>
  <c r="H73" i="4"/>
  <c r="N66" i="4"/>
  <c r="H65" i="4"/>
  <c r="H63" i="4"/>
  <c r="H62" i="4"/>
  <c r="H61" i="4"/>
  <c r="L56" i="4"/>
  <c r="L57" i="4" s="1"/>
  <c r="L59" i="4" s="1"/>
  <c r="H60" i="4"/>
  <c r="U43" i="4"/>
  <c r="U44" i="4" s="1"/>
  <c r="U46" i="4" s="1"/>
  <c r="R43" i="4"/>
  <c r="R44" i="4" s="1"/>
  <c r="R46" i="4" s="1"/>
  <c r="N47" i="4"/>
  <c r="L43" i="4"/>
  <c r="L44" i="4" s="1"/>
  <c r="L46" i="4" s="1"/>
  <c r="M43" i="4"/>
  <c r="H40" i="4"/>
  <c r="H39" i="4"/>
  <c r="H37" i="4"/>
  <c r="H36" i="4"/>
  <c r="H35" i="4"/>
  <c r="S30" i="4"/>
  <c r="S31" i="4" s="1"/>
  <c r="S33" i="4" s="1"/>
  <c r="P30" i="4"/>
  <c r="P31" i="4" s="1"/>
  <c r="P33" i="4" s="1"/>
  <c r="L30" i="4"/>
  <c r="L31" i="4" s="1"/>
  <c r="L33" i="4" s="1"/>
  <c r="G30" i="4"/>
  <c r="G31" i="4" s="1"/>
  <c r="G33" i="4" s="1"/>
  <c r="H34" i="4"/>
  <c r="K31" i="4"/>
  <c r="E31" i="4"/>
  <c r="E33" i="4" s="1"/>
  <c r="N27" i="4"/>
  <c r="W26" i="4"/>
  <c r="V39" i="4" s="1"/>
  <c r="W39" i="4" s="1"/>
  <c r="V52" i="4" s="1"/>
  <c r="W52" i="4" s="1"/>
  <c r="V65" i="4" s="1"/>
  <c r="W65" i="4" s="1"/>
  <c r="V78" i="4" s="1"/>
  <c r="W78" i="4" s="1"/>
  <c r="V91" i="4" s="1"/>
  <c r="W91" i="4" s="1"/>
  <c r="V104" i="4" s="1"/>
  <c r="W104" i="4" s="1"/>
  <c r="H26" i="4"/>
  <c r="N25" i="4"/>
  <c r="W24" i="4"/>
  <c r="V37" i="4" s="1"/>
  <c r="W37" i="4" s="1"/>
  <c r="V50" i="4" s="1"/>
  <c r="W50" i="4" s="1"/>
  <c r="V63" i="4" s="1"/>
  <c r="W63" i="4" s="1"/>
  <c r="V76" i="4" s="1"/>
  <c r="W76" i="4" s="1"/>
  <c r="V89" i="4" s="1"/>
  <c r="W89" i="4" s="1"/>
  <c r="V102" i="4" s="1"/>
  <c r="W102" i="4" s="1"/>
  <c r="H24" i="4"/>
  <c r="N23" i="4"/>
  <c r="W22" i="4"/>
  <c r="V35" i="4" s="1"/>
  <c r="W35" i="4" s="1"/>
  <c r="V48" i="4" s="1"/>
  <c r="W48" i="4" s="1"/>
  <c r="V61" i="4" s="1"/>
  <c r="W61" i="4" s="1"/>
  <c r="V74" i="4" s="1"/>
  <c r="H22" i="4"/>
  <c r="U17" i="4"/>
  <c r="U18" i="4" s="1"/>
  <c r="U20" i="4" s="1"/>
  <c r="R17" i="4"/>
  <c r="R18" i="4" s="1"/>
  <c r="R20" i="4" s="1"/>
  <c r="J17" i="4"/>
  <c r="J18" i="4" s="1"/>
  <c r="J20" i="4" s="1"/>
  <c r="M83" i="4"/>
  <c r="M85" i="4" s="1"/>
  <c r="K85" i="4"/>
  <c r="C70" i="4"/>
  <c r="H17" i="4"/>
  <c r="H18" i="4" s="1"/>
  <c r="H20" i="4" s="1"/>
  <c r="F18" i="4"/>
  <c r="F20" i="4" s="1"/>
  <c r="P69" i="4"/>
  <c r="P70" i="4" s="1"/>
  <c r="P72" i="4" s="1"/>
  <c r="S56" i="4"/>
  <c r="S57" i="4" s="1"/>
  <c r="S59" i="4" s="1"/>
  <c r="P56" i="4"/>
  <c r="P57" i="4" s="1"/>
  <c r="P59" i="4" s="1"/>
  <c r="G56" i="4"/>
  <c r="G57" i="4" s="1"/>
  <c r="G59" i="4" s="1"/>
  <c r="E70" i="4"/>
  <c r="E72" i="4" s="1"/>
  <c r="K46" i="4"/>
  <c r="M44" i="4"/>
  <c r="M46" i="4" s="1"/>
  <c r="C98" i="4"/>
  <c r="E83" i="4"/>
  <c r="E85" i="4" s="1"/>
  <c r="C83" i="4"/>
  <c r="R69" i="4"/>
  <c r="R70" i="4" s="1"/>
  <c r="R72" i="4" s="1"/>
  <c r="N73" i="4"/>
  <c r="L69" i="4"/>
  <c r="L70" i="4" s="1"/>
  <c r="L72" i="4" s="1"/>
  <c r="M69" i="4"/>
  <c r="N60" i="4"/>
  <c r="C59" i="4"/>
  <c r="E44" i="4"/>
  <c r="E46" i="4" s="1"/>
  <c r="C44" i="4"/>
  <c r="N34" i="4"/>
  <c r="C33" i="4"/>
  <c r="W21" i="4"/>
  <c r="V34" i="4" s="1"/>
  <c r="N21" i="4"/>
  <c r="M57" i="4" l="1"/>
  <c r="M59" i="4" s="1"/>
  <c r="M18" i="4"/>
  <c r="M20" i="4" s="1"/>
  <c r="F245" i="5"/>
  <c r="H245" i="5" s="1"/>
  <c r="N391" i="5"/>
  <c r="L441" i="5"/>
  <c r="N441" i="5" s="1"/>
  <c r="H391" i="5"/>
  <c r="F441" i="5"/>
  <c r="H441" i="5" s="1"/>
  <c r="N392" i="5"/>
  <c r="L442" i="5"/>
  <c r="N442" i="5" s="1"/>
  <c r="H365" i="5"/>
  <c r="F415" i="5"/>
  <c r="H415" i="5" s="1"/>
  <c r="N17" i="4"/>
  <c r="N18" i="4" s="1"/>
  <c r="N20" i="4" s="1"/>
  <c r="W17" i="4"/>
  <c r="V445" i="5"/>
  <c r="W395" i="5"/>
  <c r="W445" i="5" s="1"/>
  <c r="N289" i="5"/>
  <c r="M351" i="5"/>
  <c r="W351" i="5" s="1"/>
  <c r="V401" i="5" s="1"/>
  <c r="V451" i="5" s="1"/>
  <c r="G451" i="5"/>
  <c r="J351" i="5"/>
  <c r="J401" i="5" s="1"/>
  <c r="J451" i="5" s="1"/>
  <c r="N317" i="5"/>
  <c r="L367" i="5"/>
  <c r="H317" i="5"/>
  <c r="F367" i="5"/>
  <c r="H314" i="5"/>
  <c r="F364" i="5"/>
  <c r="N314" i="5"/>
  <c r="L364" i="5"/>
  <c r="N382" i="5"/>
  <c r="L432" i="5"/>
  <c r="N432" i="5" s="1"/>
  <c r="H382" i="5"/>
  <c r="F432" i="5"/>
  <c r="H432" i="5" s="1"/>
  <c r="L245" i="5"/>
  <c r="L250" i="5"/>
  <c r="N200" i="5"/>
  <c r="N151" i="5"/>
  <c r="L201" i="5"/>
  <c r="H327" i="5"/>
  <c r="F377" i="5"/>
  <c r="N339" i="5"/>
  <c r="L389" i="5"/>
  <c r="H151" i="5"/>
  <c r="F201" i="5"/>
  <c r="H234" i="5"/>
  <c r="F284" i="5"/>
  <c r="N327" i="5"/>
  <c r="L377" i="5"/>
  <c r="H101" i="5"/>
  <c r="W350" i="5"/>
  <c r="V400" i="5" s="1"/>
  <c r="F250" i="5"/>
  <c r="H200" i="5"/>
  <c r="N234" i="5"/>
  <c r="L284" i="5"/>
  <c r="H239" i="5"/>
  <c r="F289" i="5"/>
  <c r="L307" i="5"/>
  <c r="N257" i="5"/>
  <c r="L328" i="5"/>
  <c r="N278" i="5"/>
  <c r="L356" i="5"/>
  <c r="N306" i="5"/>
  <c r="L354" i="5"/>
  <c r="N304" i="5"/>
  <c r="L353" i="5"/>
  <c r="N303" i="5"/>
  <c r="F448" i="5"/>
  <c r="H448" i="5" s="1"/>
  <c r="H398" i="5"/>
  <c r="F447" i="5"/>
  <c r="H447" i="5" s="1"/>
  <c r="H397" i="5"/>
  <c r="F446" i="5"/>
  <c r="H446" i="5" s="1"/>
  <c r="H396" i="5"/>
  <c r="F443" i="5"/>
  <c r="H443" i="5" s="1"/>
  <c r="H393" i="5"/>
  <c r="F440" i="5"/>
  <c r="H440" i="5" s="1"/>
  <c r="H390" i="5"/>
  <c r="F438" i="5"/>
  <c r="H438" i="5" s="1"/>
  <c r="H388" i="5"/>
  <c r="F437" i="5"/>
  <c r="H437" i="5" s="1"/>
  <c r="H387" i="5"/>
  <c r="F436" i="5"/>
  <c r="H436" i="5" s="1"/>
  <c r="H386" i="5"/>
  <c r="L435" i="5"/>
  <c r="N435" i="5" s="1"/>
  <c r="N385" i="5"/>
  <c r="L431" i="5"/>
  <c r="N431" i="5" s="1"/>
  <c r="N381" i="5"/>
  <c r="L430" i="5"/>
  <c r="N430" i="5" s="1"/>
  <c r="N380" i="5"/>
  <c r="L429" i="5"/>
  <c r="N429" i="5" s="1"/>
  <c r="N379" i="5"/>
  <c r="F426" i="5"/>
  <c r="H426" i="5" s="1"/>
  <c r="H376" i="5"/>
  <c r="F425" i="5"/>
  <c r="H425" i="5" s="1"/>
  <c r="H375" i="5"/>
  <c r="F424" i="5"/>
  <c r="H424" i="5" s="1"/>
  <c r="H374" i="5"/>
  <c r="F423" i="5"/>
  <c r="H423" i="5" s="1"/>
  <c r="H373" i="5"/>
  <c r="F422" i="5"/>
  <c r="H422" i="5" s="1"/>
  <c r="H372" i="5"/>
  <c r="F421" i="5"/>
  <c r="H421" i="5" s="1"/>
  <c r="H371" i="5"/>
  <c r="F420" i="5"/>
  <c r="H420" i="5" s="1"/>
  <c r="H370" i="5"/>
  <c r="F419" i="5"/>
  <c r="H419" i="5" s="1"/>
  <c r="H369" i="5"/>
  <c r="F416" i="5"/>
  <c r="H416" i="5" s="1"/>
  <c r="H366" i="5"/>
  <c r="F413" i="5"/>
  <c r="H413" i="5" s="1"/>
  <c r="H363" i="5"/>
  <c r="F412" i="5"/>
  <c r="H412" i="5" s="1"/>
  <c r="H362" i="5"/>
  <c r="F411" i="5"/>
  <c r="H411" i="5" s="1"/>
  <c r="H361" i="5"/>
  <c r="F410" i="5"/>
  <c r="H410" i="5" s="1"/>
  <c r="H360" i="5"/>
  <c r="L408" i="5"/>
  <c r="N408" i="5" s="1"/>
  <c r="N358" i="5"/>
  <c r="F405" i="5"/>
  <c r="H405" i="5" s="1"/>
  <c r="H355" i="5"/>
  <c r="F402" i="5"/>
  <c r="H402" i="5" s="1"/>
  <c r="H352" i="5"/>
  <c r="L448" i="5"/>
  <c r="N448" i="5" s="1"/>
  <c r="N398" i="5"/>
  <c r="L447" i="5"/>
  <c r="N447" i="5" s="1"/>
  <c r="N397" i="5"/>
  <c r="L446" i="5"/>
  <c r="N446" i="5" s="1"/>
  <c r="N396" i="5"/>
  <c r="L443" i="5"/>
  <c r="N443" i="5" s="1"/>
  <c r="N393" i="5"/>
  <c r="L440" i="5"/>
  <c r="N440" i="5" s="1"/>
  <c r="N390" i="5"/>
  <c r="L438" i="5"/>
  <c r="N438" i="5" s="1"/>
  <c r="N388" i="5"/>
  <c r="L437" i="5"/>
  <c r="N437" i="5" s="1"/>
  <c r="N387" i="5"/>
  <c r="L436" i="5"/>
  <c r="N436" i="5" s="1"/>
  <c r="N386" i="5"/>
  <c r="F435" i="5"/>
  <c r="H435" i="5" s="1"/>
  <c r="H385" i="5"/>
  <c r="F431" i="5"/>
  <c r="H431" i="5" s="1"/>
  <c r="H381" i="5"/>
  <c r="F430" i="5"/>
  <c r="H430" i="5" s="1"/>
  <c r="H380" i="5"/>
  <c r="F429" i="5"/>
  <c r="H429" i="5" s="1"/>
  <c r="H379" i="5"/>
  <c r="L426" i="5"/>
  <c r="N426" i="5" s="1"/>
  <c r="N376" i="5"/>
  <c r="L425" i="5"/>
  <c r="N425" i="5" s="1"/>
  <c r="N375" i="5"/>
  <c r="L424" i="5"/>
  <c r="N424" i="5" s="1"/>
  <c r="N374" i="5"/>
  <c r="L423" i="5"/>
  <c r="N423" i="5" s="1"/>
  <c r="N373" i="5"/>
  <c r="L422" i="5"/>
  <c r="N422" i="5" s="1"/>
  <c r="N372" i="5"/>
  <c r="L421" i="5"/>
  <c r="N421" i="5" s="1"/>
  <c r="N371" i="5"/>
  <c r="L420" i="5"/>
  <c r="N420" i="5" s="1"/>
  <c r="N370" i="5"/>
  <c r="L419" i="5"/>
  <c r="N419" i="5" s="1"/>
  <c r="N369" i="5"/>
  <c r="L416" i="5"/>
  <c r="N416" i="5" s="1"/>
  <c r="N366" i="5"/>
  <c r="L413" i="5"/>
  <c r="N413" i="5" s="1"/>
  <c r="N363" i="5"/>
  <c r="L412" i="5"/>
  <c r="N412" i="5" s="1"/>
  <c r="N362" i="5"/>
  <c r="L411" i="5"/>
  <c r="N411" i="5" s="1"/>
  <c r="N361" i="5"/>
  <c r="L410" i="5"/>
  <c r="N410" i="5" s="1"/>
  <c r="N360" i="5"/>
  <c r="L409" i="5"/>
  <c r="N409" i="5" s="1"/>
  <c r="N359" i="5"/>
  <c r="F409" i="5"/>
  <c r="H409" i="5" s="1"/>
  <c r="H359" i="5"/>
  <c r="F408" i="5"/>
  <c r="H408" i="5" s="1"/>
  <c r="H358" i="5"/>
  <c r="L405" i="5"/>
  <c r="N405" i="5" s="1"/>
  <c r="N355" i="5"/>
  <c r="F356" i="5"/>
  <c r="H306" i="5"/>
  <c r="F354" i="5"/>
  <c r="H304" i="5"/>
  <c r="F353" i="5"/>
  <c r="H303" i="5"/>
  <c r="L402" i="5"/>
  <c r="N402" i="5" s="1"/>
  <c r="N352" i="5"/>
  <c r="L418" i="5"/>
  <c r="N418" i="5" s="1"/>
  <c r="N368" i="5"/>
  <c r="F43" i="4"/>
  <c r="H43" i="4" s="1"/>
  <c r="H44" i="4" s="1"/>
  <c r="H46" i="4" s="1"/>
  <c r="H64" i="4"/>
  <c r="J30" i="4"/>
  <c r="J31" i="4" s="1"/>
  <c r="J33" i="4" s="1"/>
  <c r="H77" i="4"/>
  <c r="N37" i="4"/>
  <c r="N30" i="4" s="1"/>
  <c r="N31" i="4" s="1"/>
  <c r="N33" i="4" s="1"/>
  <c r="H51" i="4"/>
  <c r="H90" i="4"/>
  <c r="D33" i="4"/>
  <c r="H30" i="4"/>
  <c r="H31" i="4" s="1"/>
  <c r="H33" i="4" s="1"/>
  <c r="H38" i="4"/>
  <c r="W74" i="4"/>
  <c r="V87" i="4" s="1"/>
  <c r="W87" i="4" s="1"/>
  <c r="V100" i="4" s="1"/>
  <c r="W100" i="4" s="1"/>
  <c r="D56" i="4"/>
  <c r="D69" i="4" s="1"/>
  <c r="D82" i="4" s="1"/>
  <c r="D95" i="4" s="1"/>
  <c r="N50" i="4"/>
  <c r="N43" i="4" s="1"/>
  <c r="N44" i="4" s="1"/>
  <c r="N46" i="4" s="1"/>
  <c r="J63" i="4"/>
  <c r="K33" i="4"/>
  <c r="M31" i="4"/>
  <c r="M33" i="4" s="1"/>
  <c r="V30" i="4"/>
  <c r="W34" i="4"/>
  <c r="V47" i="4" s="1"/>
  <c r="V20" i="4"/>
  <c r="W20" i="4" s="1"/>
  <c r="D44" i="4"/>
  <c r="D57" i="4" s="1"/>
  <c r="D70" i="4" s="1"/>
  <c r="D83" i="4" s="1"/>
  <c r="D96" i="4" s="1"/>
  <c r="C46" i="4"/>
  <c r="C85" i="4"/>
  <c r="C72" i="4"/>
  <c r="W18" i="4" l="1"/>
  <c r="F295" i="5"/>
  <c r="H295" i="5" s="1"/>
  <c r="N364" i="5"/>
  <c r="L414" i="5"/>
  <c r="N414" i="5" s="1"/>
  <c r="H364" i="5"/>
  <c r="F414" i="5"/>
  <c r="H414" i="5" s="1"/>
  <c r="H367" i="5"/>
  <c r="F417" i="5"/>
  <c r="H417" i="5" s="1"/>
  <c r="N367" i="5"/>
  <c r="L417" i="5"/>
  <c r="N417" i="5" s="1"/>
  <c r="W401" i="5"/>
  <c r="W451" i="5" s="1"/>
  <c r="N245" i="5"/>
  <c r="L295" i="5"/>
  <c r="N295" i="5" s="1"/>
  <c r="H250" i="5"/>
  <c r="F300" i="5"/>
  <c r="N250" i="5"/>
  <c r="L300" i="5"/>
  <c r="H289" i="5"/>
  <c r="F339" i="5"/>
  <c r="N284" i="5"/>
  <c r="L334" i="5"/>
  <c r="V450" i="5"/>
  <c r="W400" i="5"/>
  <c r="W450" i="5" s="1"/>
  <c r="N377" i="5"/>
  <c r="L427" i="5"/>
  <c r="N427" i="5" s="1"/>
  <c r="H284" i="5"/>
  <c r="F334" i="5"/>
  <c r="F251" i="5"/>
  <c r="H201" i="5"/>
  <c r="N389" i="5"/>
  <c r="L439" i="5"/>
  <c r="N439" i="5" s="1"/>
  <c r="H377" i="5"/>
  <c r="F427" i="5"/>
  <c r="H427" i="5" s="1"/>
  <c r="L251" i="5"/>
  <c r="N201" i="5"/>
  <c r="F403" i="5"/>
  <c r="H403" i="5" s="1"/>
  <c r="H353" i="5"/>
  <c r="F404" i="5"/>
  <c r="H404" i="5" s="1"/>
  <c r="H354" i="5"/>
  <c r="F406" i="5"/>
  <c r="H406" i="5" s="1"/>
  <c r="H356" i="5"/>
  <c r="L403" i="5"/>
  <c r="N403" i="5" s="1"/>
  <c r="N353" i="5"/>
  <c r="L404" i="5"/>
  <c r="N404" i="5" s="1"/>
  <c r="N354" i="5"/>
  <c r="L406" i="5"/>
  <c r="N406" i="5" s="1"/>
  <c r="N356" i="5"/>
  <c r="N328" i="5"/>
  <c r="L378" i="5"/>
  <c r="N307" i="5"/>
  <c r="L357" i="5"/>
  <c r="D46" i="4"/>
  <c r="D59" i="4" s="1"/>
  <c r="D72" i="4" s="1"/>
  <c r="D85" i="4" s="1"/>
  <c r="D98" i="4" s="1"/>
  <c r="F44" i="4"/>
  <c r="F46" i="4" s="1"/>
  <c r="F56" i="4"/>
  <c r="J76" i="4"/>
  <c r="N63" i="4"/>
  <c r="N56" i="4" s="1"/>
  <c r="N57" i="4" s="1"/>
  <c r="N59" i="4" s="1"/>
  <c r="J56" i="4"/>
  <c r="J57" i="4" s="1"/>
  <c r="J59" i="4" s="1"/>
  <c r="W47" i="4"/>
  <c r="V60" i="4" s="1"/>
  <c r="V43" i="4"/>
  <c r="W30" i="4"/>
  <c r="V31" i="4"/>
  <c r="H334" i="5" l="1"/>
  <c r="F384" i="5"/>
  <c r="N334" i="5"/>
  <c r="L384" i="5"/>
  <c r="H339" i="5"/>
  <c r="F389" i="5"/>
  <c r="L350" i="5"/>
  <c r="N300" i="5"/>
  <c r="H300" i="5"/>
  <c r="F350" i="5"/>
  <c r="N251" i="5"/>
  <c r="L301" i="5"/>
  <c r="F301" i="5"/>
  <c r="H251" i="5"/>
  <c r="L407" i="5"/>
  <c r="N407" i="5" s="1"/>
  <c r="N357" i="5"/>
  <c r="L428" i="5"/>
  <c r="N428" i="5" s="1"/>
  <c r="N378" i="5"/>
  <c r="F69" i="4"/>
  <c r="F57" i="4"/>
  <c r="F59" i="4" s="1"/>
  <c r="H56" i="4"/>
  <c r="H57" i="4" s="1"/>
  <c r="H59" i="4" s="1"/>
  <c r="J89" i="4"/>
  <c r="N76" i="4"/>
  <c r="N69" i="4" s="1"/>
  <c r="N70" i="4" s="1"/>
  <c r="N72" i="4" s="1"/>
  <c r="J69" i="4"/>
  <c r="J70" i="4" s="1"/>
  <c r="J72" i="4" s="1"/>
  <c r="W43" i="4"/>
  <c r="V44" i="4"/>
  <c r="W31" i="4"/>
  <c r="V33" i="4"/>
  <c r="W33" i="4" s="1"/>
  <c r="V56" i="4"/>
  <c r="W60" i="4"/>
  <c r="V73" i="4" s="1"/>
  <c r="N301" i="5" l="1"/>
  <c r="L351" i="5"/>
  <c r="H350" i="5"/>
  <c r="F400" i="5"/>
  <c r="F439" i="5"/>
  <c r="H439" i="5" s="1"/>
  <c r="H389" i="5"/>
  <c r="N384" i="5"/>
  <c r="L434" i="5"/>
  <c r="N434" i="5" s="1"/>
  <c r="H384" i="5"/>
  <c r="F434" i="5"/>
  <c r="H434" i="5" s="1"/>
  <c r="H301" i="5"/>
  <c r="F351" i="5"/>
  <c r="N350" i="5"/>
  <c r="L400" i="5"/>
  <c r="F70" i="4"/>
  <c r="F72" i="4" s="1"/>
  <c r="F82" i="4"/>
  <c r="H69" i="4"/>
  <c r="H70" i="4" s="1"/>
  <c r="H72" i="4" s="1"/>
  <c r="N89" i="4"/>
  <c r="N82" i="4" s="1"/>
  <c r="N83" i="4" s="1"/>
  <c r="N85" i="4" s="1"/>
  <c r="J102" i="4"/>
  <c r="J82" i="4"/>
  <c r="J83" i="4" s="1"/>
  <c r="J85" i="4" s="1"/>
  <c r="V69" i="4"/>
  <c r="W73" i="4"/>
  <c r="V86" i="4" s="1"/>
  <c r="W44" i="4"/>
  <c r="V46" i="4"/>
  <c r="W46" i="4" s="1"/>
  <c r="W56" i="4"/>
  <c r="V57" i="4"/>
  <c r="L450" i="5" l="1"/>
  <c r="N450" i="5" s="1"/>
  <c r="N400" i="5"/>
  <c r="H351" i="5"/>
  <c r="F401" i="5"/>
  <c r="F450" i="5"/>
  <c r="H450" i="5" s="1"/>
  <c r="H400" i="5"/>
  <c r="N351" i="5"/>
  <c r="L401" i="5"/>
  <c r="F95" i="4"/>
  <c r="F83" i="4"/>
  <c r="F85" i="4" s="1"/>
  <c r="H82" i="4"/>
  <c r="H83" i="4" s="1"/>
  <c r="H85" i="4" s="1"/>
  <c r="N102" i="4"/>
  <c r="N95" i="4" s="1"/>
  <c r="N96" i="4" s="1"/>
  <c r="N98" i="4" s="1"/>
  <c r="J95" i="4"/>
  <c r="J96" i="4" s="1"/>
  <c r="J98" i="4" s="1"/>
  <c r="W57" i="4"/>
  <c r="V59" i="4"/>
  <c r="W59" i="4" s="1"/>
  <c r="V82" i="4"/>
  <c r="W86" i="4"/>
  <c r="V99" i="4" s="1"/>
  <c r="W69" i="4"/>
  <c r="V70" i="4"/>
  <c r="L451" i="5" l="1"/>
  <c r="N451" i="5" s="1"/>
  <c r="N401" i="5"/>
  <c r="F451" i="5"/>
  <c r="H451" i="5" s="1"/>
  <c r="H401" i="5"/>
  <c r="F96" i="4"/>
  <c r="F98" i="4" s="1"/>
  <c r="H95" i="4"/>
  <c r="H96" i="4" s="1"/>
  <c r="H98" i="4" s="1"/>
  <c r="W70" i="4"/>
  <c r="V72" i="4"/>
  <c r="W72" i="4" s="1"/>
  <c r="W99" i="4"/>
  <c r="V95" i="4"/>
  <c r="W82" i="4"/>
  <c r="V83" i="4"/>
  <c r="W83" i="4" l="1"/>
  <c r="V85" i="4"/>
  <c r="W85" i="4" s="1"/>
  <c r="W95" i="4"/>
  <c r="V96" i="4"/>
  <c r="W96" i="4" l="1"/>
  <c r="V98" i="4"/>
  <c r="W98" i="4" s="1"/>
</calcChain>
</file>

<file path=xl/comments1.xml><?xml version="1.0" encoding="utf-8"?>
<comments xmlns="http://schemas.openxmlformats.org/spreadsheetml/2006/main">
  <authors>
    <author>tanghui</author>
    <author>微软用户</author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>取订单数量，通过子件区分类型、</t>
        </r>
      </text>
    </comment>
    <comment ref="K1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这包括所有</t>
        </r>
        <r>
          <rPr>
            <sz val="9"/>
            <color indexed="81"/>
            <rFont val="Tahoma"/>
            <family val="2"/>
          </rPr>
          <t>pac+</t>
        </r>
        <r>
          <rPr>
            <sz val="9"/>
            <color indexed="81"/>
            <rFont val="宋体"/>
            <family val="3"/>
            <charset val="134"/>
          </rPr>
          <t>水剂的销售额</t>
        </r>
      </text>
    </comment>
    <comment ref="P18" authorId="2">
      <text>
        <r>
          <rPr>
            <sz val="9"/>
            <rFont val="宋体"/>
            <family val="3"/>
            <charset val="134"/>
          </rPr>
          <t xml:space="preserve">颜东峰退实际货款4000元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包括</t>
        </r>
        <r>
          <rPr>
            <sz val="9"/>
            <color indexed="81"/>
            <rFont val="Tahoma"/>
            <family val="2"/>
          </rPr>
          <t>pac+</t>
        </r>
        <r>
          <rPr>
            <sz val="9"/>
            <color indexed="81"/>
            <rFont val="宋体"/>
            <family val="3"/>
            <charset val="134"/>
          </rPr>
          <t>水剂的销售额</t>
        </r>
      </text>
    </comment>
  </commentList>
</comments>
</file>

<file path=xl/sharedStrings.xml><?xml version="1.0" encoding="utf-8"?>
<sst xmlns="http://schemas.openxmlformats.org/spreadsheetml/2006/main" count="713" uniqueCount="107">
  <si>
    <t>日期</t>
  </si>
  <si>
    <t>销售员</t>
  </si>
  <si>
    <t>当日PAM出货量</t>
  </si>
  <si>
    <t>累计PAM出货量</t>
  </si>
  <si>
    <t>合计出货量</t>
  </si>
  <si>
    <t>累计出货量</t>
  </si>
  <si>
    <t>当日PAM销售额</t>
  </si>
  <si>
    <t>PAM销售额累计</t>
  </si>
  <si>
    <t>当日PAC销售额</t>
  </si>
  <si>
    <t>PAC销售额 累计</t>
  </si>
  <si>
    <t>销售额合计</t>
  </si>
  <si>
    <t>累计销售额</t>
  </si>
  <si>
    <t>当日PAM实际销售额</t>
  </si>
  <si>
    <t>累计PAM实际销售额</t>
  </si>
  <si>
    <t>当日PAC实际销售额</t>
  </si>
  <si>
    <t>累计PAC实际销售额</t>
  </si>
  <si>
    <t>实际销售额合计</t>
  </si>
  <si>
    <t>收款</t>
  </si>
  <si>
    <t>累计收款</t>
  </si>
  <si>
    <t>应收款</t>
  </si>
  <si>
    <t>应收款合计</t>
  </si>
  <si>
    <t>上周累计</t>
  </si>
  <si>
    <t>程阳</t>
  </si>
  <si>
    <t>卢世县</t>
  </si>
  <si>
    <t>倪辉</t>
  </si>
  <si>
    <t>陈中</t>
  </si>
  <si>
    <t>石君海</t>
  </si>
  <si>
    <t>张仁</t>
  </si>
  <si>
    <t>市场一部</t>
  </si>
  <si>
    <t>本周累计</t>
  </si>
  <si>
    <t>合计销售额</t>
  </si>
  <si>
    <t>合计实际销售额</t>
  </si>
  <si>
    <t>当日收款</t>
  </si>
  <si>
    <t>以前应收款</t>
  </si>
  <si>
    <t>周春伟</t>
  </si>
  <si>
    <t>谢利</t>
  </si>
  <si>
    <t>曹杰</t>
  </si>
  <si>
    <t>卢一鸣</t>
  </si>
  <si>
    <t>市场二部</t>
  </si>
  <si>
    <t>沈非</t>
  </si>
  <si>
    <t>商务部</t>
  </si>
  <si>
    <t>唐俊</t>
  </si>
  <si>
    <t>徐伟峰</t>
  </si>
  <si>
    <t>公 司</t>
  </si>
  <si>
    <t>合 计</t>
  </si>
  <si>
    <t>总 计</t>
  </si>
  <si>
    <t>李  纲</t>
  </si>
  <si>
    <t>陆  栋</t>
  </si>
  <si>
    <t>杨  敏</t>
  </si>
  <si>
    <t>吴世坤</t>
  </si>
  <si>
    <t>公司</t>
  </si>
  <si>
    <t>成伟</t>
  </si>
  <si>
    <t>吕万元</t>
  </si>
  <si>
    <t>蒋兴桥</t>
  </si>
  <si>
    <t>孟亮</t>
  </si>
  <si>
    <t>上周累计</t>
    <phoneticPr fontId="1" type="noConversion"/>
  </si>
  <si>
    <t>宗德智</t>
  </si>
  <si>
    <t>唐奎</t>
  </si>
  <si>
    <t>黄春彬</t>
  </si>
  <si>
    <t>毛志华</t>
  </si>
  <si>
    <t>谢清华</t>
  </si>
  <si>
    <t>丁泺宇</t>
  </si>
  <si>
    <t>苏南组</t>
  </si>
  <si>
    <t>陈秀波</t>
  </si>
  <si>
    <t>苏北组</t>
  </si>
  <si>
    <t>李纲</t>
  </si>
  <si>
    <t>李纲组</t>
  </si>
  <si>
    <t>许春辉</t>
  </si>
  <si>
    <t>黄春彬组</t>
    <phoneticPr fontId="3" type="noConversion"/>
  </si>
  <si>
    <t>曹杰组</t>
    <phoneticPr fontId="3" type="noConversion"/>
  </si>
  <si>
    <t>顾浩</t>
  </si>
  <si>
    <t>顾浩组</t>
    <phoneticPr fontId="3" type="noConversion"/>
  </si>
  <si>
    <t>谢功胫</t>
  </si>
  <si>
    <t>石君海组</t>
  </si>
  <si>
    <t>市场部</t>
  </si>
  <si>
    <t>秦宁</t>
    <phoneticPr fontId="3" type="noConversion"/>
  </si>
  <si>
    <t>秦宁</t>
    <phoneticPr fontId="3" type="noConversion"/>
  </si>
  <si>
    <t>当日水剂出货量</t>
    <phoneticPr fontId="3" type="noConversion"/>
  </si>
  <si>
    <t>当日水剂出货量</t>
    <phoneticPr fontId="1" type="noConversion"/>
  </si>
  <si>
    <t>累计水剂出货量</t>
    <phoneticPr fontId="3" type="noConversion"/>
  </si>
  <si>
    <t>累计水剂出货量</t>
    <phoneticPr fontId="1" type="noConversion"/>
  </si>
  <si>
    <t>秦宁</t>
  </si>
  <si>
    <t>黄春彬组</t>
  </si>
  <si>
    <t>曹杰组</t>
  </si>
  <si>
    <t>顾浩组</t>
  </si>
  <si>
    <t>程阳</t>
    <phoneticPr fontId="3" type="noConversion"/>
  </si>
  <si>
    <t>柳伟兵</t>
    <phoneticPr fontId="3" type="noConversion"/>
  </si>
  <si>
    <t>陆腾</t>
  </si>
  <si>
    <t>柳伟兵</t>
  </si>
  <si>
    <t>上周累计</t>
    <phoneticPr fontId="3" type="noConversion"/>
  </si>
  <si>
    <t>沈喻</t>
  </si>
  <si>
    <t>邹文强</t>
  </si>
  <si>
    <t>徐小东</t>
  </si>
  <si>
    <t>成伟</t>
    <phoneticPr fontId="3" type="noConversion"/>
  </si>
  <si>
    <t>罗荣伟</t>
  </si>
  <si>
    <t>仇育民</t>
  </si>
  <si>
    <t>何田翰</t>
  </si>
  <si>
    <t>张光琦</t>
  </si>
  <si>
    <t>李可嘉</t>
  </si>
  <si>
    <t>李世双</t>
  </si>
  <si>
    <t>吴波</t>
  </si>
  <si>
    <t>蒋晓丰</t>
    <phoneticPr fontId="3" type="noConversion"/>
  </si>
  <si>
    <t>卢家俊</t>
    <phoneticPr fontId="3" type="noConversion"/>
  </si>
  <si>
    <t>张伟</t>
    <phoneticPr fontId="3" type="noConversion"/>
  </si>
  <si>
    <t>蒋晓丰</t>
  </si>
  <si>
    <t>卢家俊</t>
  </si>
  <si>
    <t>张伟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</si>
</sst>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.00_);[Red]\(0.00\)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177" fontId="1" fillId="4" borderId="3" xfId="0" applyNumberFormat="1" applyFont="1" applyFill="1" applyBorder="1" applyAlignment="1">
      <alignment horizontal="center" vertical="center" wrapText="1"/>
    </xf>
    <xf numFmtId="177" fontId="1" fillId="3" borderId="3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7" fontId="1" fillId="4" borderId="4" xfId="0" applyNumberFormat="1" applyFont="1" applyFill="1" applyBorder="1" applyAlignment="1">
      <alignment horizontal="center" vertical="center" wrapText="1"/>
    </xf>
    <xf numFmtId="177" fontId="1" fillId="3" borderId="4" xfId="0" applyNumberFormat="1" applyFont="1" applyFill="1" applyBorder="1" applyAlignment="1">
      <alignment horizontal="center" vertical="center" wrapText="1"/>
    </xf>
    <xf numFmtId="177" fontId="1" fillId="2" borderId="6" xfId="0" applyNumberFormat="1" applyFont="1" applyFill="1" applyBorder="1" applyAlignment="1">
      <alignment horizontal="center" vertical="center" wrapText="1"/>
    </xf>
    <xf numFmtId="177" fontId="1" fillId="3" borderId="0" xfId="0" applyNumberFormat="1" applyFont="1" applyFill="1" applyBorder="1" applyAlignment="1">
      <alignment horizontal="center" vertical="center" wrapText="1"/>
    </xf>
    <xf numFmtId="177" fontId="1" fillId="4" borderId="6" xfId="0" applyNumberFormat="1" applyFont="1" applyFill="1" applyBorder="1" applyAlignment="1">
      <alignment horizontal="center" vertical="center" wrapText="1"/>
    </xf>
    <xf numFmtId="176" fontId="1" fillId="5" borderId="4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4" borderId="3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7" fontId="2" fillId="2" borderId="10" xfId="0" applyNumberFormat="1" applyFont="1" applyFill="1" applyBorder="1" applyAlignment="1">
      <alignment horizontal="center" vertical="center" wrapText="1"/>
    </xf>
    <xf numFmtId="177" fontId="2" fillId="0" borderId="10" xfId="0" applyNumberFormat="1" applyFont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 wrapText="1"/>
    </xf>
    <xf numFmtId="177" fontId="2" fillId="4" borderId="7" xfId="0" applyNumberFormat="1" applyFont="1" applyFill="1" applyBorder="1" applyAlignment="1">
      <alignment horizontal="center" vertical="center" wrapText="1"/>
    </xf>
    <xf numFmtId="177" fontId="2" fillId="2" borderId="8" xfId="0" applyNumberFormat="1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177" fontId="2" fillId="0" borderId="11" xfId="0" applyNumberFormat="1" applyFont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2" fillId="4" borderId="11" xfId="0" applyNumberFormat="1" applyFont="1" applyFill="1" applyBorder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 wrapText="1"/>
    </xf>
    <xf numFmtId="177" fontId="2" fillId="0" borderId="9" xfId="0" applyNumberFormat="1" applyFont="1" applyBorder="1" applyAlignment="1">
      <alignment horizontal="center" vertical="center" wrapText="1"/>
    </xf>
    <xf numFmtId="177" fontId="2" fillId="0" borderId="12" xfId="0" applyNumberFormat="1" applyFont="1" applyBorder="1" applyAlignment="1">
      <alignment horizontal="center" vertical="center" wrapText="1"/>
    </xf>
    <xf numFmtId="177" fontId="2" fillId="4" borderId="12" xfId="0" applyNumberFormat="1" applyFont="1" applyFill="1" applyBorder="1" applyAlignment="1">
      <alignment horizontal="center" vertical="center" wrapText="1"/>
    </xf>
    <xf numFmtId="177" fontId="2" fillId="0" borderId="13" xfId="0" applyNumberFormat="1" applyFont="1" applyBorder="1" applyAlignment="1">
      <alignment horizontal="center" vertical="center" wrapText="1"/>
    </xf>
    <xf numFmtId="177" fontId="2" fillId="0" borderId="14" xfId="0" applyNumberFormat="1" applyFont="1" applyBorder="1" applyAlignment="1">
      <alignment horizontal="center" vertical="center" wrapText="1"/>
    </xf>
    <xf numFmtId="177" fontId="2" fillId="3" borderId="13" xfId="0" applyNumberFormat="1" applyFont="1" applyFill="1" applyBorder="1" applyAlignment="1">
      <alignment horizontal="center" vertical="center" wrapText="1"/>
    </xf>
    <xf numFmtId="177" fontId="2" fillId="0" borderId="15" xfId="0" applyNumberFormat="1" applyFont="1" applyBorder="1" applyAlignment="1">
      <alignment horizontal="center" vertical="center" wrapText="1"/>
    </xf>
    <xf numFmtId="177" fontId="2" fillId="4" borderId="15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177" fontId="2" fillId="0" borderId="16" xfId="0" applyNumberFormat="1" applyFont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7" borderId="4" xfId="0" applyNumberFormat="1" applyFont="1" applyFill="1" applyBorder="1" applyAlignment="1">
      <alignment horizontal="center" vertical="center" wrapText="1"/>
    </xf>
    <xf numFmtId="176" fontId="2" fillId="5" borderId="4" xfId="0" applyNumberFormat="1" applyFont="1" applyFill="1" applyBorder="1" applyAlignment="1">
      <alignment horizontal="center" vertical="center" wrapText="1"/>
    </xf>
    <xf numFmtId="176" fontId="2" fillId="8" borderId="4" xfId="0" applyNumberFormat="1" applyFont="1" applyFill="1" applyBorder="1" applyAlignment="1">
      <alignment horizontal="center" vertical="center" wrapText="1"/>
    </xf>
    <xf numFmtId="176" fontId="2" fillId="4" borderId="4" xfId="0" applyNumberFormat="1" applyFont="1" applyFill="1" applyBorder="1" applyAlignment="1">
      <alignment horizontal="center" vertical="center" wrapText="1"/>
    </xf>
    <xf numFmtId="177" fontId="2" fillId="2" borderId="0" xfId="0" applyNumberFormat="1" applyFont="1" applyFill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 wrapText="1"/>
    </xf>
    <xf numFmtId="177" fontId="1" fillId="9" borderId="1" xfId="0" applyNumberFormat="1" applyFont="1" applyFill="1" applyBorder="1" applyAlignment="1">
      <alignment horizontal="center" vertical="center" wrapText="1"/>
    </xf>
    <xf numFmtId="177" fontId="1" fillId="3" borderId="8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10" borderId="0" xfId="0" applyNumberFormat="1" applyFont="1" applyFill="1" applyAlignment="1">
      <alignment horizontal="center" vertical="center" wrapText="1"/>
    </xf>
    <xf numFmtId="177" fontId="2" fillId="10" borderId="0" xfId="0" applyNumberFormat="1" applyFont="1" applyFill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 wrapText="1"/>
    </xf>
    <xf numFmtId="177" fontId="2" fillId="10" borderId="1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4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4" sqref="E74"/>
    </sheetView>
  </sheetViews>
  <sheetFormatPr defaultColWidth="7.125" defaultRowHeight="11.25" x14ac:dyDescent="0.15"/>
  <cols>
    <col min="1" max="1" width="9" style="1" bestFit="1" customWidth="1"/>
    <col min="2" max="2" width="10" style="2" bestFit="1" customWidth="1"/>
    <col min="3" max="3" width="13.75" style="2" customWidth="1"/>
    <col min="4" max="4" width="15.375" style="3" customWidth="1"/>
    <col min="5" max="5" width="13.75" style="2" customWidth="1"/>
    <col min="6" max="6" width="15.375" style="3" customWidth="1"/>
    <col min="7" max="7" width="13" style="2" customWidth="1"/>
    <col min="8" max="8" width="13" style="3" customWidth="1"/>
    <col min="9" max="9" width="15.375" style="2" customWidth="1"/>
    <col min="10" max="10" width="15.375" style="3" customWidth="1"/>
    <col min="11" max="11" width="13.75" style="2" customWidth="1"/>
    <col min="12" max="12" width="14.5" style="3" customWidth="1"/>
    <col min="13" max="13" width="13" style="2" customWidth="1"/>
    <col min="14" max="14" width="13" style="3" customWidth="1"/>
    <col min="15" max="15" width="17" style="2" hidden="1" customWidth="1"/>
    <col min="16" max="16" width="17" style="5" hidden="1" customWidth="1"/>
    <col min="17" max="17" width="13.75" style="2" hidden="1" customWidth="1"/>
    <col min="18" max="18" width="17" style="5" hidden="1" customWidth="1"/>
    <col min="19" max="19" width="16.25" style="2" hidden="1" customWidth="1"/>
    <col min="20" max="20" width="9.75" style="2" customWidth="1"/>
    <col min="21" max="21" width="12.625" style="3" customWidth="1"/>
    <col min="22" max="22" width="11.5" style="2" bestFit="1" customWidth="1"/>
    <col min="23" max="23" width="13" style="6" bestFit="1" customWidth="1"/>
    <col min="24" max="25" width="10.125" style="2" customWidth="1"/>
    <col min="26" max="26" width="9.75" style="2" customWidth="1"/>
    <col min="27" max="27" width="7.125" style="2" customWidth="1"/>
    <col min="28" max="28" width="8.625" style="2" customWidth="1"/>
    <col min="29" max="16384" width="7.125" style="2"/>
  </cols>
  <sheetData>
    <row r="1" spans="1:26" x14ac:dyDescent="0.15">
      <c r="A1" s="1" t="s">
        <v>0</v>
      </c>
      <c r="B1" s="2" t="s">
        <v>1</v>
      </c>
      <c r="C1" s="2" t="s">
        <v>2</v>
      </c>
      <c r="D1" s="3" t="s">
        <v>3</v>
      </c>
      <c r="E1" s="72" t="s">
        <v>77</v>
      </c>
      <c r="F1" s="74" t="s">
        <v>79</v>
      </c>
      <c r="G1" s="4" t="s">
        <v>4</v>
      </c>
      <c r="H1" s="3" t="s">
        <v>5</v>
      </c>
      <c r="I1" s="2" t="s">
        <v>6</v>
      </c>
      <c r="J1" s="3" t="s">
        <v>7</v>
      </c>
      <c r="K1" s="2" t="s">
        <v>8</v>
      </c>
      <c r="L1" s="3" t="s">
        <v>9</v>
      </c>
      <c r="M1" s="4" t="s">
        <v>10</v>
      </c>
      <c r="N1" s="3" t="s">
        <v>11</v>
      </c>
      <c r="O1" s="2" t="s">
        <v>12</v>
      </c>
      <c r="P1" s="5" t="s">
        <v>13</v>
      </c>
      <c r="Q1" s="2" t="s">
        <v>14</v>
      </c>
      <c r="R1" s="5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6" t="s">
        <v>20</v>
      </c>
    </row>
    <row r="2" spans="1:26" ht="12.75" hidden="1" customHeight="1" x14ac:dyDescent="0.15">
      <c r="A2" s="1" t="s">
        <v>21</v>
      </c>
      <c r="B2" s="7" t="s">
        <v>34</v>
      </c>
      <c r="C2" s="2">
        <v>3000</v>
      </c>
      <c r="D2" s="3">
        <v>3000</v>
      </c>
      <c r="E2" s="2">
        <v>0</v>
      </c>
      <c r="F2" s="3">
        <v>650</v>
      </c>
      <c r="G2" s="4">
        <v>3000</v>
      </c>
      <c r="H2" s="3">
        <v>3650</v>
      </c>
      <c r="I2" s="2">
        <v>22000</v>
      </c>
      <c r="J2" s="3">
        <v>22000</v>
      </c>
      <c r="K2" s="2">
        <v>2670</v>
      </c>
      <c r="L2" s="3">
        <v>12448.5</v>
      </c>
      <c r="M2" s="4">
        <v>24670</v>
      </c>
      <c r="N2" s="3">
        <v>34448.5</v>
      </c>
      <c r="O2" s="2">
        <v>0</v>
      </c>
      <c r="P2" s="5">
        <v>0</v>
      </c>
      <c r="Q2" s="2">
        <v>0</v>
      </c>
      <c r="R2" s="5">
        <v>0</v>
      </c>
      <c r="S2" s="2">
        <v>0</v>
      </c>
      <c r="T2" s="2">
        <v>-7700</v>
      </c>
      <c r="U2" s="3">
        <v>-13200</v>
      </c>
      <c r="V2" s="2">
        <v>392293.5</v>
      </c>
      <c r="W2" s="6">
        <v>397893.5</v>
      </c>
    </row>
    <row r="3" spans="1:26" hidden="1" x14ac:dyDescent="0.15">
      <c r="A3" s="1" t="s">
        <v>21</v>
      </c>
      <c r="B3" s="2" t="s">
        <v>37</v>
      </c>
      <c r="C3" s="2">
        <v>100</v>
      </c>
      <c r="D3" s="3">
        <v>3100</v>
      </c>
      <c r="E3" s="2">
        <v>1600</v>
      </c>
      <c r="F3" s="3">
        <v>1700</v>
      </c>
      <c r="G3" s="4">
        <v>1700</v>
      </c>
      <c r="H3" s="3">
        <v>4800</v>
      </c>
      <c r="I3" s="2">
        <v>850</v>
      </c>
      <c r="J3" s="3">
        <v>24250</v>
      </c>
      <c r="K3" s="2">
        <v>13600</v>
      </c>
      <c r="L3" s="3">
        <v>26450</v>
      </c>
      <c r="M3" s="4">
        <v>14450</v>
      </c>
      <c r="N3" s="3">
        <v>50700</v>
      </c>
      <c r="O3" s="2">
        <v>0</v>
      </c>
      <c r="P3" s="5">
        <v>0</v>
      </c>
      <c r="Q3" s="2">
        <v>0</v>
      </c>
      <c r="R3" s="5">
        <v>0</v>
      </c>
      <c r="S3" s="2">
        <v>0</v>
      </c>
      <c r="T3" s="2">
        <v>-20850</v>
      </c>
      <c r="U3" s="3">
        <v>-39480</v>
      </c>
      <c r="V3" s="2">
        <v>174265</v>
      </c>
      <c r="W3" s="6">
        <v>174265</v>
      </c>
    </row>
    <row r="4" spans="1:26" hidden="1" x14ac:dyDescent="0.15">
      <c r="A4" s="1" t="s">
        <v>21</v>
      </c>
      <c r="B4" s="2" t="s">
        <v>54</v>
      </c>
      <c r="C4" s="2">
        <v>0</v>
      </c>
      <c r="D4" s="3">
        <v>1200</v>
      </c>
      <c r="E4" s="2">
        <v>0</v>
      </c>
      <c r="F4" s="3">
        <v>0</v>
      </c>
      <c r="G4" s="4">
        <v>0</v>
      </c>
      <c r="H4" s="3">
        <v>1200</v>
      </c>
      <c r="I4" s="2">
        <v>0</v>
      </c>
      <c r="J4" s="3">
        <v>20100</v>
      </c>
      <c r="K4" s="2">
        <v>0</v>
      </c>
      <c r="L4" s="3">
        <v>0</v>
      </c>
      <c r="M4" s="4">
        <v>0</v>
      </c>
      <c r="N4" s="3">
        <v>20100</v>
      </c>
      <c r="O4" s="2">
        <v>0</v>
      </c>
      <c r="P4" s="5">
        <v>0</v>
      </c>
      <c r="Q4" s="2">
        <v>0</v>
      </c>
      <c r="R4" s="5">
        <v>0</v>
      </c>
      <c r="S4" s="2">
        <v>0</v>
      </c>
      <c r="T4" s="2">
        <v>0</v>
      </c>
      <c r="U4" s="3">
        <v>0</v>
      </c>
      <c r="V4" s="2">
        <v>30900</v>
      </c>
      <c r="W4" s="6">
        <v>30900</v>
      </c>
      <c r="Z4" s="69"/>
    </row>
    <row r="5" spans="1:26" ht="10.5" hidden="1" customHeight="1" x14ac:dyDescent="0.15">
      <c r="A5" s="1" t="s">
        <v>21</v>
      </c>
      <c r="B5" s="2" t="s">
        <v>99</v>
      </c>
      <c r="C5" s="2">
        <v>0</v>
      </c>
      <c r="D5" s="3">
        <v>0</v>
      </c>
      <c r="E5" s="2">
        <v>0</v>
      </c>
      <c r="F5" s="3">
        <v>0</v>
      </c>
      <c r="G5" s="4">
        <v>0</v>
      </c>
      <c r="H5" s="3">
        <v>0</v>
      </c>
      <c r="I5" s="2">
        <v>0</v>
      </c>
      <c r="J5" s="3">
        <v>0</v>
      </c>
      <c r="K5" s="2">
        <v>0</v>
      </c>
      <c r="L5" s="3">
        <v>0</v>
      </c>
      <c r="M5" s="4">
        <v>0</v>
      </c>
      <c r="N5" s="3">
        <v>0</v>
      </c>
      <c r="O5" s="2">
        <v>0</v>
      </c>
      <c r="P5" s="5">
        <v>0</v>
      </c>
      <c r="Q5" s="2">
        <v>0</v>
      </c>
      <c r="R5" s="5">
        <v>0</v>
      </c>
      <c r="S5" s="2">
        <v>0</v>
      </c>
      <c r="T5" s="2">
        <v>0</v>
      </c>
      <c r="U5" s="3">
        <v>0</v>
      </c>
      <c r="V5" s="2">
        <v>0</v>
      </c>
      <c r="W5" s="6">
        <v>0</v>
      </c>
      <c r="Z5" s="69"/>
    </row>
    <row r="6" spans="1:26" hidden="1" x14ac:dyDescent="0.15">
      <c r="A6" s="1" t="s">
        <v>21</v>
      </c>
      <c r="B6" s="2" t="s">
        <v>25</v>
      </c>
      <c r="C6" s="2">
        <v>0</v>
      </c>
      <c r="D6" s="3">
        <v>0</v>
      </c>
      <c r="E6" s="2">
        <v>0</v>
      </c>
      <c r="F6" s="3">
        <v>0</v>
      </c>
      <c r="G6" s="4">
        <v>0</v>
      </c>
      <c r="H6" s="3">
        <v>0</v>
      </c>
      <c r="I6" s="2">
        <v>0</v>
      </c>
      <c r="J6" s="3">
        <v>0</v>
      </c>
      <c r="K6" s="2">
        <v>0</v>
      </c>
      <c r="L6" s="3">
        <v>0</v>
      </c>
      <c r="M6" s="4">
        <v>0</v>
      </c>
      <c r="N6" s="3">
        <v>0</v>
      </c>
      <c r="O6" s="2">
        <v>0</v>
      </c>
      <c r="P6" s="9">
        <v>0</v>
      </c>
      <c r="Q6" s="2">
        <v>0</v>
      </c>
      <c r="R6" s="9">
        <v>0</v>
      </c>
      <c r="S6" s="2">
        <v>0</v>
      </c>
      <c r="T6" s="2">
        <v>0</v>
      </c>
      <c r="U6" s="3">
        <v>0</v>
      </c>
      <c r="V6" s="2">
        <v>4500</v>
      </c>
      <c r="W6" s="6">
        <v>4500</v>
      </c>
      <c r="Z6" s="69"/>
    </row>
    <row r="7" spans="1:26" s="6" customFormat="1" hidden="1" x14ac:dyDescent="0.15">
      <c r="A7" s="11" t="s">
        <v>21</v>
      </c>
      <c r="B7" s="6" t="s">
        <v>62</v>
      </c>
      <c r="C7" s="6">
        <v>3100</v>
      </c>
      <c r="D7" s="6">
        <v>7300</v>
      </c>
      <c r="E7" s="6">
        <v>1600</v>
      </c>
      <c r="F7" s="6">
        <v>2350</v>
      </c>
      <c r="G7" s="6">
        <v>4700</v>
      </c>
      <c r="H7" s="6">
        <v>9650</v>
      </c>
      <c r="I7" s="6">
        <v>22850</v>
      </c>
      <c r="J7" s="6">
        <v>66350</v>
      </c>
      <c r="K7" s="6">
        <v>16270</v>
      </c>
      <c r="L7" s="6">
        <v>38898.5</v>
      </c>
      <c r="M7" s="4">
        <v>39120</v>
      </c>
      <c r="N7" s="6">
        <v>105248.5</v>
      </c>
      <c r="O7" s="6" t="e">
        <v>#REF!</v>
      </c>
      <c r="P7" s="6" t="e">
        <v>#REF!</v>
      </c>
      <c r="Q7" s="6" t="e">
        <v>#REF!</v>
      </c>
      <c r="R7" s="6" t="e">
        <v>#REF!</v>
      </c>
      <c r="S7" s="6" t="e">
        <v>#REF!</v>
      </c>
      <c r="T7" s="6">
        <v>-28550</v>
      </c>
      <c r="U7" s="6">
        <v>-52680</v>
      </c>
      <c r="V7" s="6">
        <v>601958.5</v>
      </c>
      <c r="W7" s="6">
        <v>607558.5</v>
      </c>
    </row>
    <row r="8" spans="1:26" hidden="1" x14ac:dyDescent="0.15">
      <c r="A8" s="1" t="s">
        <v>21</v>
      </c>
      <c r="B8" s="12" t="s">
        <v>39</v>
      </c>
      <c r="C8" s="2">
        <v>15445</v>
      </c>
      <c r="D8" s="13">
        <v>42995</v>
      </c>
      <c r="E8" s="2">
        <v>0</v>
      </c>
      <c r="F8" s="13">
        <v>0</v>
      </c>
      <c r="G8" s="14">
        <v>15445</v>
      </c>
      <c r="H8" s="13">
        <v>42995</v>
      </c>
      <c r="I8" s="2">
        <v>159552.5</v>
      </c>
      <c r="J8" s="13">
        <v>561825</v>
      </c>
      <c r="K8" s="2">
        <v>0</v>
      </c>
      <c r="L8" s="13">
        <v>0</v>
      </c>
      <c r="M8" s="4">
        <v>159552.5</v>
      </c>
      <c r="N8" s="13">
        <v>561825</v>
      </c>
      <c r="O8" s="2">
        <v>0</v>
      </c>
      <c r="P8" s="15">
        <v>0</v>
      </c>
      <c r="Q8" s="2">
        <v>0</v>
      </c>
      <c r="R8" s="15">
        <v>0</v>
      </c>
      <c r="S8" s="2">
        <v>0</v>
      </c>
      <c r="T8" s="2">
        <v>-80300</v>
      </c>
      <c r="U8" s="13">
        <v>-671959</v>
      </c>
      <c r="V8" s="2">
        <v>3918600.28</v>
      </c>
      <c r="W8" s="6">
        <v>3963390.28</v>
      </c>
    </row>
    <row r="9" spans="1:26" hidden="1" x14ac:dyDescent="0.15">
      <c r="A9" s="1" t="s">
        <v>21</v>
      </c>
      <c r="B9" s="2" t="s">
        <v>35</v>
      </c>
      <c r="C9" s="2">
        <v>0</v>
      </c>
      <c r="D9" s="13">
        <v>-4850</v>
      </c>
      <c r="E9" s="2">
        <v>0</v>
      </c>
      <c r="F9" s="3">
        <v>150</v>
      </c>
      <c r="G9" s="14">
        <v>0</v>
      </c>
      <c r="H9" s="13">
        <v>-4700</v>
      </c>
      <c r="I9" s="2">
        <v>0</v>
      </c>
      <c r="J9" s="13">
        <v>-24075</v>
      </c>
      <c r="K9" s="2">
        <v>10250</v>
      </c>
      <c r="L9" s="3">
        <v>29890</v>
      </c>
      <c r="M9" s="4">
        <v>10250</v>
      </c>
      <c r="N9" s="13">
        <v>5815</v>
      </c>
      <c r="O9" s="2">
        <v>0</v>
      </c>
      <c r="P9" s="5">
        <v>0</v>
      </c>
      <c r="Q9" s="2">
        <v>0</v>
      </c>
      <c r="R9" s="5">
        <v>0</v>
      </c>
      <c r="S9" s="2">
        <v>0</v>
      </c>
      <c r="T9" s="2">
        <v>-2400</v>
      </c>
      <c r="U9" s="13">
        <v>-10100</v>
      </c>
      <c r="V9" s="2">
        <v>426862.5</v>
      </c>
      <c r="W9" s="6">
        <v>426862.5</v>
      </c>
    </row>
    <row r="10" spans="1:26" hidden="1" x14ac:dyDescent="0.15">
      <c r="A10" s="1" t="s">
        <v>21</v>
      </c>
      <c r="B10" s="2" t="s">
        <v>92</v>
      </c>
      <c r="C10" s="2">
        <v>0</v>
      </c>
      <c r="D10" s="13">
        <v>0</v>
      </c>
      <c r="E10" s="2">
        <v>0</v>
      </c>
      <c r="F10" s="3">
        <v>0</v>
      </c>
      <c r="G10" s="14">
        <v>0</v>
      </c>
      <c r="H10" s="13">
        <v>0</v>
      </c>
      <c r="I10" s="2">
        <v>0</v>
      </c>
      <c r="J10" s="13">
        <v>0</v>
      </c>
      <c r="K10" s="2">
        <v>0</v>
      </c>
      <c r="L10" s="3">
        <v>0</v>
      </c>
      <c r="M10" s="4">
        <v>0</v>
      </c>
      <c r="N10" s="13">
        <v>0</v>
      </c>
      <c r="O10" s="2">
        <v>0</v>
      </c>
      <c r="P10" s="5">
        <v>0</v>
      </c>
      <c r="Q10" s="2">
        <v>0</v>
      </c>
      <c r="R10" s="5">
        <v>0</v>
      </c>
      <c r="S10" s="2">
        <v>0</v>
      </c>
      <c r="T10" s="2">
        <v>0</v>
      </c>
      <c r="U10" s="13">
        <v>-16535</v>
      </c>
      <c r="V10" s="2">
        <v>0</v>
      </c>
      <c r="W10" s="6">
        <v>0</v>
      </c>
    </row>
    <row r="11" spans="1:26" hidden="1" x14ac:dyDescent="0.15">
      <c r="A11" s="1" t="s">
        <v>21</v>
      </c>
      <c r="B11" s="2" t="s">
        <v>51</v>
      </c>
      <c r="C11" s="2">
        <v>400</v>
      </c>
      <c r="D11" s="13">
        <v>2500</v>
      </c>
      <c r="E11" s="2">
        <v>0</v>
      </c>
      <c r="F11" s="3">
        <v>0</v>
      </c>
      <c r="G11" s="14">
        <v>400</v>
      </c>
      <c r="H11" s="13">
        <v>2500</v>
      </c>
      <c r="I11" s="2">
        <v>2800</v>
      </c>
      <c r="J11" s="13">
        <v>20500</v>
      </c>
      <c r="K11" s="2">
        <v>0</v>
      </c>
      <c r="L11" s="3">
        <v>0</v>
      </c>
      <c r="M11" s="4">
        <v>2800</v>
      </c>
      <c r="N11" s="13">
        <v>20500</v>
      </c>
      <c r="O11" s="2">
        <v>0</v>
      </c>
      <c r="P11" s="5">
        <v>0</v>
      </c>
      <c r="Q11" s="2">
        <v>0</v>
      </c>
      <c r="R11" s="5">
        <v>0</v>
      </c>
      <c r="S11" s="2">
        <v>0</v>
      </c>
      <c r="T11" s="2">
        <v>-16000</v>
      </c>
      <c r="U11" s="13">
        <v>-17900</v>
      </c>
      <c r="V11" s="2">
        <v>44775</v>
      </c>
      <c r="W11" s="6">
        <v>44775</v>
      </c>
    </row>
    <row r="12" spans="1:26" hidden="1" x14ac:dyDescent="0.15">
      <c r="A12" s="1" t="s">
        <v>21</v>
      </c>
      <c r="B12" s="2" t="s">
        <v>63</v>
      </c>
      <c r="C12" s="2">
        <v>0</v>
      </c>
      <c r="D12" s="13">
        <v>0</v>
      </c>
      <c r="E12" s="2">
        <v>0</v>
      </c>
      <c r="F12" s="3">
        <v>0</v>
      </c>
      <c r="G12" s="14">
        <v>0</v>
      </c>
      <c r="H12" s="13">
        <v>0</v>
      </c>
      <c r="I12" s="2">
        <v>0</v>
      </c>
      <c r="J12" s="13">
        <v>0</v>
      </c>
      <c r="K12" s="2">
        <v>0</v>
      </c>
      <c r="L12" s="3">
        <v>0</v>
      </c>
      <c r="M12" s="4">
        <v>0</v>
      </c>
      <c r="N12" s="13">
        <v>0</v>
      </c>
      <c r="O12" s="2">
        <v>0</v>
      </c>
      <c r="P12" s="5">
        <v>0</v>
      </c>
      <c r="Q12" s="2">
        <v>0</v>
      </c>
      <c r="R12" s="5">
        <v>0</v>
      </c>
      <c r="S12" s="2">
        <v>0</v>
      </c>
      <c r="T12" s="2">
        <v>0</v>
      </c>
      <c r="U12" s="13">
        <v>0</v>
      </c>
      <c r="V12" s="2">
        <v>0</v>
      </c>
      <c r="W12" s="6">
        <v>0</v>
      </c>
    </row>
    <row r="13" spans="1:26" hidden="1" x14ac:dyDescent="0.15">
      <c r="A13" s="1" t="s">
        <v>21</v>
      </c>
      <c r="B13" s="2" t="s">
        <v>87</v>
      </c>
      <c r="C13" s="2">
        <v>300</v>
      </c>
      <c r="D13" s="13">
        <v>300</v>
      </c>
      <c r="E13" s="2">
        <v>0</v>
      </c>
      <c r="F13" s="3">
        <v>0</v>
      </c>
      <c r="G13" s="14">
        <v>300</v>
      </c>
      <c r="H13" s="13">
        <v>300</v>
      </c>
      <c r="I13" s="2">
        <v>2980</v>
      </c>
      <c r="J13" s="13">
        <v>2980</v>
      </c>
      <c r="K13" s="2">
        <v>690</v>
      </c>
      <c r="L13" s="3">
        <v>690</v>
      </c>
      <c r="M13" s="4">
        <v>3670</v>
      </c>
      <c r="N13" s="13">
        <v>3670</v>
      </c>
      <c r="O13" s="2">
        <v>0</v>
      </c>
      <c r="P13" s="5">
        <v>0</v>
      </c>
      <c r="Q13" s="2">
        <v>0</v>
      </c>
      <c r="R13" s="5">
        <v>0</v>
      </c>
      <c r="S13" s="2">
        <v>0</v>
      </c>
      <c r="T13" s="2">
        <v>0</v>
      </c>
      <c r="U13" s="13">
        <v>0</v>
      </c>
      <c r="V13" s="2">
        <v>780</v>
      </c>
      <c r="W13" s="6">
        <v>3670</v>
      </c>
    </row>
    <row r="14" spans="1:26" hidden="1" x14ac:dyDescent="0.15">
      <c r="A14" s="1" t="s">
        <v>21</v>
      </c>
      <c r="B14" s="2" t="s">
        <v>94</v>
      </c>
      <c r="C14" s="2">
        <v>0</v>
      </c>
      <c r="D14" s="13">
        <v>0</v>
      </c>
      <c r="E14" s="2">
        <v>0</v>
      </c>
      <c r="F14" s="3">
        <v>0</v>
      </c>
      <c r="G14" s="14">
        <v>0</v>
      </c>
      <c r="H14" s="13">
        <v>0</v>
      </c>
      <c r="I14" s="2">
        <v>0</v>
      </c>
      <c r="J14" s="13">
        <v>0</v>
      </c>
      <c r="K14" s="2">
        <v>0</v>
      </c>
      <c r="L14" s="3">
        <v>0</v>
      </c>
      <c r="M14" s="4">
        <v>0</v>
      </c>
      <c r="N14" s="13">
        <v>0</v>
      </c>
      <c r="O14" s="2">
        <v>0</v>
      </c>
      <c r="P14" s="5">
        <v>0</v>
      </c>
      <c r="Q14" s="2">
        <v>0</v>
      </c>
      <c r="R14" s="5">
        <v>0</v>
      </c>
      <c r="S14" s="2">
        <v>0</v>
      </c>
      <c r="T14" s="2">
        <v>0</v>
      </c>
      <c r="U14" s="13">
        <v>-2800</v>
      </c>
      <c r="V14" s="2">
        <v>0</v>
      </c>
      <c r="W14" s="6">
        <v>0</v>
      </c>
    </row>
    <row r="15" spans="1:26" hidden="1" x14ac:dyDescent="0.15">
      <c r="A15" s="1" t="s">
        <v>21</v>
      </c>
      <c r="B15" s="2" t="s">
        <v>27</v>
      </c>
      <c r="C15" s="2">
        <v>0</v>
      </c>
      <c r="D15" s="13">
        <v>0</v>
      </c>
      <c r="E15" s="2">
        <v>0</v>
      </c>
      <c r="F15" s="3">
        <v>0</v>
      </c>
      <c r="G15" s="14">
        <v>0</v>
      </c>
      <c r="H15" s="13">
        <v>0</v>
      </c>
      <c r="I15" s="2">
        <v>0</v>
      </c>
      <c r="J15" s="13">
        <v>0</v>
      </c>
      <c r="K15" s="2">
        <v>0</v>
      </c>
      <c r="L15" s="3">
        <v>0</v>
      </c>
      <c r="M15" s="4">
        <v>0</v>
      </c>
      <c r="N15" s="13">
        <v>0</v>
      </c>
      <c r="O15" s="2">
        <v>0</v>
      </c>
      <c r="P15" s="5">
        <v>0</v>
      </c>
      <c r="Q15" s="2">
        <v>0</v>
      </c>
      <c r="R15" s="5">
        <v>0</v>
      </c>
      <c r="S15" s="2">
        <v>0</v>
      </c>
      <c r="T15" s="2">
        <v>0</v>
      </c>
      <c r="U15" s="13">
        <v>0</v>
      </c>
      <c r="V15" s="2">
        <v>0</v>
      </c>
      <c r="W15" s="6">
        <v>0</v>
      </c>
    </row>
    <row r="16" spans="1:26" hidden="1" x14ac:dyDescent="0.15">
      <c r="A16" s="1" t="s">
        <v>21</v>
      </c>
      <c r="B16" s="2" t="s">
        <v>22</v>
      </c>
      <c r="C16" s="2">
        <v>0</v>
      </c>
      <c r="D16" s="13">
        <v>0</v>
      </c>
      <c r="E16" s="2">
        <v>0</v>
      </c>
      <c r="F16" s="3">
        <v>0</v>
      </c>
      <c r="G16" s="14">
        <v>0</v>
      </c>
      <c r="H16" s="13">
        <v>0</v>
      </c>
      <c r="I16" s="2">
        <v>0</v>
      </c>
      <c r="J16" s="13">
        <v>0</v>
      </c>
      <c r="K16" s="2">
        <v>0</v>
      </c>
      <c r="L16" s="3">
        <v>0</v>
      </c>
      <c r="M16" s="4">
        <v>0</v>
      </c>
      <c r="N16" s="13">
        <v>0</v>
      </c>
      <c r="O16" s="2">
        <v>0</v>
      </c>
      <c r="P16" s="5">
        <v>0</v>
      </c>
      <c r="Q16" s="2">
        <v>0</v>
      </c>
      <c r="R16" s="5">
        <v>0</v>
      </c>
      <c r="S16" s="2">
        <v>0</v>
      </c>
      <c r="T16" s="2">
        <v>0</v>
      </c>
      <c r="U16" s="13">
        <v>0</v>
      </c>
      <c r="V16" s="2">
        <v>0</v>
      </c>
      <c r="W16" s="6">
        <v>0</v>
      </c>
    </row>
    <row r="17" spans="1:23" hidden="1" x14ac:dyDescent="0.15">
      <c r="A17" s="1" t="s">
        <v>21</v>
      </c>
      <c r="B17" s="2" t="s">
        <v>81</v>
      </c>
      <c r="C17" s="2">
        <v>0</v>
      </c>
      <c r="D17" s="13">
        <v>0</v>
      </c>
      <c r="E17" s="2">
        <v>0</v>
      </c>
      <c r="F17" s="3">
        <v>0</v>
      </c>
      <c r="G17" s="14">
        <v>0</v>
      </c>
      <c r="H17" s="13">
        <v>0</v>
      </c>
      <c r="I17" s="2">
        <v>0</v>
      </c>
      <c r="J17" s="13">
        <v>0</v>
      </c>
      <c r="K17" s="2">
        <v>0</v>
      </c>
      <c r="L17" s="3">
        <v>0</v>
      </c>
      <c r="M17" s="4">
        <v>0</v>
      </c>
      <c r="N17" s="13">
        <v>0</v>
      </c>
      <c r="O17" s="2">
        <v>0</v>
      </c>
      <c r="P17" s="5">
        <v>0</v>
      </c>
      <c r="Q17" s="2">
        <v>0</v>
      </c>
      <c r="R17" s="5">
        <v>0</v>
      </c>
      <c r="S17" s="2">
        <v>0</v>
      </c>
      <c r="T17" s="2">
        <v>0</v>
      </c>
      <c r="U17" s="13">
        <v>0</v>
      </c>
      <c r="V17" s="2">
        <v>-180</v>
      </c>
      <c r="W17" s="6">
        <v>-180</v>
      </c>
    </row>
    <row r="18" spans="1:23" s="6" customFormat="1" hidden="1" x14ac:dyDescent="0.15">
      <c r="A18" s="11" t="s">
        <v>21</v>
      </c>
      <c r="B18" s="6" t="s">
        <v>64</v>
      </c>
      <c r="C18" s="6">
        <v>16145</v>
      </c>
      <c r="D18" s="6">
        <v>40945</v>
      </c>
      <c r="E18" s="6">
        <v>0</v>
      </c>
      <c r="F18" s="6">
        <v>150</v>
      </c>
      <c r="G18" s="14">
        <v>16145</v>
      </c>
      <c r="H18" s="6">
        <v>41095</v>
      </c>
      <c r="I18" s="6">
        <v>165332.5</v>
      </c>
      <c r="J18" s="6">
        <v>561230</v>
      </c>
      <c r="K18" s="6">
        <v>10940</v>
      </c>
      <c r="L18" s="6">
        <v>30580</v>
      </c>
      <c r="M18" s="4">
        <v>176272.5</v>
      </c>
      <c r="N18" s="6">
        <v>591810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-98700</v>
      </c>
      <c r="U18" s="6">
        <v>-719294</v>
      </c>
      <c r="V18" s="6">
        <v>4390837.78</v>
      </c>
      <c r="W18" s="6">
        <v>4438517.78</v>
      </c>
    </row>
    <row r="19" spans="1:23" ht="13.5" hidden="1" customHeight="1" x14ac:dyDescent="0.15">
      <c r="A19" s="1" t="s">
        <v>89</v>
      </c>
      <c r="B19" s="12" t="s">
        <v>65</v>
      </c>
      <c r="C19" s="2">
        <v>9700</v>
      </c>
      <c r="D19" s="13">
        <v>27110</v>
      </c>
      <c r="E19" s="2">
        <v>0</v>
      </c>
      <c r="F19" s="13">
        <v>0</v>
      </c>
      <c r="G19" s="14">
        <v>9700</v>
      </c>
      <c r="H19" s="13">
        <v>27110</v>
      </c>
      <c r="I19" s="2">
        <v>120300</v>
      </c>
      <c r="J19" s="13">
        <v>319782.5</v>
      </c>
      <c r="K19" s="2">
        <v>0</v>
      </c>
      <c r="L19" s="13">
        <v>9820</v>
      </c>
      <c r="M19" s="4">
        <v>120300</v>
      </c>
      <c r="N19" s="13">
        <v>329602.5</v>
      </c>
      <c r="O19" s="2">
        <v>0</v>
      </c>
      <c r="P19" s="15">
        <v>0</v>
      </c>
      <c r="Q19" s="2">
        <v>0</v>
      </c>
      <c r="R19" s="15">
        <v>0</v>
      </c>
      <c r="S19" s="2">
        <v>0</v>
      </c>
      <c r="T19" s="2">
        <v>-74300</v>
      </c>
      <c r="U19" s="13">
        <v>-378490</v>
      </c>
      <c r="V19" s="2">
        <v>1936761.25</v>
      </c>
      <c r="W19" s="6">
        <v>1939211.25</v>
      </c>
    </row>
    <row r="20" spans="1:23" hidden="1" x14ac:dyDescent="0.15">
      <c r="A20" s="1" t="s">
        <v>21</v>
      </c>
      <c r="B20" s="2" t="s">
        <v>98</v>
      </c>
      <c r="C20" s="2">
        <v>6525</v>
      </c>
      <c r="D20" s="13">
        <v>15850</v>
      </c>
      <c r="E20" s="2">
        <v>0</v>
      </c>
      <c r="F20" s="3">
        <v>0</v>
      </c>
      <c r="G20" s="14">
        <v>6525</v>
      </c>
      <c r="H20" s="13">
        <v>15850</v>
      </c>
      <c r="I20" s="2">
        <v>35312.5</v>
      </c>
      <c r="J20" s="13">
        <v>113887.5</v>
      </c>
      <c r="K20" s="2">
        <v>0</v>
      </c>
      <c r="L20" s="3">
        <v>7600</v>
      </c>
      <c r="M20" s="4">
        <v>35312.5</v>
      </c>
      <c r="N20" s="13">
        <v>121487.5</v>
      </c>
      <c r="O20" s="2">
        <v>0</v>
      </c>
      <c r="P20" s="5">
        <v>0</v>
      </c>
      <c r="Q20" s="2">
        <v>0</v>
      </c>
      <c r="R20" s="5">
        <v>0</v>
      </c>
      <c r="S20" s="2">
        <v>0</v>
      </c>
      <c r="T20" s="2">
        <v>-2000</v>
      </c>
      <c r="U20" s="13">
        <v>-75500</v>
      </c>
      <c r="V20" s="2">
        <v>546177.5</v>
      </c>
      <c r="W20" s="6">
        <v>546177.5</v>
      </c>
    </row>
    <row r="21" spans="1:23" hidden="1" x14ac:dyDescent="0.15">
      <c r="A21" s="1" t="s">
        <v>21</v>
      </c>
      <c r="B21" s="2" t="s">
        <v>24</v>
      </c>
      <c r="C21" s="2">
        <v>1500</v>
      </c>
      <c r="D21" s="13">
        <v>8700</v>
      </c>
      <c r="E21" s="2">
        <v>0</v>
      </c>
      <c r="F21" s="3">
        <v>0</v>
      </c>
      <c r="G21" s="14">
        <v>1500</v>
      </c>
      <c r="H21" s="13">
        <v>8700</v>
      </c>
      <c r="I21" s="2">
        <v>12250</v>
      </c>
      <c r="J21" s="13">
        <v>105000</v>
      </c>
      <c r="K21" s="2">
        <v>0</v>
      </c>
      <c r="L21" s="3">
        <v>0</v>
      </c>
      <c r="M21" s="4">
        <v>12250</v>
      </c>
      <c r="N21" s="13">
        <v>105000</v>
      </c>
      <c r="O21" s="2">
        <v>0</v>
      </c>
      <c r="P21" s="5">
        <v>0</v>
      </c>
      <c r="Q21" s="2">
        <v>0</v>
      </c>
      <c r="R21" s="5">
        <v>0</v>
      </c>
      <c r="S21" s="2">
        <v>0</v>
      </c>
      <c r="T21" s="2">
        <v>-71187.5</v>
      </c>
      <c r="U21" s="13">
        <v>-98337.5</v>
      </c>
      <c r="V21" s="2">
        <v>257852.5</v>
      </c>
      <c r="W21" s="6">
        <v>266352.5</v>
      </c>
    </row>
    <row r="22" spans="1:23" hidden="1" x14ac:dyDescent="0.15">
      <c r="A22" s="1" t="s">
        <v>21</v>
      </c>
      <c r="B22" s="2" t="s">
        <v>41</v>
      </c>
      <c r="C22" s="2">
        <v>150</v>
      </c>
      <c r="D22" s="13">
        <v>12250</v>
      </c>
      <c r="E22" s="2">
        <v>0</v>
      </c>
      <c r="F22" s="3">
        <v>0</v>
      </c>
      <c r="G22" s="14">
        <v>150</v>
      </c>
      <c r="H22" s="13">
        <v>12250</v>
      </c>
      <c r="I22" s="2">
        <v>3000</v>
      </c>
      <c r="J22" s="13">
        <v>117200</v>
      </c>
      <c r="K22" s="2">
        <v>0</v>
      </c>
      <c r="L22" s="3">
        <v>0</v>
      </c>
      <c r="M22" s="4">
        <v>3000</v>
      </c>
      <c r="N22" s="13">
        <v>117200</v>
      </c>
      <c r="O22" s="2">
        <v>0</v>
      </c>
      <c r="P22" s="5">
        <v>0</v>
      </c>
      <c r="Q22" s="2">
        <v>0</v>
      </c>
      <c r="R22" s="5">
        <v>0</v>
      </c>
      <c r="S22" s="2">
        <v>0</v>
      </c>
      <c r="T22" s="2">
        <v>-253200</v>
      </c>
      <c r="U22" s="13">
        <v>-320816.42</v>
      </c>
      <c r="V22" s="2">
        <v>925362.09000000008</v>
      </c>
      <c r="W22" s="6">
        <v>925362.09000000008</v>
      </c>
    </row>
    <row r="23" spans="1:23" hidden="1" x14ac:dyDescent="0.15">
      <c r="A23" s="1" t="s">
        <v>55</v>
      </c>
      <c r="B23" s="2" t="s">
        <v>60</v>
      </c>
      <c r="C23" s="2">
        <v>1500</v>
      </c>
      <c r="D23" s="13">
        <v>2875</v>
      </c>
      <c r="E23" s="2">
        <v>0</v>
      </c>
      <c r="F23" s="3">
        <v>0</v>
      </c>
      <c r="G23" s="14">
        <v>1500</v>
      </c>
      <c r="H23" s="13">
        <v>2875</v>
      </c>
      <c r="I23" s="2">
        <v>14550</v>
      </c>
      <c r="J23" s="13">
        <v>29075</v>
      </c>
      <c r="K23" s="2">
        <v>0</v>
      </c>
      <c r="L23" s="3">
        <v>0</v>
      </c>
      <c r="M23" s="4">
        <v>14550</v>
      </c>
      <c r="N23" s="13">
        <v>29075</v>
      </c>
      <c r="O23" s="2">
        <v>0</v>
      </c>
      <c r="P23" s="5">
        <v>0</v>
      </c>
      <c r="Q23" s="2">
        <v>0</v>
      </c>
      <c r="R23" s="5">
        <v>0</v>
      </c>
      <c r="S23" s="2">
        <v>0</v>
      </c>
      <c r="T23" s="2">
        <v>0</v>
      </c>
      <c r="U23" s="13">
        <v>-150000</v>
      </c>
      <c r="V23" s="2">
        <v>280650</v>
      </c>
      <c r="W23" s="6">
        <v>280650</v>
      </c>
    </row>
    <row r="24" spans="1:23" hidden="1" x14ac:dyDescent="0.15">
      <c r="A24" s="1" t="s">
        <v>21</v>
      </c>
      <c r="B24" s="2" t="s">
        <v>23</v>
      </c>
      <c r="C24" s="2">
        <v>1000</v>
      </c>
      <c r="D24" s="13">
        <v>4400</v>
      </c>
      <c r="E24" s="2">
        <v>0</v>
      </c>
      <c r="F24" s="3">
        <v>0</v>
      </c>
      <c r="G24" s="14">
        <v>1000</v>
      </c>
      <c r="H24" s="13">
        <v>4400</v>
      </c>
      <c r="I24" s="2">
        <v>9000</v>
      </c>
      <c r="J24" s="13">
        <v>36000</v>
      </c>
      <c r="K24" s="2">
        <v>0</v>
      </c>
      <c r="L24" s="3">
        <v>0</v>
      </c>
      <c r="M24" s="4">
        <v>9000</v>
      </c>
      <c r="N24" s="13">
        <v>36000</v>
      </c>
      <c r="O24" s="2">
        <v>0</v>
      </c>
      <c r="P24" s="5">
        <v>0</v>
      </c>
      <c r="Q24" s="2">
        <v>0</v>
      </c>
      <c r="R24" s="5">
        <v>0</v>
      </c>
      <c r="S24" s="2">
        <v>0</v>
      </c>
      <c r="T24" s="2">
        <v>-11300</v>
      </c>
      <c r="U24" s="13">
        <v>-31050</v>
      </c>
      <c r="V24" s="2">
        <v>180670</v>
      </c>
      <c r="W24" s="6">
        <v>180670</v>
      </c>
    </row>
    <row r="25" spans="1:23" hidden="1" x14ac:dyDescent="0.15">
      <c r="A25" s="1" t="s">
        <v>21</v>
      </c>
      <c r="B25" s="2" t="s">
        <v>42</v>
      </c>
      <c r="C25" s="2">
        <v>2000</v>
      </c>
      <c r="D25" s="13">
        <v>3600</v>
      </c>
      <c r="E25" s="2">
        <v>0</v>
      </c>
      <c r="F25" s="3">
        <v>0</v>
      </c>
      <c r="G25" s="14">
        <v>2000</v>
      </c>
      <c r="H25" s="13">
        <v>3600</v>
      </c>
      <c r="I25" s="2">
        <v>41050</v>
      </c>
      <c r="J25" s="13">
        <v>61812.5</v>
      </c>
      <c r="K25" s="2">
        <v>0</v>
      </c>
      <c r="L25" s="3">
        <v>0</v>
      </c>
      <c r="M25" s="4">
        <v>41050</v>
      </c>
      <c r="N25" s="13">
        <v>61812.5</v>
      </c>
      <c r="O25" s="2">
        <v>0</v>
      </c>
      <c r="P25" s="5">
        <v>0</v>
      </c>
      <c r="Q25" s="2">
        <v>0</v>
      </c>
      <c r="R25" s="5">
        <v>0</v>
      </c>
      <c r="S25" s="2">
        <v>0</v>
      </c>
      <c r="T25" s="2">
        <v>0</v>
      </c>
      <c r="U25" s="13">
        <v>-1200</v>
      </c>
      <c r="V25" s="2">
        <v>155262.5</v>
      </c>
      <c r="W25" s="6">
        <v>195937.5</v>
      </c>
    </row>
    <row r="26" spans="1:23" hidden="1" x14ac:dyDescent="0.15">
      <c r="A26" s="1" t="s">
        <v>21</v>
      </c>
      <c r="B26" s="2" t="s">
        <v>56</v>
      </c>
      <c r="C26" s="2">
        <v>50</v>
      </c>
      <c r="D26" s="13">
        <v>2550</v>
      </c>
      <c r="E26" s="2">
        <v>0</v>
      </c>
      <c r="F26" s="8">
        <v>0</v>
      </c>
      <c r="G26" s="14">
        <v>50</v>
      </c>
      <c r="H26" s="13">
        <v>2550</v>
      </c>
      <c r="I26" s="2">
        <v>410</v>
      </c>
      <c r="J26" s="13">
        <v>38560</v>
      </c>
      <c r="K26" s="2">
        <v>0</v>
      </c>
      <c r="L26" s="8">
        <v>0</v>
      </c>
      <c r="M26" s="4">
        <v>410</v>
      </c>
      <c r="N26" s="13">
        <v>38560</v>
      </c>
      <c r="O26" s="2">
        <v>0</v>
      </c>
      <c r="P26" s="9">
        <v>0</v>
      </c>
      <c r="Q26" s="2">
        <v>0</v>
      </c>
      <c r="R26" s="9">
        <v>0</v>
      </c>
      <c r="S26" s="2">
        <v>0</v>
      </c>
      <c r="T26" s="2">
        <v>0</v>
      </c>
      <c r="U26" s="13">
        <v>0</v>
      </c>
      <c r="V26" s="2">
        <v>135235</v>
      </c>
      <c r="W26" s="6">
        <v>135235</v>
      </c>
    </row>
    <row r="27" spans="1:23" hidden="1" x14ac:dyDescent="0.15">
      <c r="A27" s="1" t="s">
        <v>21</v>
      </c>
      <c r="B27" s="2" t="s">
        <v>100</v>
      </c>
      <c r="C27" s="2">
        <v>0</v>
      </c>
      <c r="D27" s="13">
        <v>0</v>
      </c>
      <c r="E27" s="2">
        <v>0</v>
      </c>
      <c r="F27" s="8">
        <v>0</v>
      </c>
      <c r="G27" s="14">
        <v>0</v>
      </c>
      <c r="H27" s="13">
        <v>0</v>
      </c>
      <c r="I27" s="2">
        <v>0</v>
      </c>
      <c r="J27" s="13">
        <v>0</v>
      </c>
      <c r="K27" s="2">
        <v>0</v>
      </c>
      <c r="L27" s="8">
        <v>0</v>
      </c>
      <c r="M27" s="4">
        <v>0</v>
      </c>
      <c r="N27" s="13">
        <v>0</v>
      </c>
      <c r="O27" s="2">
        <v>0</v>
      </c>
      <c r="P27" s="9">
        <v>0</v>
      </c>
      <c r="Q27" s="2">
        <v>0</v>
      </c>
      <c r="R27" s="9">
        <v>0</v>
      </c>
      <c r="S27" s="2">
        <v>0</v>
      </c>
      <c r="T27" s="2">
        <v>0</v>
      </c>
      <c r="U27" s="13">
        <v>0</v>
      </c>
      <c r="V27" s="2">
        <v>0</v>
      </c>
      <c r="W27" s="6">
        <v>0</v>
      </c>
    </row>
    <row r="28" spans="1:23" s="6" customFormat="1" hidden="1" x14ac:dyDescent="0.15">
      <c r="A28" s="11" t="s">
        <v>21</v>
      </c>
      <c r="B28" s="10" t="s">
        <v>66</v>
      </c>
      <c r="C28" s="6">
        <v>22425</v>
      </c>
      <c r="D28" s="6">
        <v>77335</v>
      </c>
      <c r="E28" s="6">
        <v>0</v>
      </c>
      <c r="F28" s="6">
        <v>0</v>
      </c>
      <c r="G28" s="14">
        <v>22425</v>
      </c>
      <c r="H28" s="6">
        <v>77335</v>
      </c>
      <c r="I28" s="6">
        <v>235872.5</v>
      </c>
      <c r="J28" s="6">
        <v>821317.5</v>
      </c>
      <c r="K28" s="6">
        <v>0</v>
      </c>
      <c r="L28" s="6">
        <v>17420</v>
      </c>
      <c r="M28" s="4">
        <v>235872.5</v>
      </c>
      <c r="N28" s="6">
        <v>838737.5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-411987.5</v>
      </c>
      <c r="U28" s="6">
        <v>-1055393.92</v>
      </c>
      <c r="V28" s="6">
        <v>4417970.84</v>
      </c>
      <c r="W28" s="6">
        <v>4469595.84</v>
      </c>
    </row>
    <row r="29" spans="1:23" hidden="1" x14ac:dyDescent="0.15">
      <c r="A29" s="1" t="s">
        <v>21</v>
      </c>
      <c r="B29" s="70" t="s">
        <v>58</v>
      </c>
      <c r="C29" s="2">
        <v>4350</v>
      </c>
      <c r="D29" s="13">
        <v>7435</v>
      </c>
      <c r="E29" s="2">
        <v>0</v>
      </c>
      <c r="F29" s="3">
        <v>0</v>
      </c>
      <c r="G29" s="14">
        <v>4350</v>
      </c>
      <c r="H29" s="13">
        <v>7435</v>
      </c>
      <c r="I29" s="2">
        <v>61050</v>
      </c>
      <c r="J29" s="13">
        <v>112045</v>
      </c>
      <c r="K29" s="2">
        <v>0</v>
      </c>
      <c r="L29" s="3">
        <v>0</v>
      </c>
      <c r="M29" s="4">
        <v>61050</v>
      </c>
      <c r="N29" s="13">
        <v>112045</v>
      </c>
      <c r="O29" s="2">
        <v>0</v>
      </c>
      <c r="P29" s="5">
        <v>0</v>
      </c>
      <c r="Q29" s="2">
        <v>0</v>
      </c>
      <c r="R29" s="5">
        <v>0</v>
      </c>
      <c r="S29" s="2">
        <v>0</v>
      </c>
      <c r="T29" s="2">
        <v>-33280</v>
      </c>
      <c r="U29" s="13">
        <v>-94400</v>
      </c>
      <c r="V29" s="2">
        <v>343480.9</v>
      </c>
      <c r="W29" s="6">
        <v>336220.9</v>
      </c>
    </row>
    <row r="30" spans="1:23" hidden="1" x14ac:dyDescent="0.15">
      <c r="A30" s="1" t="s">
        <v>21</v>
      </c>
      <c r="B30" s="70" t="s">
        <v>57</v>
      </c>
      <c r="C30" s="2">
        <v>750</v>
      </c>
      <c r="D30" s="13">
        <v>2625</v>
      </c>
      <c r="E30" s="2">
        <v>0</v>
      </c>
      <c r="F30" s="3">
        <v>0</v>
      </c>
      <c r="G30" s="14">
        <v>750</v>
      </c>
      <c r="H30" s="13">
        <v>2625</v>
      </c>
      <c r="I30" s="2">
        <v>10375</v>
      </c>
      <c r="J30" s="13">
        <v>27700</v>
      </c>
      <c r="K30" s="2">
        <v>0</v>
      </c>
      <c r="L30" s="3">
        <v>0</v>
      </c>
      <c r="M30" s="4">
        <v>10375</v>
      </c>
      <c r="N30" s="13">
        <v>27700</v>
      </c>
      <c r="O30" s="2">
        <v>0</v>
      </c>
      <c r="P30" s="5">
        <v>0</v>
      </c>
      <c r="Q30" s="2">
        <v>0</v>
      </c>
      <c r="R30" s="5">
        <v>0</v>
      </c>
      <c r="S30" s="2">
        <v>0</v>
      </c>
      <c r="T30" s="2">
        <v>-14800</v>
      </c>
      <c r="U30" s="13">
        <v>-19300</v>
      </c>
      <c r="V30" s="2">
        <v>71455</v>
      </c>
      <c r="W30" s="6">
        <v>71455</v>
      </c>
    </row>
    <row r="31" spans="1:23" hidden="1" x14ac:dyDescent="0.15">
      <c r="A31" s="1" t="s">
        <v>21</v>
      </c>
      <c r="B31" s="70" t="s">
        <v>67</v>
      </c>
      <c r="C31" s="2">
        <v>0</v>
      </c>
      <c r="D31" s="13">
        <v>0</v>
      </c>
      <c r="E31" s="2">
        <v>0</v>
      </c>
      <c r="F31" s="3">
        <v>0</v>
      </c>
      <c r="G31" s="14">
        <v>0</v>
      </c>
      <c r="H31" s="13">
        <v>0</v>
      </c>
      <c r="I31" s="2">
        <v>0</v>
      </c>
      <c r="J31" s="13">
        <v>0</v>
      </c>
      <c r="K31" s="2">
        <v>0</v>
      </c>
      <c r="L31" s="3">
        <v>0</v>
      </c>
      <c r="M31" s="4">
        <v>0</v>
      </c>
      <c r="N31" s="13">
        <v>0</v>
      </c>
      <c r="O31" s="2">
        <v>0</v>
      </c>
      <c r="P31" s="5">
        <v>0</v>
      </c>
      <c r="Q31" s="2">
        <v>0</v>
      </c>
      <c r="R31" s="5">
        <v>0</v>
      </c>
      <c r="S31" s="2">
        <v>0</v>
      </c>
      <c r="T31" s="2">
        <v>0</v>
      </c>
      <c r="U31" s="13">
        <v>-3300</v>
      </c>
      <c r="V31" s="2">
        <v>0</v>
      </c>
      <c r="W31" s="6">
        <v>0</v>
      </c>
    </row>
    <row r="32" spans="1:23" hidden="1" x14ac:dyDescent="0.15">
      <c r="A32" s="1" t="s">
        <v>21</v>
      </c>
      <c r="B32" s="70" t="s">
        <v>96</v>
      </c>
      <c r="C32" s="2">
        <v>0</v>
      </c>
      <c r="D32" s="13">
        <v>0</v>
      </c>
      <c r="E32" s="2">
        <v>0</v>
      </c>
      <c r="F32" s="3">
        <v>0</v>
      </c>
      <c r="G32" s="14">
        <v>0</v>
      </c>
      <c r="H32" s="13">
        <v>0</v>
      </c>
      <c r="I32" s="2">
        <v>0</v>
      </c>
      <c r="J32" s="13">
        <v>0</v>
      </c>
      <c r="K32" s="2">
        <v>0</v>
      </c>
      <c r="L32" s="3">
        <v>0</v>
      </c>
      <c r="M32" s="4">
        <v>0</v>
      </c>
      <c r="N32" s="13">
        <v>0</v>
      </c>
      <c r="O32" s="2">
        <v>0</v>
      </c>
      <c r="P32" s="5">
        <v>0</v>
      </c>
      <c r="Q32" s="2">
        <v>0</v>
      </c>
      <c r="R32" s="5">
        <v>0</v>
      </c>
      <c r="S32" s="2">
        <v>0</v>
      </c>
      <c r="T32" s="2">
        <v>0</v>
      </c>
      <c r="U32" s="13">
        <v>0</v>
      </c>
      <c r="V32" s="2">
        <v>0</v>
      </c>
      <c r="W32" s="6">
        <v>0</v>
      </c>
    </row>
    <row r="33" spans="1:23" hidden="1" x14ac:dyDescent="0.15">
      <c r="A33" s="1" t="s">
        <v>21</v>
      </c>
      <c r="B33" s="70" t="s">
        <v>104</v>
      </c>
      <c r="C33" s="2">
        <v>0</v>
      </c>
      <c r="D33" s="13">
        <v>0</v>
      </c>
      <c r="E33" s="2">
        <v>0</v>
      </c>
      <c r="F33" s="3">
        <v>0</v>
      </c>
      <c r="G33" s="14">
        <v>0</v>
      </c>
      <c r="H33" s="13">
        <v>0</v>
      </c>
      <c r="I33" s="2">
        <v>0</v>
      </c>
      <c r="J33" s="13">
        <v>0</v>
      </c>
      <c r="K33" s="2">
        <v>0</v>
      </c>
      <c r="L33" s="3">
        <v>0</v>
      </c>
      <c r="M33" s="4">
        <v>0</v>
      </c>
      <c r="N33" s="13">
        <v>0</v>
      </c>
      <c r="O33" s="2">
        <v>0</v>
      </c>
      <c r="P33" s="5">
        <v>0</v>
      </c>
      <c r="Q33" s="2">
        <v>0</v>
      </c>
      <c r="R33" s="5">
        <v>0</v>
      </c>
      <c r="S33" s="2">
        <v>0</v>
      </c>
      <c r="T33" s="2">
        <v>0</v>
      </c>
      <c r="U33" s="13">
        <v>0</v>
      </c>
      <c r="V33" s="2">
        <v>0</v>
      </c>
      <c r="W33" s="6">
        <v>0</v>
      </c>
    </row>
    <row r="34" spans="1:23" s="6" customFormat="1" hidden="1" x14ac:dyDescent="0.15">
      <c r="A34" s="11" t="s">
        <v>21</v>
      </c>
      <c r="B34" s="10" t="s">
        <v>82</v>
      </c>
      <c r="C34" s="6">
        <v>5100</v>
      </c>
      <c r="D34" s="6">
        <v>10060</v>
      </c>
      <c r="E34" s="6">
        <v>0</v>
      </c>
      <c r="F34" s="6">
        <v>0</v>
      </c>
      <c r="G34" s="14">
        <v>5100</v>
      </c>
      <c r="H34" s="6">
        <v>10060</v>
      </c>
      <c r="I34" s="6">
        <v>71425</v>
      </c>
      <c r="J34" s="6">
        <v>139745</v>
      </c>
      <c r="K34" s="6">
        <v>0</v>
      </c>
      <c r="L34" s="6">
        <v>0</v>
      </c>
      <c r="M34" s="4">
        <v>71425</v>
      </c>
      <c r="N34" s="6">
        <v>139745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-48080</v>
      </c>
      <c r="U34" s="6">
        <v>-117000</v>
      </c>
      <c r="V34" s="6">
        <v>414935.9</v>
      </c>
      <c r="W34" s="6">
        <v>407675.9</v>
      </c>
    </row>
    <row r="35" spans="1:23" hidden="1" x14ac:dyDescent="0.15">
      <c r="A35" s="1" t="s">
        <v>21</v>
      </c>
      <c r="B35" s="70" t="s">
        <v>36</v>
      </c>
      <c r="C35" s="2">
        <v>0</v>
      </c>
      <c r="D35" s="13">
        <v>0</v>
      </c>
      <c r="E35" s="2">
        <v>1500</v>
      </c>
      <c r="F35" s="3">
        <v>1500</v>
      </c>
      <c r="G35" s="14">
        <v>1500</v>
      </c>
      <c r="H35" s="13">
        <v>1500</v>
      </c>
      <c r="I35" s="2">
        <v>0</v>
      </c>
      <c r="J35" s="13">
        <v>0</v>
      </c>
      <c r="K35" s="2">
        <v>16700</v>
      </c>
      <c r="L35" s="3">
        <v>28300</v>
      </c>
      <c r="M35" s="4">
        <v>16700</v>
      </c>
      <c r="N35" s="13">
        <v>28300</v>
      </c>
      <c r="O35" s="2">
        <v>0</v>
      </c>
      <c r="P35" s="5">
        <v>0</v>
      </c>
      <c r="Q35" s="2">
        <v>0</v>
      </c>
      <c r="R35" s="5">
        <v>0</v>
      </c>
      <c r="S35" s="2">
        <v>0</v>
      </c>
      <c r="T35" s="2">
        <v>-6900</v>
      </c>
      <c r="U35" s="13">
        <v>-32100</v>
      </c>
      <c r="V35" s="2">
        <v>251900</v>
      </c>
      <c r="W35" s="6">
        <v>251900</v>
      </c>
    </row>
    <row r="36" spans="1:23" hidden="1" x14ac:dyDescent="0.15">
      <c r="A36" s="1" t="s">
        <v>21</v>
      </c>
      <c r="B36" s="70" t="s">
        <v>61</v>
      </c>
      <c r="C36" s="2">
        <v>0</v>
      </c>
      <c r="D36" s="13">
        <v>175</v>
      </c>
      <c r="E36" s="2">
        <v>0</v>
      </c>
      <c r="F36" s="3">
        <v>0</v>
      </c>
      <c r="G36" s="14">
        <v>0</v>
      </c>
      <c r="H36" s="13">
        <v>175</v>
      </c>
      <c r="I36" s="2">
        <v>0</v>
      </c>
      <c r="J36" s="13">
        <v>2425</v>
      </c>
      <c r="K36" s="2">
        <v>0</v>
      </c>
      <c r="L36" s="3">
        <v>0</v>
      </c>
      <c r="M36" s="4">
        <v>0</v>
      </c>
      <c r="N36" s="13">
        <v>2425</v>
      </c>
      <c r="O36" s="2">
        <v>0</v>
      </c>
      <c r="P36" s="5">
        <v>0</v>
      </c>
      <c r="Q36" s="2">
        <v>0</v>
      </c>
      <c r="R36" s="5">
        <v>0</v>
      </c>
      <c r="S36" s="2">
        <v>0</v>
      </c>
      <c r="T36" s="2">
        <v>0</v>
      </c>
      <c r="U36" s="13">
        <v>0</v>
      </c>
      <c r="V36" s="2">
        <v>21700</v>
      </c>
      <c r="W36" s="6">
        <v>21700</v>
      </c>
    </row>
    <row r="37" spans="1:23" hidden="1" x14ac:dyDescent="0.15">
      <c r="A37" s="1" t="s">
        <v>21</v>
      </c>
      <c r="B37" s="70" t="s">
        <v>59</v>
      </c>
      <c r="C37" s="2">
        <v>3125</v>
      </c>
      <c r="D37" s="13">
        <v>4500</v>
      </c>
      <c r="E37" s="2">
        <v>0</v>
      </c>
      <c r="F37" s="3">
        <v>0</v>
      </c>
      <c r="G37" s="14">
        <v>3125</v>
      </c>
      <c r="H37" s="13">
        <v>4500</v>
      </c>
      <c r="I37" s="2">
        <v>19125</v>
      </c>
      <c r="J37" s="13">
        <v>27575</v>
      </c>
      <c r="K37" s="2">
        <v>0</v>
      </c>
      <c r="L37" s="3">
        <v>0</v>
      </c>
      <c r="M37" s="4">
        <v>19125</v>
      </c>
      <c r="N37" s="13">
        <v>27575</v>
      </c>
      <c r="O37" s="2">
        <v>0</v>
      </c>
      <c r="P37" s="9">
        <v>0</v>
      </c>
      <c r="Q37" s="2">
        <v>0</v>
      </c>
      <c r="R37" s="9">
        <v>0</v>
      </c>
      <c r="S37" s="2">
        <v>0</v>
      </c>
      <c r="T37" s="2">
        <v>-16000</v>
      </c>
      <c r="U37" s="13">
        <v>-22440</v>
      </c>
      <c r="V37" s="2">
        <v>41315</v>
      </c>
      <c r="W37" s="6">
        <v>41315</v>
      </c>
    </row>
    <row r="38" spans="1:23" hidden="1" x14ac:dyDescent="0.15">
      <c r="A38" s="1" t="s">
        <v>21</v>
      </c>
      <c r="B38" s="70" t="s">
        <v>90</v>
      </c>
      <c r="C38" s="2">
        <v>0</v>
      </c>
      <c r="D38" s="13">
        <v>50</v>
      </c>
      <c r="E38" s="2">
        <v>0</v>
      </c>
      <c r="F38" s="3">
        <v>0</v>
      </c>
      <c r="G38" s="14">
        <v>0</v>
      </c>
      <c r="H38" s="13">
        <v>50</v>
      </c>
      <c r="I38" s="2">
        <v>0</v>
      </c>
      <c r="J38" s="13">
        <v>500</v>
      </c>
      <c r="K38" s="2">
        <v>0</v>
      </c>
      <c r="L38" s="3">
        <v>0</v>
      </c>
      <c r="M38" s="4">
        <v>0</v>
      </c>
      <c r="N38" s="13">
        <v>500</v>
      </c>
      <c r="O38" s="2">
        <v>0</v>
      </c>
      <c r="P38" s="15">
        <v>0</v>
      </c>
      <c r="Q38" s="2">
        <v>0</v>
      </c>
      <c r="R38" s="15">
        <v>0</v>
      </c>
      <c r="S38" s="2">
        <v>0</v>
      </c>
      <c r="T38" s="2">
        <v>0</v>
      </c>
      <c r="U38" s="13">
        <v>-500</v>
      </c>
      <c r="V38" s="2">
        <v>500</v>
      </c>
      <c r="W38" s="6">
        <v>500</v>
      </c>
    </row>
    <row r="39" spans="1:23" s="6" customFormat="1" hidden="1" x14ac:dyDescent="0.15">
      <c r="A39" s="11" t="s">
        <v>21</v>
      </c>
      <c r="B39" s="10" t="s">
        <v>83</v>
      </c>
      <c r="C39" s="6">
        <v>3125</v>
      </c>
      <c r="D39" s="6">
        <v>4725</v>
      </c>
      <c r="E39" s="6">
        <v>1500</v>
      </c>
      <c r="F39" s="6">
        <v>1500</v>
      </c>
      <c r="G39" s="14">
        <v>4625</v>
      </c>
      <c r="H39" s="6">
        <v>6225</v>
      </c>
      <c r="I39" s="6">
        <v>19125</v>
      </c>
      <c r="J39" s="6">
        <v>30500</v>
      </c>
      <c r="K39" s="6">
        <v>16700</v>
      </c>
      <c r="L39" s="6">
        <v>28300</v>
      </c>
      <c r="M39" s="4">
        <v>35825</v>
      </c>
      <c r="N39" s="6">
        <v>58800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-22900</v>
      </c>
      <c r="U39" s="6">
        <v>-55040</v>
      </c>
      <c r="V39" s="6">
        <v>315415</v>
      </c>
      <c r="W39" s="6">
        <v>315415</v>
      </c>
    </row>
    <row r="40" spans="1:23" hidden="1" x14ac:dyDescent="0.15">
      <c r="A40" s="1" t="s">
        <v>21</v>
      </c>
      <c r="B40" s="70" t="s">
        <v>70</v>
      </c>
      <c r="C40" s="2">
        <v>3800</v>
      </c>
      <c r="D40" s="13">
        <v>15125</v>
      </c>
      <c r="E40" s="2">
        <v>0</v>
      </c>
      <c r="F40" s="3">
        <v>0</v>
      </c>
      <c r="G40" s="14">
        <v>3800</v>
      </c>
      <c r="H40" s="13">
        <v>15125</v>
      </c>
      <c r="I40" s="2">
        <v>43150</v>
      </c>
      <c r="J40" s="13">
        <v>174900</v>
      </c>
      <c r="K40" s="2">
        <v>0</v>
      </c>
      <c r="L40" s="3">
        <v>0</v>
      </c>
      <c r="M40" s="4">
        <v>43150</v>
      </c>
      <c r="N40" s="13">
        <v>174900</v>
      </c>
      <c r="O40" s="2">
        <v>0</v>
      </c>
      <c r="P40" s="5">
        <v>0</v>
      </c>
      <c r="Q40" s="2">
        <v>0</v>
      </c>
      <c r="R40" s="5">
        <v>0</v>
      </c>
      <c r="S40" s="2">
        <v>0</v>
      </c>
      <c r="T40" s="2">
        <v>-7800</v>
      </c>
      <c r="U40" s="13">
        <v>-26200</v>
      </c>
      <c r="V40" s="2">
        <v>384797.5</v>
      </c>
      <c r="W40" s="6">
        <v>391597.5</v>
      </c>
    </row>
    <row r="41" spans="1:23" hidden="1" x14ac:dyDescent="0.15">
      <c r="A41" s="1" t="s">
        <v>21</v>
      </c>
      <c r="B41" s="70" t="s">
        <v>88</v>
      </c>
      <c r="C41" s="2">
        <v>0</v>
      </c>
      <c r="D41" s="13">
        <v>0</v>
      </c>
      <c r="E41" s="2">
        <v>0</v>
      </c>
      <c r="F41" s="3">
        <v>0</v>
      </c>
      <c r="G41" s="14">
        <v>0</v>
      </c>
      <c r="H41" s="13">
        <v>0</v>
      </c>
      <c r="I41" s="2">
        <v>0</v>
      </c>
      <c r="J41" s="13">
        <v>0</v>
      </c>
      <c r="K41" s="2">
        <v>0</v>
      </c>
      <c r="L41" s="3">
        <v>0</v>
      </c>
      <c r="M41" s="4">
        <v>0</v>
      </c>
      <c r="N41" s="13">
        <v>0</v>
      </c>
      <c r="O41" s="2">
        <v>0</v>
      </c>
      <c r="P41" s="5">
        <v>0</v>
      </c>
      <c r="Q41" s="2">
        <v>0</v>
      </c>
      <c r="R41" s="5">
        <v>0</v>
      </c>
      <c r="S41" s="2">
        <v>0</v>
      </c>
      <c r="T41" s="2">
        <v>0</v>
      </c>
      <c r="U41" s="13">
        <v>0</v>
      </c>
      <c r="V41" s="2">
        <v>25500</v>
      </c>
      <c r="W41" s="6">
        <v>25500</v>
      </c>
    </row>
    <row r="42" spans="1:23" hidden="1" x14ac:dyDescent="0.15">
      <c r="A42" s="1" t="s">
        <v>21</v>
      </c>
      <c r="B42" s="70" t="s">
        <v>91</v>
      </c>
      <c r="C42" s="2">
        <v>100</v>
      </c>
      <c r="D42" s="13">
        <v>100</v>
      </c>
      <c r="E42" s="2">
        <v>0</v>
      </c>
      <c r="F42" s="3">
        <v>0</v>
      </c>
      <c r="G42" s="14">
        <v>100</v>
      </c>
      <c r="H42" s="13">
        <v>100</v>
      </c>
      <c r="I42" s="2">
        <v>1250</v>
      </c>
      <c r="J42" s="13">
        <v>1250</v>
      </c>
      <c r="K42" s="2">
        <v>0</v>
      </c>
      <c r="L42" s="3">
        <v>0</v>
      </c>
      <c r="M42" s="4">
        <v>1250</v>
      </c>
      <c r="N42" s="13">
        <v>1250</v>
      </c>
      <c r="O42" s="2">
        <v>0</v>
      </c>
      <c r="P42" s="5">
        <v>0</v>
      </c>
      <c r="Q42" s="2">
        <v>0</v>
      </c>
      <c r="R42" s="5">
        <v>0</v>
      </c>
      <c r="S42" s="2">
        <v>0</v>
      </c>
      <c r="T42" s="2">
        <v>-7000</v>
      </c>
      <c r="U42" s="13">
        <v>-7000</v>
      </c>
      <c r="V42" s="2">
        <v>10800</v>
      </c>
      <c r="W42" s="6">
        <v>12050</v>
      </c>
    </row>
    <row r="43" spans="1:23" hidden="1" x14ac:dyDescent="0.15">
      <c r="A43" s="1" t="s">
        <v>21</v>
      </c>
      <c r="B43" s="70" t="s">
        <v>97</v>
      </c>
      <c r="C43" s="2">
        <v>0</v>
      </c>
      <c r="D43" s="13">
        <v>0</v>
      </c>
      <c r="E43" s="2">
        <v>0</v>
      </c>
      <c r="F43" s="3">
        <v>0</v>
      </c>
      <c r="G43" s="14">
        <v>0</v>
      </c>
      <c r="H43" s="13">
        <v>0</v>
      </c>
      <c r="I43" s="2">
        <v>0</v>
      </c>
      <c r="J43" s="13">
        <v>0</v>
      </c>
      <c r="K43" s="2">
        <v>0</v>
      </c>
      <c r="L43" s="3">
        <v>0</v>
      </c>
      <c r="M43" s="4">
        <v>0</v>
      </c>
      <c r="N43" s="13">
        <v>0</v>
      </c>
      <c r="O43" s="2">
        <v>0</v>
      </c>
      <c r="P43" s="5">
        <v>0</v>
      </c>
      <c r="Q43" s="2">
        <v>0</v>
      </c>
      <c r="R43" s="5">
        <v>0</v>
      </c>
      <c r="S43" s="2">
        <v>0</v>
      </c>
      <c r="T43" s="2">
        <v>0</v>
      </c>
      <c r="U43" s="13">
        <v>0</v>
      </c>
      <c r="V43" s="2">
        <v>0</v>
      </c>
      <c r="W43" s="6">
        <v>0</v>
      </c>
    </row>
    <row r="44" spans="1:23" hidden="1" x14ac:dyDescent="0.15">
      <c r="A44" s="1" t="s">
        <v>21</v>
      </c>
      <c r="B44" s="70" t="s">
        <v>105</v>
      </c>
      <c r="C44" s="2">
        <v>0</v>
      </c>
      <c r="D44" s="13">
        <v>0</v>
      </c>
      <c r="E44" s="2">
        <v>0</v>
      </c>
      <c r="F44" s="3">
        <v>0</v>
      </c>
      <c r="G44" s="14">
        <v>0</v>
      </c>
      <c r="H44" s="13">
        <v>0</v>
      </c>
      <c r="I44" s="2">
        <v>0</v>
      </c>
      <c r="J44" s="13">
        <v>0</v>
      </c>
      <c r="K44" s="2">
        <v>0</v>
      </c>
      <c r="L44" s="3">
        <v>0</v>
      </c>
      <c r="M44" s="4">
        <v>0</v>
      </c>
      <c r="N44" s="13">
        <v>0</v>
      </c>
      <c r="O44" s="2">
        <v>0</v>
      </c>
      <c r="P44" s="5">
        <v>0</v>
      </c>
      <c r="Q44" s="2">
        <v>0</v>
      </c>
      <c r="R44" s="5">
        <v>0</v>
      </c>
      <c r="S44" s="2">
        <v>0</v>
      </c>
      <c r="T44" s="2">
        <v>0</v>
      </c>
      <c r="U44" s="13">
        <v>0</v>
      </c>
      <c r="V44" s="2">
        <v>0</v>
      </c>
      <c r="W44" s="6">
        <v>0</v>
      </c>
    </row>
    <row r="45" spans="1:23" s="6" customFormat="1" hidden="1" x14ac:dyDescent="0.15">
      <c r="A45" s="11" t="s">
        <v>21</v>
      </c>
      <c r="B45" s="10" t="s">
        <v>84</v>
      </c>
      <c r="C45" s="6">
        <v>3900</v>
      </c>
      <c r="D45" s="6">
        <v>15225</v>
      </c>
      <c r="E45" s="6">
        <v>0</v>
      </c>
      <c r="F45" s="6">
        <v>25</v>
      </c>
      <c r="G45" s="14">
        <v>3900</v>
      </c>
      <c r="H45" s="6">
        <v>15250</v>
      </c>
      <c r="I45" s="6">
        <v>44400</v>
      </c>
      <c r="J45" s="6">
        <v>176150</v>
      </c>
      <c r="K45" s="6">
        <v>0</v>
      </c>
      <c r="L45" s="6">
        <v>457.5</v>
      </c>
      <c r="M45" s="4">
        <v>44400</v>
      </c>
      <c r="N45" s="6">
        <v>176607.5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-14800</v>
      </c>
      <c r="U45" s="6">
        <v>-33200</v>
      </c>
      <c r="V45" s="6">
        <v>421097.5</v>
      </c>
      <c r="W45" s="6">
        <v>429147.5</v>
      </c>
    </row>
    <row r="46" spans="1:23" hidden="1" x14ac:dyDescent="0.15">
      <c r="A46" s="1" t="s">
        <v>21</v>
      </c>
      <c r="B46" s="70" t="s">
        <v>26</v>
      </c>
      <c r="C46" s="2">
        <v>5025</v>
      </c>
      <c r="D46" s="13">
        <v>11025</v>
      </c>
      <c r="E46" s="2">
        <v>0</v>
      </c>
      <c r="F46" s="3">
        <v>25</v>
      </c>
      <c r="G46" s="14">
        <v>5025</v>
      </c>
      <c r="H46" s="13">
        <v>11050</v>
      </c>
      <c r="I46" s="2">
        <v>57800</v>
      </c>
      <c r="J46" s="13">
        <v>105590</v>
      </c>
      <c r="K46" s="2">
        <v>57.5</v>
      </c>
      <c r="L46" s="3">
        <v>457.5</v>
      </c>
      <c r="M46" s="4">
        <v>57857.5</v>
      </c>
      <c r="N46" s="13">
        <v>106047.5</v>
      </c>
      <c r="O46" s="2">
        <v>0</v>
      </c>
      <c r="P46" s="5">
        <v>0</v>
      </c>
      <c r="Q46" s="2">
        <v>0</v>
      </c>
      <c r="R46" s="5">
        <v>0</v>
      </c>
      <c r="S46" s="2">
        <v>0</v>
      </c>
      <c r="T46" s="2">
        <v>-8500</v>
      </c>
      <c r="U46" s="13">
        <v>-44600</v>
      </c>
      <c r="V46" s="2">
        <v>695305.95</v>
      </c>
      <c r="W46" s="6">
        <v>686805.95</v>
      </c>
    </row>
    <row r="47" spans="1:23" hidden="1" x14ac:dyDescent="0.15">
      <c r="A47" s="1" t="s">
        <v>21</v>
      </c>
      <c r="B47" s="70" t="s">
        <v>95</v>
      </c>
      <c r="C47" s="2">
        <v>0</v>
      </c>
      <c r="D47" s="13">
        <v>250</v>
      </c>
      <c r="E47" s="2">
        <v>0</v>
      </c>
      <c r="F47" s="3">
        <v>0</v>
      </c>
      <c r="G47" s="14">
        <v>0</v>
      </c>
      <c r="H47" s="13">
        <v>250</v>
      </c>
      <c r="I47" s="2">
        <v>0</v>
      </c>
      <c r="J47" s="13">
        <v>5875</v>
      </c>
      <c r="K47" s="2">
        <v>0</v>
      </c>
      <c r="L47" s="3">
        <v>0</v>
      </c>
      <c r="M47" s="4">
        <v>0</v>
      </c>
      <c r="N47" s="13">
        <v>5875</v>
      </c>
      <c r="O47" s="2">
        <v>0</v>
      </c>
      <c r="P47" s="5">
        <v>0</v>
      </c>
      <c r="Q47" s="2">
        <v>0</v>
      </c>
      <c r="R47" s="5">
        <v>0</v>
      </c>
      <c r="S47" s="2">
        <v>0</v>
      </c>
      <c r="T47" s="2">
        <v>0</v>
      </c>
      <c r="U47" s="13">
        <v>0</v>
      </c>
      <c r="V47" s="2">
        <v>7175</v>
      </c>
      <c r="W47" s="6">
        <v>7175</v>
      </c>
    </row>
    <row r="48" spans="1:23" hidden="1" x14ac:dyDescent="0.15">
      <c r="A48" s="1" t="s">
        <v>21</v>
      </c>
      <c r="B48" s="70" t="s">
        <v>72</v>
      </c>
      <c r="C48" s="2">
        <v>300</v>
      </c>
      <c r="D48" s="13">
        <v>800</v>
      </c>
      <c r="E48" s="2">
        <v>0</v>
      </c>
      <c r="F48" s="3">
        <v>0</v>
      </c>
      <c r="G48" s="14">
        <v>300</v>
      </c>
      <c r="H48" s="13">
        <v>800</v>
      </c>
      <c r="I48" s="2">
        <v>7200</v>
      </c>
      <c r="J48" s="13">
        <v>17950</v>
      </c>
      <c r="K48" s="2">
        <v>0</v>
      </c>
      <c r="L48" s="3">
        <v>0</v>
      </c>
      <c r="M48" s="4">
        <v>7200</v>
      </c>
      <c r="N48" s="13">
        <v>17950</v>
      </c>
      <c r="O48" s="2">
        <v>0</v>
      </c>
      <c r="P48" s="9">
        <v>0</v>
      </c>
      <c r="Q48" s="2">
        <v>0</v>
      </c>
      <c r="R48" s="9">
        <v>0</v>
      </c>
      <c r="S48" s="2">
        <v>0</v>
      </c>
      <c r="T48" s="2">
        <v>-17950</v>
      </c>
      <c r="U48" s="13">
        <v>-17950</v>
      </c>
      <c r="V48" s="2">
        <v>41300</v>
      </c>
      <c r="W48" s="6">
        <v>41300</v>
      </c>
    </row>
    <row r="49" spans="1:23" hidden="1" x14ac:dyDescent="0.15">
      <c r="A49" s="1" t="s">
        <v>21</v>
      </c>
      <c r="B49" s="70" t="s">
        <v>106</v>
      </c>
      <c r="C49" s="2">
        <v>0</v>
      </c>
      <c r="D49" s="13">
        <v>0</v>
      </c>
      <c r="E49" s="2">
        <v>0</v>
      </c>
      <c r="F49" s="3">
        <v>0</v>
      </c>
      <c r="G49" s="14">
        <v>0</v>
      </c>
      <c r="H49" s="13">
        <v>0</v>
      </c>
      <c r="I49" s="2">
        <v>0</v>
      </c>
      <c r="J49" s="13">
        <v>0</v>
      </c>
      <c r="K49" s="2">
        <v>0</v>
      </c>
      <c r="L49" s="3">
        <v>0</v>
      </c>
      <c r="M49" s="4">
        <v>0</v>
      </c>
      <c r="N49" s="13">
        <v>0</v>
      </c>
      <c r="O49" s="2">
        <v>0</v>
      </c>
      <c r="P49" s="9">
        <v>0</v>
      </c>
      <c r="Q49" s="2">
        <v>0</v>
      </c>
      <c r="R49" s="9">
        <v>0</v>
      </c>
      <c r="S49" s="2">
        <v>0</v>
      </c>
      <c r="T49" s="2">
        <v>0</v>
      </c>
      <c r="U49" s="13">
        <v>0</v>
      </c>
      <c r="V49" s="2">
        <v>0</v>
      </c>
      <c r="W49" s="6">
        <v>0</v>
      </c>
    </row>
    <row r="50" spans="1:23" s="6" customFormat="1" hidden="1" x14ac:dyDescent="0.15">
      <c r="A50" s="11" t="s">
        <v>21</v>
      </c>
      <c r="B50" s="6" t="s">
        <v>73</v>
      </c>
      <c r="C50" s="6">
        <v>5325</v>
      </c>
      <c r="D50" s="6">
        <v>12075</v>
      </c>
      <c r="E50" s="6">
        <v>0</v>
      </c>
      <c r="F50" s="6">
        <v>25</v>
      </c>
      <c r="G50" s="14">
        <v>5325</v>
      </c>
      <c r="H50" s="6">
        <v>12100</v>
      </c>
      <c r="I50" s="6">
        <v>65000</v>
      </c>
      <c r="J50" s="6">
        <v>129415</v>
      </c>
      <c r="K50" s="6">
        <v>57.5</v>
      </c>
      <c r="L50" s="6">
        <v>457.5</v>
      </c>
      <c r="M50" s="4">
        <v>65057.5</v>
      </c>
      <c r="N50" s="6">
        <v>129872.5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-26450</v>
      </c>
      <c r="U50" s="6">
        <v>-62550</v>
      </c>
      <c r="V50" s="6">
        <v>743780.95</v>
      </c>
      <c r="W50" s="6">
        <v>735280.95</v>
      </c>
    </row>
    <row r="51" spans="1:23" s="6" customFormat="1" hidden="1" x14ac:dyDescent="0.15">
      <c r="A51" s="11" t="s">
        <v>21</v>
      </c>
      <c r="B51" s="6" t="s">
        <v>74</v>
      </c>
      <c r="C51" s="6">
        <v>59120</v>
      </c>
      <c r="D51" s="6">
        <v>167665</v>
      </c>
      <c r="E51" s="6">
        <v>3100</v>
      </c>
      <c r="F51" s="6">
        <v>4025</v>
      </c>
      <c r="G51" s="14">
        <v>62220</v>
      </c>
      <c r="H51" s="6">
        <v>171690</v>
      </c>
      <c r="I51" s="6">
        <v>624005</v>
      </c>
      <c r="J51" s="6">
        <v>1924707.5</v>
      </c>
      <c r="K51" s="6">
        <v>43967.5</v>
      </c>
      <c r="L51" s="6">
        <v>115656</v>
      </c>
      <c r="M51" s="4">
        <v>667972.5</v>
      </c>
      <c r="N51" s="6">
        <v>2040363.5</v>
      </c>
      <c r="O51" s="6" t="e">
        <v>#REF!</v>
      </c>
      <c r="P51" s="6" t="e">
        <v>#REF!</v>
      </c>
      <c r="Q51" s="6" t="e">
        <v>#REF!</v>
      </c>
      <c r="R51" s="6" t="e">
        <v>#REF!</v>
      </c>
      <c r="S51" s="6" t="e">
        <v>#REF!</v>
      </c>
      <c r="T51" s="6">
        <v>-651467.5</v>
      </c>
      <c r="U51" s="6">
        <v>-2095157.92</v>
      </c>
      <c r="V51" s="6">
        <v>11305996.469999999</v>
      </c>
      <c r="W51" s="6">
        <v>11403191.469999999</v>
      </c>
    </row>
    <row r="52" spans="1:23" x14ac:dyDescent="0.15">
      <c r="A52" s="1">
        <v>41230</v>
      </c>
      <c r="B52" s="12" t="s">
        <v>34</v>
      </c>
      <c r="D52" s="13">
        <f t="shared" ref="D52:D115" si="0">C52+D2</f>
        <v>3000</v>
      </c>
      <c r="F52" s="13">
        <f t="shared" ref="F52:F115" si="1">E52+F2</f>
        <v>650</v>
      </c>
      <c r="G52" s="14">
        <f>E52+C52</f>
        <v>0</v>
      </c>
      <c r="H52" s="13">
        <f>F52+D52</f>
        <v>3650</v>
      </c>
      <c r="J52" s="13">
        <f t="shared" ref="J52:J115" si="2">I52+J2</f>
        <v>22000</v>
      </c>
      <c r="L52" s="13">
        <f t="shared" ref="L52:L115" si="3">K52+L2</f>
        <v>12448.5</v>
      </c>
      <c r="M52" s="14">
        <f>K52+I52</f>
        <v>0</v>
      </c>
      <c r="N52" s="13">
        <f>L52+J52</f>
        <v>34448.5</v>
      </c>
      <c r="P52" s="15">
        <f t="shared" ref="P52:P115" si="4">O52+P2</f>
        <v>0</v>
      </c>
      <c r="R52" s="15">
        <f t="shared" ref="R52:R115" si="5">Q52+R2</f>
        <v>0</v>
      </c>
      <c r="U52" s="13">
        <f t="shared" ref="U52:U115" si="6">T52+U2</f>
        <v>-13200</v>
      </c>
      <c r="V52" s="2">
        <f>W2</f>
        <v>397893.5</v>
      </c>
      <c r="W52" s="16">
        <f>V52+T52+M52</f>
        <v>397893.5</v>
      </c>
    </row>
    <row r="53" spans="1:23" x14ac:dyDescent="0.15">
      <c r="A53" s="1">
        <v>41230</v>
      </c>
      <c r="B53" s="2" t="s">
        <v>37</v>
      </c>
      <c r="D53" s="13">
        <f t="shared" si="0"/>
        <v>3100</v>
      </c>
      <c r="F53" s="13">
        <f t="shared" si="1"/>
        <v>1700</v>
      </c>
      <c r="G53" s="14">
        <f t="shared" ref="G53:H88" si="7">E53+C53</f>
        <v>0</v>
      </c>
      <c r="H53" s="13">
        <f t="shared" si="7"/>
        <v>4800</v>
      </c>
      <c r="J53" s="13">
        <f t="shared" si="2"/>
        <v>24250</v>
      </c>
      <c r="L53" s="13">
        <f t="shared" si="3"/>
        <v>26450</v>
      </c>
      <c r="M53" s="14">
        <f>K53+I53</f>
        <v>0</v>
      </c>
      <c r="N53" s="3">
        <v>0</v>
      </c>
      <c r="P53" s="15">
        <f t="shared" si="4"/>
        <v>0</v>
      </c>
      <c r="R53" s="15">
        <f t="shared" si="5"/>
        <v>0</v>
      </c>
      <c r="T53" s="2">
        <v>-5000</v>
      </c>
      <c r="U53" s="13">
        <f t="shared" si="6"/>
        <v>-44480</v>
      </c>
      <c r="V53" s="2">
        <f t="shared" ref="V53:V56" si="8">W3</f>
        <v>174265</v>
      </c>
      <c r="W53" s="6">
        <f t="shared" ref="W53:W122" si="9">V53+T53+M53</f>
        <v>169265</v>
      </c>
    </row>
    <row r="54" spans="1:23" x14ac:dyDescent="0.15">
      <c r="A54" s="1">
        <v>41230</v>
      </c>
      <c r="B54" s="2" t="s">
        <v>54</v>
      </c>
      <c r="D54" s="13">
        <f t="shared" si="0"/>
        <v>1200</v>
      </c>
      <c r="F54" s="13">
        <f t="shared" si="1"/>
        <v>0</v>
      </c>
      <c r="G54" s="14">
        <f t="shared" si="7"/>
        <v>0</v>
      </c>
      <c r="H54" s="13">
        <f t="shared" si="7"/>
        <v>1200</v>
      </c>
      <c r="J54" s="13">
        <f t="shared" si="2"/>
        <v>20100</v>
      </c>
      <c r="L54" s="13">
        <f t="shared" si="3"/>
        <v>0</v>
      </c>
      <c r="M54" s="14">
        <f t="shared" ref="M54:N101" si="10">K54+I54</f>
        <v>0</v>
      </c>
      <c r="N54" s="3">
        <f t="shared" si="10"/>
        <v>20100</v>
      </c>
      <c r="P54" s="15">
        <f t="shared" si="4"/>
        <v>0</v>
      </c>
      <c r="R54" s="15">
        <f t="shared" si="5"/>
        <v>0</v>
      </c>
      <c r="U54" s="13">
        <f t="shared" si="6"/>
        <v>0</v>
      </c>
      <c r="V54" s="2">
        <f t="shared" si="8"/>
        <v>30900</v>
      </c>
      <c r="W54" s="6">
        <f t="shared" si="9"/>
        <v>30900</v>
      </c>
    </row>
    <row r="55" spans="1:23" x14ac:dyDescent="0.15">
      <c r="A55" s="1">
        <v>41230</v>
      </c>
      <c r="B55" s="2" t="s">
        <v>99</v>
      </c>
      <c r="D55" s="13">
        <f t="shared" si="0"/>
        <v>0</v>
      </c>
      <c r="F55" s="13">
        <f t="shared" si="1"/>
        <v>0</v>
      </c>
      <c r="G55" s="14">
        <f t="shared" si="7"/>
        <v>0</v>
      </c>
      <c r="H55" s="13">
        <f t="shared" si="7"/>
        <v>0</v>
      </c>
      <c r="J55" s="13">
        <f t="shared" si="2"/>
        <v>0</v>
      </c>
      <c r="L55" s="13">
        <f t="shared" si="3"/>
        <v>0</v>
      </c>
      <c r="M55" s="14">
        <f t="shared" si="10"/>
        <v>0</v>
      </c>
      <c r="N55" s="3">
        <f t="shared" si="10"/>
        <v>0</v>
      </c>
      <c r="P55" s="15">
        <f t="shared" si="4"/>
        <v>0</v>
      </c>
      <c r="R55" s="15">
        <f t="shared" si="5"/>
        <v>0</v>
      </c>
      <c r="U55" s="13">
        <f t="shared" si="6"/>
        <v>0</v>
      </c>
      <c r="V55" s="2">
        <f t="shared" si="8"/>
        <v>0</v>
      </c>
      <c r="W55" s="6">
        <f t="shared" si="9"/>
        <v>0</v>
      </c>
    </row>
    <row r="56" spans="1:23" x14ac:dyDescent="0.15">
      <c r="A56" s="1">
        <v>41230</v>
      </c>
      <c r="B56" s="2" t="s">
        <v>25</v>
      </c>
      <c r="D56" s="17">
        <f t="shared" si="0"/>
        <v>0</v>
      </c>
      <c r="F56" s="17">
        <f t="shared" si="1"/>
        <v>0</v>
      </c>
      <c r="G56" s="18">
        <f t="shared" si="7"/>
        <v>0</v>
      </c>
      <c r="H56" s="17">
        <f t="shared" si="7"/>
        <v>0</v>
      </c>
      <c r="J56" s="17">
        <f t="shared" si="2"/>
        <v>0</v>
      </c>
      <c r="L56" s="17">
        <f t="shared" si="3"/>
        <v>0</v>
      </c>
      <c r="M56" s="18">
        <f t="shared" si="10"/>
        <v>0</v>
      </c>
      <c r="N56" s="8">
        <f t="shared" si="10"/>
        <v>0</v>
      </c>
      <c r="P56" s="19">
        <f t="shared" si="4"/>
        <v>0</v>
      </c>
      <c r="R56" s="19">
        <f t="shared" si="5"/>
        <v>0</v>
      </c>
      <c r="U56" s="17">
        <f t="shared" si="6"/>
        <v>0</v>
      </c>
      <c r="V56" s="2">
        <f t="shared" si="8"/>
        <v>4500</v>
      </c>
      <c r="W56" s="10">
        <f t="shared" si="9"/>
        <v>4500</v>
      </c>
    </row>
    <row r="57" spans="1:23" s="6" customFormat="1" x14ac:dyDescent="0.15">
      <c r="A57" s="11">
        <v>41230</v>
      </c>
      <c r="B57" s="6" t="s">
        <v>62</v>
      </c>
      <c r="C57" s="6">
        <f>C52+C53+C54+C55+C56</f>
        <v>0</v>
      </c>
      <c r="D57" s="6">
        <f t="shared" si="0"/>
        <v>7300</v>
      </c>
      <c r="E57" s="6">
        <f>E52+E53+E54+E55+E56</f>
        <v>0</v>
      </c>
      <c r="F57" s="6">
        <f t="shared" si="1"/>
        <v>2350</v>
      </c>
      <c r="G57" s="6">
        <f t="shared" si="7"/>
        <v>0</v>
      </c>
      <c r="H57" s="6">
        <f t="shared" si="7"/>
        <v>9650</v>
      </c>
      <c r="I57" s="6">
        <f>I52+I53+I54+I55+I56</f>
        <v>0</v>
      </c>
      <c r="J57" s="6">
        <f t="shared" si="2"/>
        <v>66350</v>
      </c>
      <c r="K57" s="6">
        <f>K52+K53+K54+K55+K56</f>
        <v>0</v>
      </c>
      <c r="L57" s="6">
        <f t="shared" si="3"/>
        <v>38898.5</v>
      </c>
      <c r="M57" s="6">
        <f t="shared" si="10"/>
        <v>0</v>
      </c>
      <c r="N57" s="6">
        <f t="shared" si="10"/>
        <v>105248.5</v>
      </c>
      <c r="O57" s="6" t="e">
        <f>O52+O53+#REF!+O54+O55+O56</f>
        <v>#REF!</v>
      </c>
      <c r="P57" s="6" t="e">
        <f t="shared" si="4"/>
        <v>#REF!</v>
      </c>
      <c r="Q57" s="6" t="e">
        <f>Q52+Q53+#REF!+Q54+Q55+Q56</f>
        <v>#REF!</v>
      </c>
      <c r="R57" s="6" t="e">
        <f t="shared" si="5"/>
        <v>#REF!</v>
      </c>
      <c r="S57" s="6" t="e">
        <f>S52+S53+#REF!+S54+S55+S56</f>
        <v>#REF!</v>
      </c>
      <c r="T57" s="6">
        <f>T52+T53+T54+T55+T56</f>
        <v>-5000</v>
      </c>
      <c r="U57" s="6">
        <f t="shared" si="6"/>
        <v>-57680</v>
      </c>
      <c r="V57" s="6">
        <f t="shared" ref="V57:V67" si="11">W7</f>
        <v>607558.5</v>
      </c>
      <c r="W57" s="6">
        <f t="shared" si="9"/>
        <v>602558.5</v>
      </c>
    </row>
    <row r="58" spans="1:23" x14ac:dyDescent="0.15">
      <c r="A58" s="1">
        <v>41230</v>
      </c>
      <c r="B58" s="12" t="s">
        <v>39</v>
      </c>
      <c r="C58" s="2">
        <v>980</v>
      </c>
      <c r="D58" s="13">
        <f t="shared" si="0"/>
        <v>43975</v>
      </c>
      <c r="F58" s="13">
        <f t="shared" si="1"/>
        <v>0</v>
      </c>
      <c r="G58" s="14">
        <f t="shared" si="7"/>
        <v>980</v>
      </c>
      <c r="H58" s="13">
        <f t="shared" si="7"/>
        <v>43975</v>
      </c>
      <c r="I58" s="2">
        <v>16268</v>
      </c>
      <c r="J58" s="13">
        <f t="shared" si="2"/>
        <v>578093</v>
      </c>
      <c r="L58" s="13">
        <f t="shared" si="3"/>
        <v>0</v>
      </c>
      <c r="M58" s="14">
        <f t="shared" si="10"/>
        <v>16268</v>
      </c>
      <c r="N58" s="13">
        <f t="shared" si="10"/>
        <v>578093</v>
      </c>
      <c r="P58" s="15">
        <f t="shared" si="4"/>
        <v>0</v>
      </c>
      <c r="R58" s="15">
        <f t="shared" si="5"/>
        <v>0</v>
      </c>
      <c r="T58" s="2">
        <v>-11000</v>
      </c>
      <c r="U58" s="13">
        <f t="shared" si="6"/>
        <v>-682959</v>
      </c>
      <c r="V58" s="2">
        <f t="shared" si="11"/>
        <v>3963390.28</v>
      </c>
      <c r="W58" s="16">
        <f t="shared" si="9"/>
        <v>3968658.28</v>
      </c>
    </row>
    <row r="59" spans="1:23" x14ac:dyDescent="0.15">
      <c r="A59" s="1">
        <v>41230</v>
      </c>
      <c r="B59" s="2" t="s">
        <v>35</v>
      </c>
      <c r="D59" s="13">
        <f t="shared" si="0"/>
        <v>-4850</v>
      </c>
      <c r="F59" s="13">
        <f t="shared" si="1"/>
        <v>150</v>
      </c>
      <c r="G59" s="14">
        <v>0</v>
      </c>
      <c r="H59" s="13">
        <f t="shared" si="7"/>
        <v>-4700</v>
      </c>
      <c r="J59" s="13">
        <f t="shared" si="2"/>
        <v>-24075</v>
      </c>
      <c r="L59" s="13">
        <f t="shared" si="3"/>
        <v>29890</v>
      </c>
      <c r="M59" s="14">
        <f t="shared" si="10"/>
        <v>0</v>
      </c>
      <c r="N59" s="3">
        <f t="shared" si="10"/>
        <v>5815</v>
      </c>
      <c r="P59" s="15">
        <f t="shared" si="4"/>
        <v>0</v>
      </c>
      <c r="R59" s="15">
        <f t="shared" si="5"/>
        <v>0</v>
      </c>
      <c r="U59" s="13">
        <f t="shared" si="6"/>
        <v>-10100</v>
      </c>
      <c r="V59" s="2">
        <f t="shared" si="11"/>
        <v>426862.5</v>
      </c>
      <c r="W59" s="6">
        <f t="shared" si="9"/>
        <v>426862.5</v>
      </c>
    </row>
    <row r="60" spans="1:23" x14ac:dyDescent="0.15">
      <c r="A60" s="1">
        <v>41230</v>
      </c>
      <c r="B60" s="2" t="s">
        <v>92</v>
      </c>
      <c r="D60" s="13">
        <f t="shared" si="0"/>
        <v>0</v>
      </c>
      <c r="F60" s="13">
        <f t="shared" si="1"/>
        <v>0</v>
      </c>
      <c r="G60" s="14">
        <f t="shared" si="7"/>
        <v>0</v>
      </c>
      <c r="H60" s="13">
        <f t="shared" si="7"/>
        <v>0</v>
      </c>
      <c r="J60" s="13">
        <f t="shared" si="2"/>
        <v>0</v>
      </c>
      <c r="L60" s="13">
        <f t="shared" si="3"/>
        <v>0</v>
      </c>
      <c r="M60" s="14">
        <f t="shared" si="10"/>
        <v>0</v>
      </c>
      <c r="N60" s="3">
        <f t="shared" si="10"/>
        <v>0</v>
      </c>
      <c r="P60" s="15">
        <f t="shared" si="4"/>
        <v>0</v>
      </c>
      <c r="R60" s="15">
        <f t="shared" si="5"/>
        <v>0</v>
      </c>
      <c r="U60" s="13">
        <f t="shared" si="6"/>
        <v>-16535</v>
      </c>
      <c r="V60" s="2">
        <f t="shared" si="11"/>
        <v>0</v>
      </c>
      <c r="W60" s="6">
        <f t="shared" si="9"/>
        <v>0</v>
      </c>
    </row>
    <row r="61" spans="1:23" x14ac:dyDescent="0.15">
      <c r="A61" s="1">
        <v>41230</v>
      </c>
      <c r="B61" s="2" t="s">
        <v>93</v>
      </c>
      <c r="D61" s="13">
        <f t="shared" si="0"/>
        <v>2500</v>
      </c>
      <c r="F61" s="13">
        <f t="shared" si="1"/>
        <v>0</v>
      </c>
      <c r="G61" s="14">
        <f t="shared" si="7"/>
        <v>0</v>
      </c>
      <c r="H61" s="13">
        <f t="shared" si="7"/>
        <v>2500</v>
      </c>
      <c r="J61" s="13">
        <f t="shared" si="2"/>
        <v>20500</v>
      </c>
      <c r="L61" s="13">
        <f t="shared" si="3"/>
        <v>0</v>
      </c>
      <c r="M61" s="14">
        <f t="shared" si="10"/>
        <v>0</v>
      </c>
      <c r="N61" s="3">
        <f t="shared" si="10"/>
        <v>20500</v>
      </c>
      <c r="P61" s="15">
        <f t="shared" si="4"/>
        <v>0</v>
      </c>
      <c r="R61" s="15">
        <f t="shared" si="5"/>
        <v>0</v>
      </c>
      <c r="U61" s="13">
        <f t="shared" si="6"/>
        <v>-17900</v>
      </c>
      <c r="V61" s="2">
        <f t="shared" si="11"/>
        <v>44775</v>
      </c>
      <c r="W61" s="6">
        <f t="shared" si="9"/>
        <v>44775</v>
      </c>
    </row>
    <row r="62" spans="1:23" x14ac:dyDescent="0.15">
      <c r="A62" s="1">
        <v>41230</v>
      </c>
      <c r="B62" s="2" t="s">
        <v>63</v>
      </c>
      <c r="D62" s="13">
        <f t="shared" si="0"/>
        <v>0</v>
      </c>
      <c r="F62" s="13">
        <f t="shared" si="1"/>
        <v>0</v>
      </c>
      <c r="G62" s="14">
        <f t="shared" si="7"/>
        <v>0</v>
      </c>
      <c r="H62" s="13">
        <f t="shared" si="7"/>
        <v>0</v>
      </c>
      <c r="J62" s="13">
        <f t="shared" si="2"/>
        <v>0</v>
      </c>
      <c r="L62" s="13">
        <f t="shared" si="3"/>
        <v>0</v>
      </c>
      <c r="M62" s="14">
        <f t="shared" si="10"/>
        <v>0</v>
      </c>
      <c r="N62" s="3">
        <f t="shared" si="10"/>
        <v>0</v>
      </c>
      <c r="P62" s="15">
        <f t="shared" si="4"/>
        <v>0</v>
      </c>
      <c r="R62" s="15">
        <f t="shared" si="5"/>
        <v>0</v>
      </c>
      <c r="U62" s="13">
        <f t="shared" si="6"/>
        <v>0</v>
      </c>
      <c r="V62" s="2">
        <f t="shared" si="11"/>
        <v>0</v>
      </c>
      <c r="W62" s="6">
        <f t="shared" si="9"/>
        <v>0</v>
      </c>
    </row>
    <row r="63" spans="1:23" x14ac:dyDescent="0.15">
      <c r="A63" s="1">
        <v>41230</v>
      </c>
      <c r="B63" s="2" t="s">
        <v>87</v>
      </c>
      <c r="D63" s="13">
        <f t="shared" si="0"/>
        <v>300</v>
      </c>
      <c r="F63" s="13">
        <f t="shared" si="1"/>
        <v>0</v>
      </c>
      <c r="G63" s="14">
        <f t="shared" si="7"/>
        <v>0</v>
      </c>
      <c r="H63" s="13">
        <f t="shared" si="7"/>
        <v>300</v>
      </c>
      <c r="J63" s="13">
        <f t="shared" si="2"/>
        <v>2980</v>
      </c>
      <c r="L63" s="13">
        <f t="shared" si="3"/>
        <v>690</v>
      </c>
      <c r="M63" s="14">
        <f t="shared" si="10"/>
        <v>0</v>
      </c>
      <c r="N63" s="3">
        <f t="shared" si="10"/>
        <v>3670</v>
      </c>
      <c r="P63" s="15">
        <f t="shared" si="4"/>
        <v>0</v>
      </c>
      <c r="R63" s="15">
        <f t="shared" si="5"/>
        <v>0</v>
      </c>
      <c r="U63" s="13">
        <f t="shared" si="6"/>
        <v>0</v>
      </c>
      <c r="V63" s="2">
        <f t="shared" si="11"/>
        <v>3670</v>
      </c>
      <c r="W63" s="6">
        <f t="shared" si="9"/>
        <v>3670</v>
      </c>
    </row>
    <row r="64" spans="1:23" x14ac:dyDescent="0.15">
      <c r="A64" s="1">
        <v>41230</v>
      </c>
      <c r="B64" s="2" t="s">
        <v>94</v>
      </c>
      <c r="D64" s="13">
        <f t="shared" si="0"/>
        <v>0</v>
      </c>
      <c r="F64" s="13">
        <f t="shared" si="1"/>
        <v>0</v>
      </c>
      <c r="G64" s="14">
        <f t="shared" ref="G64" si="12">E64+C64</f>
        <v>0</v>
      </c>
      <c r="H64" s="13">
        <f t="shared" ref="H64" si="13">F64+D64</f>
        <v>0</v>
      </c>
      <c r="J64" s="13">
        <f t="shared" si="2"/>
        <v>0</v>
      </c>
      <c r="L64" s="13">
        <f t="shared" si="3"/>
        <v>0</v>
      </c>
      <c r="M64" s="14">
        <f t="shared" ref="M64" si="14">K64+I64</f>
        <v>0</v>
      </c>
      <c r="N64" s="3">
        <f t="shared" ref="N64" si="15">L64+J64</f>
        <v>0</v>
      </c>
      <c r="P64" s="15">
        <f t="shared" si="4"/>
        <v>0</v>
      </c>
      <c r="R64" s="15">
        <f t="shared" si="5"/>
        <v>0</v>
      </c>
      <c r="U64" s="13">
        <f t="shared" si="6"/>
        <v>-2800</v>
      </c>
      <c r="V64" s="2">
        <f t="shared" si="11"/>
        <v>0</v>
      </c>
      <c r="W64" s="6">
        <f t="shared" ref="W64" si="16">V64+T64+M64</f>
        <v>0</v>
      </c>
    </row>
    <row r="65" spans="1:23" x14ac:dyDescent="0.15">
      <c r="A65" s="1">
        <v>41230</v>
      </c>
      <c r="B65" s="2" t="s">
        <v>27</v>
      </c>
      <c r="D65" s="13">
        <f t="shared" si="0"/>
        <v>0</v>
      </c>
      <c r="F65" s="13">
        <f t="shared" si="1"/>
        <v>0</v>
      </c>
      <c r="G65" s="14">
        <f t="shared" ref="G65" si="17">E65+C65</f>
        <v>0</v>
      </c>
      <c r="H65" s="13">
        <f t="shared" ref="H65" si="18">F65+D65</f>
        <v>0</v>
      </c>
      <c r="J65" s="13">
        <f t="shared" si="2"/>
        <v>0</v>
      </c>
      <c r="L65" s="13">
        <f t="shared" si="3"/>
        <v>0</v>
      </c>
      <c r="M65" s="14">
        <f t="shared" ref="M65" si="19">K65+I65</f>
        <v>0</v>
      </c>
      <c r="N65" s="3">
        <f t="shared" ref="N65" si="20">L65+J65</f>
        <v>0</v>
      </c>
      <c r="P65" s="15">
        <f t="shared" si="4"/>
        <v>0</v>
      </c>
      <c r="R65" s="15">
        <f t="shared" si="5"/>
        <v>0</v>
      </c>
      <c r="U65" s="13">
        <f t="shared" si="6"/>
        <v>0</v>
      </c>
      <c r="V65" s="2">
        <f t="shared" si="11"/>
        <v>0</v>
      </c>
      <c r="W65" s="6">
        <f t="shared" ref="W65" si="21">V65+T65+M65</f>
        <v>0</v>
      </c>
    </row>
    <row r="66" spans="1:23" x14ac:dyDescent="0.15">
      <c r="A66" s="1">
        <v>41230</v>
      </c>
      <c r="B66" s="2" t="s">
        <v>22</v>
      </c>
      <c r="D66" s="13">
        <f t="shared" si="0"/>
        <v>0</v>
      </c>
      <c r="F66" s="13">
        <f t="shared" si="1"/>
        <v>0</v>
      </c>
      <c r="G66" s="14">
        <f t="shared" si="7"/>
        <v>0</v>
      </c>
      <c r="H66" s="13">
        <f t="shared" si="7"/>
        <v>0</v>
      </c>
      <c r="J66" s="13">
        <f t="shared" si="2"/>
        <v>0</v>
      </c>
      <c r="L66" s="13">
        <f t="shared" si="3"/>
        <v>0</v>
      </c>
      <c r="M66" s="14">
        <f t="shared" si="10"/>
        <v>0</v>
      </c>
      <c r="N66" s="3">
        <f t="shared" si="10"/>
        <v>0</v>
      </c>
      <c r="P66" s="15">
        <f t="shared" si="4"/>
        <v>0</v>
      </c>
      <c r="R66" s="15">
        <f t="shared" si="5"/>
        <v>0</v>
      </c>
      <c r="U66" s="13">
        <f t="shared" si="6"/>
        <v>0</v>
      </c>
      <c r="V66" s="2">
        <f t="shared" si="11"/>
        <v>0</v>
      </c>
      <c r="W66" s="6">
        <f t="shared" si="9"/>
        <v>0</v>
      </c>
    </row>
    <row r="67" spans="1:23" x14ac:dyDescent="0.15">
      <c r="A67" s="1">
        <v>41230</v>
      </c>
      <c r="B67" s="2" t="s">
        <v>75</v>
      </c>
      <c r="D67" s="13">
        <f t="shared" si="0"/>
        <v>0</v>
      </c>
      <c r="F67" s="13">
        <f t="shared" si="1"/>
        <v>0</v>
      </c>
      <c r="G67" s="14">
        <f t="shared" ref="G67" si="22">E67+C67</f>
        <v>0</v>
      </c>
      <c r="H67" s="13">
        <f t="shared" ref="H67" si="23">F67+D67</f>
        <v>0</v>
      </c>
      <c r="J67" s="13">
        <f t="shared" si="2"/>
        <v>0</v>
      </c>
      <c r="L67" s="13">
        <f t="shared" si="3"/>
        <v>0</v>
      </c>
      <c r="M67" s="14">
        <f t="shared" ref="M67" si="24">K67+I67</f>
        <v>0</v>
      </c>
      <c r="N67" s="3">
        <f t="shared" ref="N67" si="25">L67+J67</f>
        <v>0</v>
      </c>
      <c r="P67" s="15">
        <f t="shared" si="4"/>
        <v>0</v>
      </c>
      <c r="R67" s="15">
        <f t="shared" si="5"/>
        <v>0</v>
      </c>
      <c r="U67" s="13">
        <f t="shared" si="6"/>
        <v>0</v>
      </c>
      <c r="V67" s="2">
        <f t="shared" si="11"/>
        <v>-180</v>
      </c>
      <c r="W67" s="6">
        <f t="shared" ref="W67" si="26">V67+T67+M67</f>
        <v>-180</v>
      </c>
    </row>
    <row r="68" spans="1:23" s="6" customFormat="1" x14ac:dyDescent="0.15">
      <c r="A68" s="11">
        <v>41230</v>
      </c>
      <c r="B68" s="6" t="s">
        <v>64</v>
      </c>
      <c r="C68" s="6">
        <f>C58+C59+C60+C61+C62+C63+C64+C65+C66+C67</f>
        <v>980</v>
      </c>
      <c r="D68" s="6">
        <f t="shared" si="0"/>
        <v>41925</v>
      </c>
      <c r="E68" s="6">
        <f>E58+E59+E60+E61+E62+E63+E64+E65+E66+E67</f>
        <v>0</v>
      </c>
      <c r="F68" s="6">
        <f t="shared" si="1"/>
        <v>150</v>
      </c>
      <c r="G68" s="6">
        <f t="shared" si="7"/>
        <v>980</v>
      </c>
      <c r="H68" s="6">
        <f t="shared" si="7"/>
        <v>42075</v>
      </c>
      <c r="I68" s="6">
        <f>I58+I59+I60+I61+I62+I63+I64+I65+I66+I67</f>
        <v>16268</v>
      </c>
      <c r="J68" s="6">
        <f t="shared" si="2"/>
        <v>577498</v>
      </c>
      <c r="K68" s="6">
        <f>K58+K59+K60+K61+K62+K63+K64+K65+K66+K67</f>
        <v>0</v>
      </c>
      <c r="L68" s="6">
        <f t="shared" si="3"/>
        <v>30580</v>
      </c>
      <c r="M68" s="6">
        <f t="shared" si="10"/>
        <v>16268</v>
      </c>
      <c r="N68" s="6">
        <f t="shared" si="10"/>
        <v>608078</v>
      </c>
      <c r="O68" s="6">
        <f>O58+O59+O60+O61+O62+O63+O64+O66+O67</f>
        <v>0</v>
      </c>
      <c r="P68" s="6">
        <f t="shared" si="4"/>
        <v>0</v>
      </c>
      <c r="Q68" s="6">
        <f>Q58+Q59+Q60+Q61+Q62+Q63+Q64+Q66+Q67</f>
        <v>0</v>
      </c>
      <c r="R68" s="6">
        <f t="shared" si="5"/>
        <v>0</v>
      </c>
      <c r="S68" s="6">
        <f>S58+S59+S60+S61+S62+S63+S64+S66+S67</f>
        <v>0</v>
      </c>
      <c r="T68" s="6">
        <f>T58+T59+T60+T61+T62+T63+T64+T65+T66+T67</f>
        <v>-11000</v>
      </c>
      <c r="U68" s="6">
        <f t="shared" si="6"/>
        <v>-730294</v>
      </c>
      <c r="V68" s="6">
        <f>W18</f>
        <v>4438517.78</v>
      </c>
      <c r="W68" s="6">
        <f t="shared" si="9"/>
        <v>4443785.78</v>
      </c>
    </row>
    <row r="69" spans="1:23" x14ac:dyDescent="0.15">
      <c r="A69" s="1">
        <v>41230</v>
      </c>
      <c r="B69" s="12" t="s">
        <v>65</v>
      </c>
      <c r="D69" s="13">
        <f t="shared" si="0"/>
        <v>27110</v>
      </c>
      <c r="F69" s="13">
        <f t="shared" si="1"/>
        <v>0</v>
      </c>
      <c r="G69" s="14">
        <f t="shared" si="7"/>
        <v>0</v>
      </c>
      <c r="H69" s="13">
        <f t="shared" si="7"/>
        <v>27110</v>
      </c>
      <c r="J69" s="13">
        <f t="shared" si="2"/>
        <v>319782.5</v>
      </c>
      <c r="L69" s="13">
        <f t="shared" si="3"/>
        <v>9820</v>
      </c>
      <c r="M69" s="14">
        <f t="shared" si="10"/>
        <v>0</v>
      </c>
      <c r="N69" s="13">
        <f t="shared" si="10"/>
        <v>329602.5</v>
      </c>
      <c r="P69" s="15">
        <f t="shared" si="4"/>
        <v>0</v>
      </c>
      <c r="R69" s="15">
        <f t="shared" si="5"/>
        <v>0</v>
      </c>
      <c r="T69" s="2">
        <v>-50000</v>
      </c>
      <c r="U69" s="13">
        <f t="shared" si="6"/>
        <v>-428490</v>
      </c>
      <c r="V69" s="2">
        <f>W19</f>
        <v>1939211.25</v>
      </c>
      <c r="W69" s="16">
        <f>V69+T69+M69</f>
        <v>1889211.25</v>
      </c>
    </row>
    <row r="70" spans="1:23" x14ac:dyDescent="0.15">
      <c r="A70" s="1">
        <v>41230</v>
      </c>
      <c r="B70" s="2" t="s">
        <v>98</v>
      </c>
      <c r="D70" s="13">
        <f t="shared" si="0"/>
        <v>15850</v>
      </c>
      <c r="F70" s="13">
        <f t="shared" si="1"/>
        <v>0</v>
      </c>
      <c r="G70" s="14">
        <f t="shared" si="7"/>
        <v>0</v>
      </c>
      <c r="H70" s="13">
        <f t="shared" si="7"/>
        <v>15850</v>
      </c>
      <c r="J70" s="13">
        <f t="shared" si="2"/>
        <v>113887.5</v>
      </c>
      <c r="L70" s="13">
        <f t="shared" si="3"/>
        <v>7600</v>
      </c>
      <c r="M70" s="14">
        <f t="shared" si="10"/>
        <v>0</v>
      </c>
      <c r="N70" s="3">
        <f t="shared" si="10"/>
        <v>121487.5</v>
      </c>
      <c r="P70" s="15">
        <f t="shared" si="4"/>
        <v>0</v>
      </c>
      <c r="R70" s="15">
        <f t="shared" si="5"/>
        <v>0</v>
      </c>
      <c r="U70" s="13">
        <f t="shared" si="6"/>
        <v>-75500</v>
      </c>
      <c r="V70" s="2">
        <f t="shared" ref="V70:V77" si="27">W20</f>
        <v>546177.5</v>
      </c>
      <c r="W70" s="6">
        <f t="shared" si="9"/>
        <v>546177.5</v>
      </c>
    </row>
    <row r="71" spans="1:23" x14ac:dyDescent="0.15">
      <c r="A71" s="1">
        <v>41230</v>
      </c>
      <c r="B71" s="2" t="s">
        <v>24</v>
      </c>
      <c r="D71" s="13">
        <f t="shared" si="0"/>
        <v>8700</v>
      </c>
      <c r="F71" s="13">
        <f t="shared" si="1"/>
        <v>0</v>
      </c>
      <c r="G71" s="14">
        <f t="shared" si="7"/>
        <v>0</v>
      </c>
      <c r="H71" s="13">
        <f t="shared" si="7"/>
        <v>8700</v>
      </c>
      <c r="J71" s="13">
        <f t="shared" si="2"/>
        <v>105000</v>
      </c>
      <c r="L71" s="13">
        <f t="shared" si="3"/>
        <v>0</v>
      </c>
      <c r="M71" s="14">
        <f t="shared" si="10"/>
        <v>0</v>
      </c>
      <c r="N71" s="3">
        <f t="shared" si="10"/>
        <v>105000</v>
      </c>
      <c r="P71" s="15">
        <f t="shared" si="4"/>
        <v>0</v>
      </c>
      <c r="R71" s="15">
        <f t="shared" si="5"/>
        <v>0</v>
      </c>
      <c r="U71" s="13">
        <f t="shared" si="6"/>
        <v>-98337.5</v>
      </c>
      <c r="V71" s="2">
        <f t="shared" si="27"/>
        <v>266352.5</v>
      </c>
      <c r="W71" s="6">
        <f t="shared" si="9"/>
        <v>266352.5</v>
      </c>
    </row>
    <row r="72" spans="1:23" x14ac:dyDescent="0.15">
      <c r="A72" s="1">
        <v>41230</v>
      </c>
      <c r="B72" s="2" t="s">
        <v>41</v>
      </c>
      <c r="C72" s="2">
        <v>450</v>
      </c>
      <c r="D72" s="13">
        <f t="shared" si="0"/>
        <v>12700</v>
      </c>
      <c r="F72" s="13">
        <f t="shared" si="1"/>
        <v>0</v>
      </c>
      <c r="G72" s="14">
        <f t="shared" si="7"/>
        <v>450</v>
      </c>
      <c r="H72" s="13">
        <f t="shared" si="7"/>
        <v>12700</v>
      </c>
      <c r="I72" s="2">
        <v>10350</v>
      </c>
      <c r="J72" s="13">
        <f t="shared" si="2"/>
        <v>127550</v>
      </c>
      <c r="L72" s="13">
        <f t="shared" si="3"/>
        <v>0</v>
      </c>
      <c r="M72" s="14">
        <f t="shared" si="10"/>
        <v>10350</v>
      </c>
      <c r="N72" s="3">
        <f t="shared" si="10"/>
        <v>127550</v>
      </c>
      <c r="P72" s="15">
        <f t="shared" si="4"/>
        <v>0</v>
      </c>
      <c r="R72" s="15">
        <f t="shared" si="5"/>
        <v>0</v>
      </c>
      <c r="T72" s="2">
        <v>-1800</v>
      </c>
      <c r="U72" s="13">
        <f t="shared" si="6"/>
        <v>-322616.42</v>
      </c>
      <c r="V72" s="2">
        <f t="shared" si="27"/>
        <v>925362.09000000008</v>
      </c>
      <c r="W72" s="6">
        <f t="shared" si="9"/>
        <v>933912.09000000008</v>
      </c>
    </row>
    <row r="73" spans="1:23" x14ac:dyDescent="0.15">
      <c r="A73" s="1">
        <v>41230</v>
      </c>
      <c r="B73" s="2" t="s">
        <v>60</v>
      </c>
      <c r="D73" s="13">
        <f t="shared" si="0"/>
        <v>2875</v>
      </c>
      <c r="F73" s="13">
        <f t="shared" si="1"/>
        <v>0</v>
      </c>
      <c r="G73" s="14">
        <f t="shared" si="7"/>
        <v>0</v>
      </c>
      <c r="H73" s="13">
        <f t="shared" si="7"/>
        <v>2875</v>
      </c>
      <c r="J73" s="13">
        <f t="shared" si="2"/>
        <v>29075</v>
      </c>
      <c r="L73" s="13">
        <f t="shared" si="3"/>
        <v>0</v>
      </c>
      <c r="M73" s="14">
        <f t="shared" si="10"/>
        <v>0</v>
      </c>
      <c r="N73" s="3">
        <f t="shared" si="10"/>
        <v>29075</v>
      </c>
      <c r="P73" s="15">
        <f t="shared" si="4"/>
        <v>0</v>
      </c>
      <c r="R73" s="15">
        <f t="shared" si="5"/>
        <v>0</v>
      </c>
      <c r="U73" s="13">
        <f t="shared" si="6"/>
        <v>-150000</v>
      </c>
      <c r="V73" s="2">
        <f t="shared" si="27"/>
        <v>280650</v>
      </c>
      <c r="W73" s="6">
        <f t="shared" si="9"/>
        <v>280650</v>
      </c>
    </row>
    <row r="74" spans="1:23" x14ac:dyDescent="0.15">
      <c r="A74" s="1">
        <v>41230</v>
      </c>
      <c r="B74" s="2" t="s">
        <v>23</v>
      </c>
      <c r="D74" s="13">
        <f t="shared" si="0"/>
        <v>4400</v>
      </c>
      <c r="F74" s="13">
        <f t="shared" si="1"/>
        <v>0</v>
      </c>
      <c r="G74" s="14">
        <f t="shared" si="7"/>
        <v>0</v>
      </c>
      <c r="H74" s="13">
        <f t="shared" si="7"/>
        <v>4400</v>
      </c>
      <c r="J74" s="13">
        <f t="shared" si="2"/>
        <v>36000</v>
      </c>
      <c r="L74" s="13">
        <f t="shared" si="3"/>
        <v>0</v>
      </c>
      <c r="M74" s="14">
        <f t="shared" si="10"/>
        <v>0</v>
      </c>
      <c r="N74" s="3">
        <f t="shared" si="10"/>
        <v>36000</v>
      </c>
      <c r="P74" s="15">
        <f t="shared" si="4"/>
        <v>0</v>
      </c>
      <c r="R74" s="15">
        <f t="shared" si="5"/>
        <v>0</v>
      </c>
      <c r="U74" s="13">
        <f t="shared" si="6"/>
        <v>-31050</v>
      </c>
      <c r="V74" s="2">
        <f t="shared" si="27"/>
        <v>180670</v>
      </c>
      <c r="W74" s="6">
        <f t="shared" si="9"/>
        <v>180670</v>
      </c>
    </row>
    <row r="75" spans="1:23" x14ac:dyDescent="0.15">
      <c r="A75" s="1">
        <v>41230</v>
      </c>
      <c r="B75" s="2" t="s">
        <v>42</v>
      </c>
      <c r="D75" s="13">
        <f t="shared" si="0"/>
        <v>3600</v>
      </c>
      <c r="F75" s="13">
        <f t="shared" si="1"/>
        <v>0</v>
      </c>
      <c r="G75" s="14">
        <f t="shared" si="7"/>
        <v>0</v>
      </c>
      <c r="H75" s="13">
        <f t="shared" si="7"/>
        <v>3600</v>
      </c>
      <c r="J75" s="13">
        <f t="shared" si="2"/>
        <v>61812.5</v>
      </c>
      <c r="L75" s="13">
        <f t="shared" si="3"/>
        <v>0</v>
      </c>
      <c r="M75" s="14">
        <f t="shared" si="10"/>
        <v>0</v>
      </c>
      <c r="N75" s="3">
        <f t="shared" si="10"/>
        <v>61812.5</v>
      </c>
      <c r="P75" s="15">
        <f t="shared" si="4"/>
        <v>0</v>
      </c>
      <c r="R75" s="15">
        <f t="shared" si="5"/>
        <v>0</v>
      </c>
      <c r="T75" s="2">
        <v>-5625</v>
      </c>
      <c r="U75" s="13">
        <f t="shared" si="6"/>
        <v>-6825</v>
      </c>
      <c r="V75" s="2">
        <f t="shared" si="27"/>
        <v>195937.5</v>
      </c>
      <c r="W75" s="6">
        <f t="shared" si="9"/>
        <v>190312.5</v>
      </c>
    </row>
    <row r="76" spans="1:23" x14ac:dyDescent="0.15">
      <c r="A76" s="1">
        <v>41230</v>
      </c>
      <c r="B76" s="2" t="s">
        <v>56</v>
      </c>
      <c r="C76" s="2">
        <v>100</v>
      </c>
      <c r="D76" s="17">
        <f t="shared" si="0"/>
        <v>2650</v>
      </c>
      <c r="F76" s="17">
        <f t="shared" si="1"/>
        <v>0</v>
      </c>
      <c r="G76" s="18">
        <f t="shared" si="7"/>
        <v>100</v>
      </c>
      <c r="H76" s="17">
        <f t="shared" si="7"/>
        <v>2650</v>
      </c>
      <c r="I76" s="2">
        <v>1100</v>
      </c>
      <c r="J76" s="17">
        <f t="shared" si="2"/>
        <v>39660</v>
      </c>
      <c r="L76" s="17">
        <f t="shared" si="3"/>
        <v>0</v>
      </c>
      <c r="M76" s="18">
        <f t="shared" si="10"/>
        <v>1100</v>
      </c>
      <c r="N76" s="8">
        <f t="shared" si="10"/>
        <v>39660</v>
      </c>
      <c r="P76" s="19">
        <f t="shared" si="4"/>
        <v>0</v>
      </c>
      <c r="R76" s="19">
        <f t="shared" si="5"/>
        <v>0</v>
      </c>
      <c r="U76" s="17">
        <f t="shared" si="6"/>
        <v>0</v>
      </c>
      <c r="V76" s="2">
        <f t="shared" si="27"/>
        <v>135235</v>
      </c>
      <c r="W76" s="10">
        <f t="shared" si="9"/>
        <v>136335</v>
      </c>
    </row>
    <row r="77" spans="1:23" x14ac:dyDescent="0.15">
      <c r="A77" s="1">
        <v>41230</v>
      </c>
      <c r="B77" s="2" t="s">
        <v>100</v>
      </c>
      <c r="D77" s="17">
        <f t="shared" si="0"/>
        <v>0</v>
      </c>
      <c r="F77" s="17">
        <f t="shared" si="1"/>
        <v>0</v>
      </c>
      <c r="G77" s="18">
        <f t="shared" ref="G77" si="28">E77+C77</f>
        <v>0</v>
      </c>
      <c r="H77" s="17">
        <f t="shared" ref="H77" si="29">F77+D77</f>
        <v>0</v>
      </c>
      <c r="J77" s="17">
        <f t="shared" si="2"/>
        <v>0</v>
      </c>
      <c r="L77" s="17">
        <f t="shared" si="3"/>
        <v>0</v>
      </c>
      <c r="M77" s="18">
        <f t="shared" ref="M77" si="30">K77+I77</f>
        <v>0</v>
      </c>
      <c r="N77" s="8">
        <f t="shared" ref="N77" si="31">L77+J77</f>
        <v>0</v>
      </c>
      <c r="P77" s="19">
        <f t="shared" si="4"/>
        <v>0</v>
      </c>
      <c r="R77" s="19">
        <f t="shared" si="5"/>
        <v>0</v>
      </c>
      <c r="U77" s="17">
        <f t="shared" si="6"/>
        <v>0</v>
      </c>
      <c r="V77" s="2">
        <f t="shared" si="27"/>
        <v>0</v>
      </c>
      <c r="W77" s="10">
        <f t="shared" ref="W77" si="32">V77+T77+M77</f>
        <v>0</v>
      </c>
    </row>
    <row r="78" spans="1:23" s="6" customFormat="1" x14ac:dyDescent="0.15">
      <c r="A78" s="11">
        <v>41230</v>
      </c>
      <c r="B78" s="6" t="s">
        <v>66</v>
      </c>
      <c r="C78" s="6">
        <f>C69+C70+C71+C72+C73+C74+C75+C76+C77</f>
        <v>550</v>
      </c>
      <c r="D78" s="6">
        <f t="shared" si="0"/>
        <v>77885</v>
      </c>
      <c r="E78" s="6">
        <f>E69+E70+E71+E72+E73+E74+E75+E76+E77</f>
        <v>0</v>
      </c>
      <c r="F78" s="6">
        <f t="shared" si="1"/>
        <v>0</v>
      </c>
      <c r="G78" s="6">
        <f t="shared" si="7"/>
        <v>550</v>
      </c>
      <c r="H78" s="6">
        <f t="shared" si="7"/>
        <v>77885</v>
      </c>
      <c r="I78" s="6">
        <f>I69+I70+I71+I72+I73+I74+I75+I76+I77</f>
        <v>11450</v>
      </c>
      <c r="J78" s="6">
        <f t="shared" si="2"/>
        <v>832767.5</v>
      </c>
      <c r="K78" s="6">
        <f>K69+K70+K71+K72+K73+K74+K75+K76+K77</f>
        <v>0</v>
      </c>
      <c r="L78" s="6">
        <f t="shared" si="3"/>
        <v>17420</v>
      </c>
      <c r="M78" s="6">
        <f t="shared" si="10"/>
        <v>11450</v>
      </c>
      <c r="N78" s="6">
        <f t="shared" si="10"/>
        <v>850187.5</v>
      </c>
      <c r="O78" s="6">
        <f>O69+O70+O71+O72+O73+O74+O75+O76+O77</f>
        <v>0</v>
      </c>
      <c r="P78" s="6">
        <f t="shared" si="4"/>
        <v>0</v>
      </c>
      <c r="Q78" s="6">
        <f>Q69+Q70+Q71+Q72+Q73+Q74+Q75+Q76+Q77</f>
        <v>0</v>
      </c>
      <c r="R78" s="6">
        <f t="shared" si="5"/>
        <v>0</v>
      </c>
      <c r="S78" s="6">
        <f>S69+S70+S71+S72+S73+S74+S75+S76+S77</f>
        <v>0</v>
      </c>
      <c r="T78" s="6">
        <f>T69+T70+T71+T72+T73+T74+T75+T76+T77</f>
        <v>-57425</v>
      </c>
      <c r="U78" s="6">
        <f t="shared" si="6"/>
        <v>-1112818.92</v>
      </c>
      <c r="V78" s="6">
        <f t="shared" ref="V78:V99" si="33">W28</f>
        <v>4469595.84</v>
      </c>
      <c r="W78" s="6">
        <f t="shared" si="9"/>
        <v>4423620.84</v>
      </c>
    </row>
    <row r="79" spans="1:23" x14ac:dyDescent="0.15">
      <c r="A79" s="1">
        <v>41230</v>
      </c>
      <c r="B79" s="2" t="s">
        <v>58</v>
      </c>
      <c r="D79" s="13">
        <f t="shared" si="0"/>
        <v>7435</v>
      </c>
      <c r="F79" s="13">
        <f t="shared" si="1"/>
        <v>0</v>
      </c>
      <c r="G79" s="14">
        <f t="shared" si="7"/>
        <v>0</v>
      </c>
      <c r="H79" s="13">
        <f t="shared" si="7"/>
        <v>7435</v>
      </c>
      <c r="J79" s="13">
        <f t="shared" si="2"/>
        <v>112045</v>
      </c>
      <c r="L79" s="13">
        <f t="shared" si="3"/>
        <v>0</v>
      </c>
      <c r="M79" s="14">
        <f t="shared" si="10"/>
        <v>0</v>
      </c>
      <c r="N79" s="3">
        <f t="shared" si="10"/>
        <v>112045</v>
      </c>
      <c r="P79" s="15">
        <f t="shared" si="4"/>
        <v>0</v>
      </c>
      <c r="R79" s="15">
        <f t="shared" si="5"/>
        <v>0</v>
      </c>
      <c r="U79" s="13">
        <f t="shared" si="6"/>
        <v>-94400</v>
      </c>
      <c r="V79" s="2">
        <f t="shared" si="33"/>
        <v>336220.9</v>
      </c>
      <c r="W79" s="6">
        <f t="shared" si="9"/>
        <v>336220.9</v>
      </c>
    </row>
    <row r="80" spans="1:23" x14ac:dyDescent="0.15">
      <c r="A80" s="1">
        <v>41230</v>
      </c>
      <c r="B80" s="2" t="s">
        <v>57</v>
      </c>
      <c r="D80" s="13">
        <f t="shared" si="0"/>
        <v>2625</v>
      </c>
      <c r="F80" s="13">
        <f t="shared" si="1"/>
        <v>0</v>
      </c>
      <c r="G80" s="14">
        <f t="shared" si="7"/>
        <v>0</v>
      </c>
      <c r="H80" s="13">
        <f t="shared" si="7"/>
        <v>2625</v>
      </c>
      <c r="J80" s="13">
        <f t="shared" si="2"/>
        <v>27700</v>
      </c>
      <c r="L80" s="13">
        <f t="shared" si="3"/>
        <v>0</v>
      </c>
      <c r="M80" s="14">
        <f t="shared" si="10"/>
        <v>0</v>
      </c>
      <c r="N80" s="3">
        <f t="shared" si="10"/>
        <v>27700</v>
      </c>
      <c r="P80" s="15">
        <f t="shared" si="4"/>
        <v>0</v>
      </c>
      <c r="R80" s="15">
        <f t="shared" si="5"/>
        <v>0</v>
      </c>
      <c r="T80" s="2">
        <f>-3080-225-175</f>
        <v>-3480</v>
      </c>
      <c r="U80" s="13">
        <f t="shared" si="6"/>
        <v>-22780</v>
      </c>
      <c r="V80" s="2">
        <f t="shared" si="33"/>
        <v>71455</v>
      </c>
      <c r="W80" s="6">
        <f t="shared" si="9"/>
        <v>67975</v>
      </c>
    </row>
    <row r="81" spans="1:23" x14ac:dyDescent="0.15">
      <c r="A81" s="1">
        <v>41230</v>
      </c>
      <c r="B81" s="2" t="s">
        <v>67</v>
      </c>
      <c r="D81" s="13">
        <f t="shared" si="0"/>
        <v>0</v>
      </c>
      <c r="F81" s="13">
        <f t="shared" si="1"/>
        <v>0</v>
      </c>
      <c r="G81" s="14">
        <f t="shared" si="7"/>
        <v>0</v>
      </c>
      <c r="H81" s="13">
        <f t="shared" si="7"/>
        <v>0</v>
      </c>
      <c r="J81" s="13">
        <f t="shared" si="2"/>
        <v>0</v>
      </c>
      <c r="L81" s="13">
        <f t="shared" si="3"/>
        <v>0</v>
      </c>
      <c r="M81" s="14">
        <f t="shared" si="10"/>
        <v>0</v>
      </c>
      <c r="N81" s="3">
        <f t="shared" si="10"/>
        <v>0</v>
      </c>
      <c r="P81" s="15">
        <f t="shared" si="4"/>
        <v>0</v>
      </c>
      <c r="R81" s="15">
        <f t="shared" si="5"/>
        <v>0</v>
      </c>
      <c r="U81" s="13">
        <f t="shared" si="6"/>
        <v>-3300</v>
      </c>
      <c r="V81" s="2">
        <f t="shared" si="33"/>
        <v>0</v>
      </c>
      <c r="W81" s="6">
        <f t="shared" si="9"/>
        <v>0</v>
      </c>
    </row>
    <row r="82" spans="1:23" x14ac:dyDescent="0.15">
      <c r="A82" s="1">
        <v>41230</v>
      </c>
      <c r="B82" s="2" t="s">
        <v>96</v>
      </c>
      <c r="D82" s="13">
        <f t="shared" si="0"/>
        <v>0</v>
      </c>
      <c r="F82" s="13">
        <f t="shared" si="1"/>
        <v>0</v>
      </c>
      <c r="G82" s="14">
        <f t="shared" ref="G82" si="34">E82+C82</f>
        <v>0</v>
      </c>
      <c r="H82" s="13">
        <f t="shared" ref="H82" si="35">F82+D82</f>
        <v>0</v>
      </c>
      <c r="J82" s="13">
        <f t="shared" si="2"/>
        <v>0</v>
      </c>
      <c r="L82" s="13">
        <f t="shared" si="3"/>
        <v>0</v>
      </c>
      <c r="M82" s="14">
        <f t="shared" ref="M82" si="36">K82+I82</f>
        <v>0</v>
      </c>
      <c r="N82" s="3">
        <f t="shared" ref="N82" si="37">L82+J82</f>
        <v>0</v>
      </c>
      <c r="P82" s="15">
        <f t="shared" si="4"/>
        <v>0</v>
      </c>
      <c r="R82" s="15">
        <f t="shared" si="5"/>
        <v>0</v>
      </c>
      <c r="U82" s="13">
        <f t="shared" si="6"/>
        <v>0</v>
      </c>
      <c r="V82" s="2">
        <f t="shared" si="33"/>
        <v>0</v>
      </c>
      <c r="W82" s="6">
        <f t="shared" ref="W82" si="38">V82+T82+M82</f>
        <v>0</v>
      </c>
    </row>
    <row r="83" spans="1:23" x14ac:dyDescent="0.15">
      <c r="A83" s="1">
        <v>41230</v>
      </c>
      <c r="B83" s="2" t="s">
        <v>101</v>
      </c>
      <c r="D83" s="13">
        <f t="shared" si="0"/>
        <v>0</v>
      </c>
      <c r="F83" s="13">
        <f t="shared" si="1"/>
        <v>0</v>
      </c>
      <c r="G83" s="14">
        <f t="shared" ref="G83" si="39">E83+C83</f>
        <v>0</v>
      </c>
      <c r="H83" s="13">
        <f t="shared" ref="H83" si="40">F83+D83</f>
        <v>0</v>
      </c>
      <c r="J83" s="13">
        <f t="shared" si="2"/>
        <v>0</v>
      </c>
      <c r="L83" s="13">
        <f t="shared" si="3"/>
        <v>0</v>
      </c>
      <c r="M83" s="14">
        <f t="shared" ref="M83" si="41">K83+I83</f>
        <v>0</v>
      </c>
      <c r="N83" s="3">
        <f t="shared" ref="N83" si="42">L83+J83</f>
        <v>0</v>
      </c>
      <c r="P83" s="15">
        <f t="shared" si="4"/>
        <v>0</v>
      </c>
      <c r="R83" s="15">
        <f t="shared" si="5"/>
        <v>0</v>
      </c>
      <c r="U83" s="13">
        <f t="shared" si="6"/>
        <v>0</v>
      </c>
      <c r="V83" s="2">
        <f t="shared" si="33"/>
        <v>0</v>
      </c>
      <c r="W83" s="6">
        <f t="shared" ref="W83" si="43">V83+T83+M83</f>
        <v>0</v>
      </c>
    </row>
    <row r="84" spans="1:23" s="6" customFormat="1" x14ac:dyDescent="0.15">
      <c r="A84" s="11">
        <v>41230</v>
      </c>
      <c r="B84" s="6" t="s">
        <v>68</v>
      </c>
      <c r="C84" s="6">
        <f>C79+C80+C81+C82+C83</f>
        <v>0</v>
      </c>
      <c r="D84" s="6">
        <f t="shared" si="0"/>
        <v>10060</v>
      </c>
      <c r="E84" s="6">
        <f>E79+E80+E81+E82+E83</f>
        <v>0</v>
      </c>
      <c r="F84" s="6">
        <f t="shared" si="1"/>
        <v>0</v>
      </c>
      <c r="G84" s="6">
        <f t="shared" ref="G84" si="44">E84+C84</f>
        <v>0</v>
      </c>
      <c r="H84" s="6">
        <f t="shared" ref="H84" si="45">F84+D84</f>
        <v>10060</v>
      </c>
      <c r="I84" s="6">
        <f>I79+I80+I81+I82+I83</f>
        <v>0</v>
      </c>
      <c r="J84" s="6">
        <f t="shared" si="2"/>
        <v>139745</v>
      </c>
      <c r="K84" s="6">
        <f>K79+K80+K81+K82+K83</f>
        <v>0</v>
      </c>
      <c r="L84" s="6">
        <f t="shared" si="3"/>
        <v>0</v>
      </c>
      <c r="M84" s="6">
        <f t="shared" ref="M84" si="46">K84+I84</f>
        <v>0</v>
      </c>
      <c r="N84" s="6">
        <f t="shared" ref="N84" si="47">L84+J84</f>
        <v>139745</v>
      </c>
      <c r="O84" s="6">
        <f>O79+O80+O81+O82</f>
        <v>0</v>
      </c>
      <c r="P84" s="6">
        <f t="shared" si="4"/>
        <v>0</v>
      </c>
      <c r="Q84" s="6">
        <f>Q79+Q80+Q81+Q82</f>
        <v>0</v>
      </c>
      <c r="R84" s="6">
        <f t="shared" si="5"/>
        <v>0</v>
      </c>
      <c r="S84" s="6">
        <f>S79+S80+S81+S82</f>
        <v>0</v>
      </c>
      <c r="T84" s="6">
        <f>T79+T80+T81+T82+T83</f>
        <v>-3480</v>
      </c>
      <c r="U84" s="6">
        <f t="shared" si="6"/>
        <v>-120480</v>
      </c>
      <c r="V84" s="6">
        <f t="shared" si="33"/>
        <v>407675.9</v>
      </c>
      <c r="W84" s="6">
        <f t="shared" ref="W84" si="48">V84+T84+M84</f>
        <v>404195.9</v>
      </c>
    </row>
    <row r="85" spans="1:23" x14ac:dyDescent="0.15">
      <c r="A85" s="1">
        <v>41230</v>
      </c>
      <c r="B85" s="2" t="s">
        <v>36</v>
      </c>
      <c r="D85" s="13">
        <f t="shared" si="0"/>
        <v>0</v>
      </c>
      <c r="F85" s="13">
        <f t="shared" si="1"/>
        <v>1500</v>
      </c>
      <c r="G85" s="14">
        <f t="shared" si="7"/>
        <v>0</v>
      </c>
      <c r="H85" s="13">
        <f t="shared" si="7"/>
        <v>1500</v>
      </c>
      <c r="J85" s="13">
        <f t="shared" si="2"/>
        <v>0</v>
      </c>
      <c r="L85" s="13">
        <f t="shared" si="3"/>
        <v>28300</v>
      </c>
      <c r="M85" s="14">
        <f t="shared" si="10"/>
        <v>0</v>
      </c>
      <c r="N85" s="3">
        <f t="shared" si="10"/>
        <v>28300</v>
      </c>
      <c r="P85" s="15">
        <f t="shared" si="4"/>
        <v>0</v>
      </c>
      <c r="R85" s="15">
        <f t="shared" si="5"/>
        <v>0</v>
      </c>
      <c r="U85" s="13">
        <f t="shared" si="6"/>
        <v>-32100</v>
      </c>
      <c r="V85" s="2">
        <f t="shared" si="33"/>
        <v>251900</v>
      </c>
      <c r="W85" s="6">
        <f t="shared" si="9"/>
        <v>251900</v>
      </c>
    </row>
    <row r="86" spans="1:23" x14ac:dyDescent="0.15">
      <c r="A86" s="1">
        <v>41230</v>
      </c>
      <c r="B86" s="2" t="s">
        <v>61</v>
      </c>
      <c r="D86" s="17">
        <f t="shared" si="0"/>
        <v>175</v>
      </c>
      <c r="F86" s="17">
        <f t="shared" si="1"/>
        <v>0</v>
      </c>
      <c r="G86" s="18">
        <f t="shared" si="7"/>
        <v>0</v>
      </c>
      <c r="H86" s="17">
        <f t="shared" si="7"/>
        <v>175</v>
      </c>
      <c r="J86" s="17">
        <f t="shared" si="2"/>
        <v>2425</v>
      </c>
      <c r="L86" s="17">
        <f t="shared" si="3"/>
        <v>0</v>
      </c>
      <c r="M86" s="18">
        <f t="shared" si="10"/>
        <v>0</v>
      </c>
      <c r="N86" s="8">
        <f t="shared" si="10"/>
        <v>2425</v>
      </c>
      <c r="P86" s="15">
        <f t="shared" si="4"/>
        <v>0</v>
      </c>
      <c r="R86" s="15">
        <f t="shared" si="5"/>
        <v>0</v>
      </c>
      <c r="U86" s="13">
        <f t="shared" si="6"/>
        <v>0</v>
      </c>
      <c r="V86" s="2">
        <f t="shared" si="33"/>
        <v>21700</v>
      </c>
      <c r="W86" s="6">
        <f t="shared" si="9"/>
        <v>21700</v>
      </c>
    </row>
    <row r="87" spans="1:23" x14ac:dyDescent="0.15">
      <c r="A87" s="71">
        <v>41230</v>
      </c>
      <c r="B87" s="7" t="s">
        <v>59</v>
      </c>
      <c r="C87" s="7"/>
      <c r="D87" s="3">
        <f t="shared" si="0"/>
        <v>4500</v>
      </c>
      <c r="E87" s="7"/>
      <c r="F87" s="3">
        <f t="shared" si="1"/>
        <v>0</v>
      </c>
      <c r="G87" s="6">
        <f t="shared" si="7"/>
        <v>0</v>
      </c>
      <c r="H87" s="3">
        <f t="shared" si="7"/>
        <v>4500</v>
      </c>
      <c r="I87" s="7"/>
      <c r="J87" s="3">
        <f t="shared" si="2"/>
        <v>27575</v>
      </c>
      <c r="K87" s="7"/>
      <c r="L87" s="3">
        <f t="shared" si="3"/>
        <v>0</v>
      </c>
      <c r="M87" s="6">
        <f t="shared" si="10"/>
        <v>0</v>
      </c>
      <c r="N87" s="3">
        <f t="shared" si="10"/>
        <v>27575</v>
      </c>
      <c r="P87" s="19">
        <f t="shared" si="4"/>
        <v>0</v>
      </c>
      <c r="R87" s="19">
        <f t="shared" si="5"/>
        <v>0</v>
      </c>
      <c r="U87" s="17">
        <f t="shared" si="6"/>
        <v>-22440</v>
      </c>
      <c r="V87" s="2">
        <f t="shared" si="33"/>
        <v>41315</v>
      </c>
      <c r="W87" s="10">
        <f t="shared" si="9"/>
        <v>41315</v>
      </c>
    </row>
    <row r="88" spans="1:23" x14ac:dyDescent="0.15">
      <c r="A88" s="71">
        <v>41230</v>
      </c>
      <c r="B88" s="7" t="s">
        <v>90</v>
      </c>
      <c r="C88" s="7"/>
      <c r="D88" s="3">
        <f t="shared" si="0"/>
        <v>50</v>
      </c>
      <c r="E88" s="7"/>
      <c r="F88" s="3">
        <f t="shared" si="1"/>
        <v>0</v>
      </c>
      <c r="G88" s="6">
        <f t="shared" si="7"/>
        <v>0</v>
      </c>
      <c r="H88" s="3">
        <f t="shared" si="7"/>
        <v>50</v>
      </c>
      <c r="I88" s="7"/>
      <c r="J88" s="3">
        <f t="shared" si="2"/>
        <v>500</v>
      </c>
      <c r="K88" s="7"/>
      <c r="L88" s="3">
        <f t="shared" si="3"/>
        <v>0</v>
      </c>
      <c r="M88" s="6">
        <f t="shared" si="10"/>
        <v>0</v>
      </c>
      <c r="N88" s="3">
        <f t="shared" si="10"/>
        <v>500</v>
      </c>
      <c r="P88" s="15">
        <f t="shared" si="4"/>
        <v>0</v>
      </c>
      <c r="R88" s="15">
        <f t="shared" si="5"/>
        <v>0</v>
      </c>
      <c r="U88" s="13">
        <f t="shared" si="6"/>
        <v>-500</v>
      </c>
      <c r="V88" s="2">
        <f t="shared" si="33"/>
        <v>500</v>
      </c>
      <c r="W88" s="16">
        <f t="shared" si="9"/>
        <v>500</v>
      </c>
    </row>
    <row r="89" spans="1:23" s="6" customFormat="1" x14ac:dyDescent="0.15">
      <c r="A89" s="11">
        <v>41230</v>
      </c>
      <c r="B89" s="6" t="s">
        <v>69</v>
      </c>
      <c r="C89" s="6">
        <f>C85+C86+C87+C88</f>
        <v>0</v>
      </c>
      <c r="D89" s="6">
        <f t="shared" si="0"/>
        <v>4725</v>
      </c>
      <c r="E89" s="6">
        <f>E85+E86+E87+E88</f>
        <v>0</v>
      </c>
      <c r="F89" s="6">
        <f t="shared" si="1"/>
        <v>1500</v>
      </c>
      <c r="G89" s="6">
        <f t="shared" ref="G89" si="49">E89+C89</f>
        <v>0</v>
      </c>
      <c r="H89" s="6">
        <f t="shared" ref="H89" si="50">F89+D89</f>
        <v>6225</v>
      </c>
      <c r="I89" s="6">
        <f>I85+I86+I87+I88</f>
        <v>0</v>
      </c>
      <c r="J89" s="6">
        <f t="shared" si="2"/>
        <v>30500</v>
      </c>
      <c r="K89" s="6">
        <f>K85+K86+K87+K88</f>
        <v>0</v>
      </c>
      <c r="L89" s="6">
        <f t="shared" si="3"/>
        <v>28300</v>
      </c>
      <c r="M89" s="6">
        <f t="shared" si="10"/>
        <v>0</v>
      </c>
      <c r="N89" s="6">
        <f t="shared" si="10"/>
        <v>58800</v>
      </c>
      <c r="O89" s="6">
        <f>O85+O86+O87+O88</f>
        <v>0</v>
      </c>
      <c r="P89" s="6">
        <f t="shared" si="4"/>
        <v>0</v>
      </c>
      <c r="Q89" s="6">
        <f>Q85+Q86+Q87+Q88</f>
        <v>0</v>
      </c>
      <c r="R89" s="6">
        <f t="shared" si="5"/>
        <v>0</v>
      </c>
      <c r="S89" s="6">
        <f>S85+S86+S87+S88</f>
        <v>0</v>
      </c>
      <c r="T89" s="6">
        <f>T85+T86+T87+T88</f>
        <v>0</v>
      </c>
      <c r="U89" s="6">
        <f t="shared" si="6"/>
        <v>-55040</v>
      </c>
      <c r="V89" s="6">
        <f t="shared" si="33"/>
        <v>315415</v>
      </c>
      <c r="W89" s="6">
        <f t="shared" si="9"/>
        <v>315415</v>
      </c>
    </row>
    <row r="90" spans="1:23" x14ac:dyDescent="0.15">
      <c r="A90" s="71">
        <v>41230</v>
      </c>
      <c r="B90" s="7" t="s">
        <v>70</v>
      </c>
      <c r="C90" s="7"/>
      <c r="D90" s="3">
        <f t="shared" si="0"/>
        <v>15125</v>
      </c>
      <c r="E90" s="7"/>
      <c r="F90" s="3">
        <f t="shared" si="1"/>
        <v>0</v>
      </c>
      <c r="G90" s="6">
        <f t="shared" ref="G90:H118" si="51">E90+C90</f>
        <v>0</v>
      </c>
      <c r="H90" s="3">
        <f t="shared" si="51"/>
        <v>15125</v>
      </c>
      <c r="I90" s="7"/>
      <c r="J90" s="3">
        <f t="shared" si="2"/>
        <v>174900</v>
      </c>
      <c r="K90" s="7"/>
      <c r="L90" s="3">
        <f t="shared" si="3"/>
        <v>0</v>
      </c>
      <c r="M90" s="6">
        <f t="shared" si="10"/>
        <v>0</v>
      </c>
      <c r="N90" s="3">
        <f t="shared" si="10"/>
        <v>174900</v>
      </c>
      <c r="P90" s="15">
        <f t="shared" si="4"/>
        <v>0</v>
      </c>
      <c r="R90" s="15">
        <f t="shared" si="5"/>
        <v>0</v>
      </c>
      <c r="U90" s="13">
        <f t="shared" si="6"/>
        <v>-26200</v>
      </c>
      <c r="V90" s="2">
        <f t="shared" si="33"/>
        <v>391597.5</v>
      </c>
      <c r="W90" s="6">
        <f t="shared" si="9"/>
        <v>391597.5</v>
      </c>
    </row>
    <row r="91" spans="1:23" x14ac:dyDescent="0.15">
      <c r="A91" s="71">
        <v>41230</v>
      </c>
      <c r="B91" s="7" t="s">
        <v>86</v>
      </c>
      <c r="C91" s="7"/>
      <c r="D91" s="3">
        <f t="shared" si="0"/>
        <v>0</v>
      </c>
      <c r="E91" s="7"/>
      <c r="F91" s="3">
        <f t="shared" si="1"/>
        <v>0</v>
      </c>
      <c r="G91" s="6">
        <f t="shared" ref="G91:G92" si="52">E91+C91</f>
        <v>0</v>
      </c>
      <c r="H91" s="3">
        <f t="shared" ref="H91:H92" si="53">F91+D91</f>
        <v>0</v>
      </c>
      <c r="I91" s="7"/>
      <c r="J91" s="3">
        <f t="shared" si="2"/>
        <v>0</v>
      </c>
      <c r="K91" s="7"/>
      <c r="L91" s="3">
        <f t="shared" si="3"/>
        <v>0</v>
      </c>
      <c r="M91" s="6">
        <f t="shared" ref="M91:M92" si="54">K91+I91</f>
        <v>0</v>
      </c>
      <c r="N91" s="3">
        <f t="shared" ref="N91:N92" si="55">L91+J91</f>
        <v>0</v>
      </c>
      <c r="P91" s="15">
        <f t="shared" si="4"/>
        <v>0</v>
      </c>
      <c r="R91" s="15">
        <f t="shared" si="5"/>
        <v>0</v>
      </c>
      <c r="U91" s="13">
        <f t="shared" si="6"/>
        <v>0</v>
      </c>
      <c r="V91" s="2">
        <f t="shared" si="33"/>
        <v>25500</v>
      </c>
      <c r="W91" s="6">
        <f t="shared" ref="W91:W92" si="56">V91+T91+M91</f>
        <v>25500</v>
      </c>
    </row>
    <row r="92" spans="1:23" x14ac:dyDescent="0.15">
      <c r="A92" s="71">
        <v>41230</v>
      </c>
      <c r="B92" s="7" t="s">
        <v>91</v>
      </c>
      <c r="C92" s="7"/>
      <c r="D92" s="3">
        <f t="shared" si="0"/>
        <v>100</v>
      </c>
      <c r="E92" s="7"/>
      <c r="F92" s="3">
        <f t="shared" si="1"/>
        <v>0</v>
      </c>
      <c r="G92" s="6">
        <f t="shared" si="52"/>
        <v>0</v>
      </c>
      <c r="H92" s="3">
        <f t="shared" si="53"/>
        <v>100</v>
      </c>
      <c r="I92" s="7"/>
      <c r="J92" s="3">
        <f t="shared" si="2"/>
        <v>1250</v>
      </c>
      <c r="K92" s="7"/>
      <c r="L92" s="3">
        <f t="shared" si="3"/>
        <v>0</v>
      </c>
      <c r="M92" s="6">
        <f t="shared" si="54"/>
        <v>0</v>
      </c>
      <c r="N92" s="3">
        <f t="shared" si="55"/>
        <v>1250</v>
      </c>
      <c r="P92" s="15">
        <f t="shared" si="4"/>
        <v>0</v>
      </c>
      <c r="R92" s="15">
        <f t="shared" si="5"/>
        <v>0</v>
      </c>
      <c r="U92" s="13">
        <f t="shared" si="6"/>
        <v>-7000</v>
      </c>
      <c r="V92" s="2">
        <f t="shared" si="33"/>
        <v>12050</v>
      </c>
      <c r="W92" s="6">
        <f t="shared" si="56"/>
        <v>12050</v>
      </c>
    </row>
    <row r="93" spans="1:23" x14ac:dyDescent="0.15">
      <c r="A93" s="1">
        <v>41230</v>
      </c>
      <c r="B93" s="2" t="s">
        <v>97</v>
      </c>
      <c r="D93" s="13">
        <f t="shared" si="0"/>
        <v>0</v>
      </c>
      <c r="F93" s="13">
        <f t="shared" si="1"/>
        <v>0</v>
      </c>
      <c r="G93" s="14">
        <f t="shared" si="51"/>
        <v>0</v>
      </c>
      <c r="H93" s="13">
        <f t="shared" si="51"/>
        <v>0</v>
      </c>
      <c r="J93" s="13">
        <f t="shared" si="2"/>
        <v>0</v>
      </c>
      <c r="L93" s="13">
        <f t="shared" si="3"/>
        <v>0</v>
      </c>
      <c r="M93" s="14">
        <f t="shared" si="10"/>
        <v>0</v>
      </c>
      <c r="N93" s="13">
        <f t="shared" si="10"/>
        <v>0</v>
      </c>
      <c r="P93" s="15">
        <f t="shared" si="4"/>
        <v>0</v>
      </c>
      <c r="R93" s="15">
        <f t="shared" si="5"/>
        <v>0</v>
      </c>
      <c r="U93" s="13">
        <f t="shared" si="6"/>
        <v>0</v>
      </c>
      <c r="V93" s="2">
        <f t="shared" si="33"/>
        <v>0</v>
      </c>
      <c r="W93" s="6">
        <f t="shared" si="9"/>
        <v>0</v>
      </c>
    </row>
    <row r="94" spans="1:23" x14ac:dyDescent="0.15">
      <c r="A94" s="1">
        <v>41230</v>
      </c>
      <c r="B94" s="2" t="s">
        <v>102</v>
      </c>
      <c r="D94" s="13">
        <f t="shared" si="0"/>
        <v>0</v>
      </c>
      <c r="F94" s="13">
        <f t="shared" si="1"/>
        <v>0</v>
      </c>
      <c r="G94" s="14">
        <f t="shared" ref="G94" si="57">E94+C94</f>
        <v>0</v>
      </c>
      <c r="H94" s="13">
        <f t="shared" ref="H94" si="58">F94+D94</f>
        <v>0</v>
      </c>
      <c r="J94" s="13">
        <f t="shared" si="2"/>
        <v>0</v>
      </c>
      <c r="L94" s="13">
        <f t="shared" si="3"/>
        <v>0</v>
      </c>
      <c r="M94" s="14">
        <f t="shared" ref="M94" si="59">K94+I94</f>
        <v>0</v>
      </c>
      <c r="N94" s="13">
        <f t="shared" ref="N94" si="60">L94+J94</f>
        <v>0</v>
      </c>
      <c r="P94" s="15">
        <f t="shared" si="4"/>
        <v>0</v>
      </c>
      <c r="R94" s="15">
        <f t="shared" si="5"/>
        <v>0</v>
      </c>
      <c r="U94" s="13">
        <f t="shared" si="6"/>
        <v>0</v>
      </c>
      <c r="V94" s="2">
        <f t="shared" si="33"/>
        <v>0</v>
      </c>
      <c r="W94" s="6">
        <f t="shared" ref="W94" si="61">V94+T94+M94</f>
        <v>0</v>
      </c>
    </row>
    <row r="95" spans="1:23" s="6" customFormat="1" x14ac:dyDescent="0.15">
      <c r="A95" s="11">
        <v>41230</v>
      </c>
      <c r="B95" s="6" t="s">
        <v>71</v>
      </c>
      <c r="C95" s="6">
        <f>C90+C91+C92+C93+C94</f>
        <v>0</v>
      </c>
      <c r="D95" s="6">
        <f t="shared" si="0"/>
        <v>15225</v>
      </c>
      <c r="E95" s="6">
        <f>E90+E91+E92+E93+E94</f>
        <v>0</v>
      </c>
      <c r="F95" s="6">
        <f t="shared" si="1"/>
        <v>25</v>
      </c>
      <c r="G95" s="6">
        <f t="shared" si="51"/>
        <v>0</v>
      </c>
      <c r="H95" s="6">
        <f t="shared" si="51"/>
        <v>15250</v>
      </c>
      <c r="I95" s="6">
        <f>I90+I91+I92+I93+I94</f>
        <v>0</v>
      </c>
      <c r="J95" s="6">
        <f t="shared" si="2"/>
        <v>176150</v>
      </c>
      <c r="K95" s="6">
        <f>K90+K91+K92+K93+K94</f>
        <v>0</v>
      </c>
      <c r="L95" s="6">
        <f t="shared" si="3"/>
        <v>457.5</v>
      </c>
      <c r="M95" s="6">
        <f t="shared" ref="M95" si="62">K95+I95</f>
        <v>0</v>
      </c>
      <c r="N95" s="6">
        <f t="shared" ref="N95" si="63">L95+J95</f>
        <v>176607.5</v>
      </c>
      <c r="O95" s="6">
        <f>O90+O93</f>
        <v>0</v>
      </c>
      <c r="P95" s="6">
        <f t="shared" si="4"/>
        <v>0</v>
      </c>
      <c r="Q95" s="6">
        <f>Q90+Q93</f>
        <v>0</v>
      </c>
      <c r="R95" s="6">
        <f t="shared" si="5"/>
        <v>0</v>
      </c>
      <c r="S95" s="6">
        <f>S90+S93</f>
        <v>0</v>
      </c>
      <c r="T95" s="6">
        <f>T90+T91+T92+T93+T94</f>
        <v>0</v>
      </c>
      <c r="U95" s="6">
        <f t="shared" si="6"/>
        <v>-33200</v>
      </c>
      <c r="V95" s="6">
        <f t="shared" si="33"/>
        <v>429147.5</v>
      </c>
      <c r="W95" s="6">
        <f t="shared" ref="W95" si="64">V95+T95+M95</f>
        <v>429147.5</v>
      </c>
    </row>
    <row r="96" spans="1:23" x14ac:dyDescent="0.15">
      <c r="A96" s="1">
        <v>41230</v>
      </c>
      <c r="B96" s="2" t="s">
        <v>26</v>
      </c>
      <c r="C96" s="2">
        <v>500</v>
      </c>
      <c r="D96" s="13">
        <f t="shared" si="0"/>
        <v>11525</v>
      </c>
      <c r="F96" s="13">
        <f t="shared" si="1"/>
        <v>25</v>
      </c>
      <c r="G96" s="14">
        <f t="shared" si="51"/>
        <v>500</v>
      </c>
      <c r="H96" s="13">
        <f t="shared" si="51"/>
        <v>11550</v>
      </c>
      <c r="I96" s="2">
        <v>14000</v>
      </c>
      <c r="J96" s="13">
        <f t="shared" si="2"/>
        <v>119590</v>
      </c>
      <c r="L96" s="13">
        <f t="shared" si="3"/>
        <v>457.5</v>
      </c>
      <c r="M96" s="14">
        <f t="shared" si="10"/>
        <v>14000</v>
      </c>
      <c r="N96" s="3">
        <f t="shared" si="10"/>
        <v>120047.5</v>
      </c>
      <c r="P96" s="15">
        <f t="shared" si="4"/>
        <v>0</v>
      </c>
      <c r="R96" s="15">
        <f t="shared" si="5"/>
        <v>0</v>
      </c>
      <c r="U96" s="13">
        <f t="shared" si="6"/>
        <v>-44600</v>
      </c>
      <c r="V96" s="2">
        <f t="shared" si="33"/>
        <v>686805.95</v>
      </c>
      <c r="W96" s="6">
        <f t="shared" si="9"/>
        <v>700805.95</v>
      </c>
    </row>
    <row r="97" spans="1:23" x14ac:dyDescent="0.15">
      <c r="A97" s="1">
        <v>41230</v>
      </c>
      <c r="B97" s="2" t="s">
        <v>95</v>
      </c>
      <c r="D97" s="13">
        <f t="shared" si="0"/>
        <v>250</v>
      </c>
      <c r="F97" s="13">
        <f t="shared" si="1"/>
        <v>0</v>
      </c>
      <c r="G97" s="14">
        <f t="shared" si="51"/>
        <v>0</v>
      </c>
      <c r="H97" s="13">
        <f t="shared" si="51"/>
        <v>250</v>
      </c>
      <c r="J97" s="13">
        <f t="shared" si="2"/>
        <v>5875</v>
      </c>
      <c r="L97" s="13">
        <f t="shared" si="3"/>
        <v>0</v>
      </c>
      <c r="M97" s="14">
        <f t="shared" si="10"/>
        <v>0</v>
      </c>
      <c r="N97" s="3">
        <f t="shared" si="10"/>
        <v>5875</v>
      </c>
      <c r="P97" s="15">
        <f t="shared" si="4"/>
        <v>0</v>
      </c>
      <c r="R97" s="15">
        <f t="shared" si="5"/>
        <v>0</v>
      </c>
      <c r="U97" s="13">
        <f t="shared" si="6"/>
        <v>0</v>
      </c>
      <c r="V97" s="2">
        <f t="shared" si="33"/>
        <v>7175</v>
      </c>
      <c r="W97" s="6">
        <f t="shared" si="9"/>
        <v>7175</v>
      </c>
    </row>
    <row r="98" spans="1:23" x14ac:dyDescent="0.15">
      <c r="A98" s="1">
        <v>41230</v>
      </c>
      <c r="B98" s="2" t="s">
        <v>72</v>
      </c>
      <c r="D98" s="17">
        <f t="shared" si="0"/>
        <v>800</v>
      </c>
      <c r="F98" s="17">
        <f t="shared" si="1"/>
        <v>0</v>
      </c>
      <c r="G98" s="18">
        <f t="shared" si="51"/>
        <v>0</v>
      </c>
      <c r="H98" s="17">
        <f t="shared" si="51"/>
        <v>800</v>
      </c>
      <c r="J98" s="17">
        <f t="shared" si="2"/>
        <v>17950</v>
      </c>
      <c r="L98" s="17">
        <f t="shared" si="3"/>
        <v>0</v>
      </c>
      <c r="M98" s="18">
        <f t="shared" si="10"/>
        <v>0</v>
      </c>
      <c r="N98" s="8">
        <f t="shared" si="10"/>
        <v>17950</v>
      </c>
      <c r="P98" s="19">
        <f t="shared" si="4"/>
        <v>0</v>
      </c>
      <c r="R98" s="19">
        <f t="shared" si="5"/>
        <v>0</v>
      </c>
      <c r="U98" s="17">
        <f t="shared" si="6"/>
        <v>-17950</v>
      </c>
      <c r="V98" s="2">
        <f t="shared" si="33"/>
        <v>41300</v>
      </c>
      <c r="W98" s="10">
        <f t="shared" si="9"/>
        <v>41300</v>
      </c>
    </row>
    <row r="99" spans="1:23" x14ac:dyDescent="0.15">
      <c r="A99" s="1">
        <v>41230</v>
      </c>
      <c r="B99" s="2" t="s">
        <v>103</v>
      </c>
      <c r="D99" s="17">
        <f t="shared" si="0"/>
        <v>0</v>
      </c>
      <c r="F99" s="17">
        <f t="shared" si="1"/>
        <v>0</v>
      </c>
      <c r="G99" s="18">
        <f t="shared" ref="G99" si="65">E99+C99</f>
        <v>0</v>
      </c>
      <c r="H99" s="17">
        <f t="shared" ref="H99" si="66">F99+D99</f>
        <v>0</v>
      </c>
      <c r="J99" s="17">
        <f t="shared" si="2"/>
        <v>0</v>
      </c>
      <c r="L99" s="17">
        <f t="shared" si="3"/>
        <v>0</v>
      </c>
      <c r="M99" s="18">
        <f t="shared" ref="M99" si="67">K99+I99</f>
        <v>0</v>
      </c>
      <c r="N99" s="8">
        <f t="shared" ref="N99" si="68">L99+J99</f>
        <v>0</v>
      </c>
      <c r="P99" s="19">
        <f t="shared" si="4"/>
        <v>0</v>
      </c>
      <c r="R99" s="19">
        <f t="shared" si="5"/>
        <v>0</v>
      </c>
      <c r="U99" s="17">
        <f t="shared" si="6"/>
        <v>0</v>
      </c>
      <c r="V99" s="2">
        <f t="shared" si="33"/>
        <v>0</v>
      </c>
      <c r="W99" s="10">
        <f t="shared" ref="W99" si="69">V99+T99+M99</f>
        <v>0</v>
      </c>
    </row>
    <row r="100" spans="1:23" s="6" customFormat="1" x14ac:dyDescent="0.15">
      <c r="A100" s="11">
        <v>41230</v>
      </c>
      <c r="B100" s="6" t="s">
        <v>73</v>
      </c>
      <c r="C100" s="6">
        <f>C96+C97+C98+C99</f>
        <v>500</v>
      </c>
      <c r="D100" s="6">
        <f t="shared" si="0"/>
        <v>12575</v>
      </c>
      <c r="E100" s="6">
        <f>E96+E97+E98+E99</f>
        <v>0</v>
      </c>
      <c r="F100" s="6">
        <f t="shared" si="1"/>
        <v>25</v>
      </c>
      <c r="G100" s="6">
        <f t="shared" si="51"/>
        <v>500</v>
      </c>
      <c r="H100" s="6">
        <f t="shared" si="51"/>
        <v>12600</v>
      </c>
      <c r="I100" s="6">
        <f>I96+I97+I98+I99</f>
        <v>14000</v>
      </c>
      <c r="J100" s="6">
        <f t="shared" si="2"/>
        <v>143415</v>
      </c>
      <c r="K100" s="6">
        <f>K96+K97+K98+K99</f>
        <v>0</v>
      </c>
      <c r="L100" s="6">
        <f t="shared" si="3"/>
        <v>457.5</v>
      </c>
      <c r="M100" s="6">
        <f t="shared" si="10"/>
        <v>14000</v>
      </c>
      <c r="N100" s="6">
        <f t="shared" si="10"/>
        <v>143872.5</v>
      </c>
      <c r="O100" s="6">
        <f>O96+O97+O98</f>
        <v>0</v>
      </c>
      <c r="P100" s="6">
        <f t="shared" si="4"/>
        <v>0</v>
      </c>
      <c r="Q100" s="6">
        <f>Q96+Q97+Q98</f>
        <v>0</v>
      </c>
      <c r="R100" s="6">
        <f t="shared" si="5"/>
        <v>0</v>
      </c>
      <c r="S100" s="6">
        <f>S96+S97+S98</f>
        <v>0</v>
      </c>
      <c r="T100" s="6">
        <f>T96+T97+T98+T99</f>
        <v>0</v>
      </c>
      <c r="U100" s="6">
        <f t="shared" si="6"/>
        <v>-62550</v>
      </c>
      <c r="V100" s="6">
        <f t="shared" ref="V100:V115" si="70">W50</f>
        <v>735280.95</v>
      </c>
      <c r="W100" s="6">
        <f t="shared" si="9"/>
        <v>749280.95</v>
      </c>
    </row>
    <row r="101" spans="1:23" s="6" customFormat="1" x14ac:dyDescent="0.15">
      <c r="A101" s="11">
        <v>41230</v>
      </c>
      <c r="B101" s="6" t="s">
        <v>74</v>
      </c>
      <c r="C101" s="6">
        <f>C100+C78+C68+C57+C84+C89+C95</f>
        <v>2030</v>
      </c>
      <c r="D101" s="6">
        <f t="shared" si="0"/>
        <v>169695</v>
      </c>
      <c r="E101" s="6">
        <f>E100+E78+E68+E57+E84+E89+E95</f>
        <v>0</v>
      </c>
      <c r="F101" s="6">
        <f t="shared" si="1"/>
        <v>4025</v>
      </c>
      <c r="G101" s="6">
        <f t="shared" si="51"/>
        <v>2030</v>
      </c>
      <c r="H101" s="6">
        <f t="shared" si="51"/>
        <v>173720</v>
      </c>
      <c r="I101" s="6">
        <f>I100+I78+I68+I57+I84+I89+I95</f>
        <v>41718</v>
      </c>
      <c r="J101" s="6">
        <f t="shared" si="2"/>
        <v>1966425.5</v>
      </c>
      <c r="K101" s="6">
        <f>K100+K78+K68+K57+K84+K89+K95</f>
        <v>0</v>
      </c>
      <c r="L101" s="6">
        <f t="shared" si="3"/>
        <v>115656</v>
      </c>
      <c r="M101" s="6">
        <f t="shared" si="10"/>
        <v>41718</v>
      </c>
      <c r="N101" s="6">
        <f t="shared" si="10"/>
        <v>2082081.5</v>
      </c>
      <c r="O101" s="6" t="e">
        <f>O100+O78+O68+O57+O84+O89+O95</f>
        <v>#REF!</v>
      </c>
      <c r="P101" s="6" t="e">
        <f t="shared" si="4"/>
        <v>#REF!</v>
      </c>
      <c r="Q101" s="6" t="e">
        <f>Q100+Q78+Q68+Q57+Q84+Q89+Q95</f>
        <v>#REF!</v>
      </c>
      <c r="R101" s="6" t="e">
        <f t="shared" si="5"/>
        <v>#REF!</v>
      </c>
      <c r="S101" s="6" t="e">
        <f>S100+S78+S68+S57+S84+S89+S95</f>
        <v>#REF!</v>
      </c>
      <c r="T101" s="6">
        <f>T100+T78+T68+T57+T84+T89+T95</f>
        <v>-76905</v>
      </c>
      <c r="U101" s="6">
        <f t="shared" si="6"/>
        <v>-2172062.92</v>
      </c>
      <c r="V101" s="6">
        <f t="shared" si="70"/>
        <v>11403191.469999999</v>
      </c>
      <c r="W101" s="6">
        <f t="shared" si="9"/>
        <v>11368004.469999999</v>
      </c>
    </row>
    <row r="102" spans="1:23" hidden="1" x14ac:dyDescent="0.15">
      <c r="A102" s="1">
        <v>41231</v>
      </c>
      <c r="B102" s="12" t="s">
        <v>34</v>
      </c>
      <c r="D102" s="13">
        <f t="shared" si="0"/>
        <v>3000</v>
      </c>
      <c r="F102" s="13">
        <f t="shared" si="1"/>
        <v>650</v>
      </c>
      <c r="G102" s="14">
        <f t="shared" si="51"/>
        <v>0</v>
      </c>
      <c r="H102" s="13">
        <f t="shared" si="51"/>
        <v>3650</v>
      </c>
      <c r="J102" s="13">
        <f t="shared" si="2"/>
        <v>22000</v>
      </c>
      <c r="L102" s="13">
        <f t="shared" si="3"/>
        <v>12448.5</v>
      </c>
      <c r="M102" s="14">
        <f>K102+I102</f>
        <v>0</v>
      </c>
      <c r="N102" s="13">
        <f>L102+J102</f>
        <v>34448.5</v>
      </c>
      <c r="P102" s="15">
        <f t="shared" si="4"/>
        <v>0</v>
      </c>
      <c r="R102" s="15">
        <f t="shared" si="5"/>
        <v>0</v>
      </c>
      <c r="U102" s="13">
        <f t="shared" si="6"/>
        <v>-13200</v>
      </c>
      <c r="V102" s="2">
        <f t="shared" si="70"/>
        <v>397893.5</v>
      </c>
      <c r="W102" s="16">
        <f t="shared" si="9"/>
        <v>397893.5</v>
      </c>
    </row>
    <row r="103" spans="1:23" hidden="1" x14ac:dyDescent="0.15">
      <c r="A103" s="1">
        <v>41231</v>
      </c>
      <c r="B103" s="2" t="s">
        <v>37</v>
      </c>
      <c r="D103" s="13">
        <f t="shared" si="0"/>
        <v>3100</v>
      </c>
      <c r="F103" s="13">
        <f t="shared" si="1"/>
        <v>1700</v>
      </c>
      <c r="G103" s="14">
        <f t="shared" si="51"/>
        <v>0</v>
      </c>
      <c r="H103" s="13">
        <f t="shared" si="51"/>
        <v>4800</v>
      </c>
      <c r="J103" s="13">
        <f t="shared" si="2"/>
        <v>24250</v>
      </c>
      <c r="L103" s="13">
        <f t="shared" si="3"/>
        <v>26450</v>
      </c>
      <c r="M103" s="14">
        <f t="shared" ref="M103:N151" si="71">K103+I103</f>
        <v>0</v>
      </c>
      <c r="N103" s="3">
        <f t="shared" si="71"/>
        <v>50700</v>
      </c>
      <c r="P103" s="15">
        <f t="shared" si="4"/>
        <v>0</v>
      </c>
      <c r="R103" s="15">
        <f t="shared" si="5"/>
        <v>0</v>
      </c>
      <c r="U103" s="13">
        <f t="shared" si="6"/>
        <v>-44480</v>
      </c>
      <c r="V103" s="2">
        <f t="shared" si="70"/>
        <v>169265</v>
      </c>
      <c r="W103" s="6">
        <f t="shared" si="9"/>
        <v>169265</v>
      </c>
    </row>
    <row r="104" spans="1:23" hidden="1" x14ac:dyDescent="0.15">
      <c r="A104" s="1">
        <v>41231</v>
      </c>
      <c r="B104" s="2" t="s">
        <v>54</v>
      </c>
      <c r="D104" s="13">
        <f t="shared" si="0"/>
        <v>1200</v>
      </c>
      <c r="F104" s="13">
        <f t="shared" si="1"/>
        <v>0</v>
      </c>
      <c r="G104" s="14">
        <f t="shared" si="51"/>
        <v>0</v>
      </c>
      <c r="H104" s="13">
        <f t="shared" si="51"/>
        <v>1200</v>
      </c>
      <c r="J104" s="13">
        <f t="shared" si="2"/>
        <v>20100</v>
      </c>
      <c r="L104" s="13">
        <f t="shared" si="3"/>
        <v>0</v>
      </c>
      <c r="M104" s="14">
        <f t="shared" si="71"/>
        <v>0</v>
      </c>
      <c r="N104" s="3">
        <f t="shared" si="71"/>
        <v>20100</v>
      </c>
      <c r="P104" s="15">
        <f t="shared" si="4"/>
        <v>0</v>
      </c>
      <c r="R104" s="15">
        <f t="shared" si="5"/>
        <v>0</v>
      </c>
      <c r="U104" s="13">
        <f t="shared" si="6"/>
        <v>0</v>
      </c>
      <c r="V104" s="2">
        <f t="shared" si="70"/>
        <v>30900</v>
      </c>
      <c r="W104" s="6">
        <f t="shared" si="9"/>
        <v>30900</v>
      </c>
    </row>
    <row r="105" spans="1:23" hidden="1" x14ac:dyDescent="0.15">
      <c r="A105" s="1">
        <v>41231</v>
      </c>
      <c r="B105" s="2" t="s">
        <v>99</v>
      </c>
      <c r="D105" s="13">
        <f t="shared" si="0"/>
        <v>0</v>
      </c>
      <c r="F105" s="13">
        <f t="shared" si="1"/>
        <v>0</v>
      </c>
      <c r="G105" s="14">
        <f t="shared" si="51"/>
        <v>0</v>
      </c>
      <c r="H105" s="13">
        <f t="shared" si="51"/>
        <v>0</v>
      </c>
      <c r="J105" s="13">
        <f t="shared" si="2"/>
        <v>0</v>
      </c>
      <c r="L105" s="13">
        <f t="shared" si="3"/>
        <v>0</v>
      </c>
      <c r="M105" s="14">
        <f t="shared" si="71"/>
        <v>0</v>
      </c>
      <c r="N105" s="3">
        <f t="shared" si="71"/>
        <v>0</v>
      </c>
      <c r="P105" s="15">
        <f t="shared" si="4"/>
        <v>0</v>
      </c>
      <c r="R105" s="15">
        <f t="shared" si="5"/>
        <v>0</v>
      </c>
      <c r="U105" s="13">
        <f t="shared" si="6"/>
        <v>0</v>
      </c>
      <c r="V105" s="2">
        <f t="shared" si="70"/>
        <v>0</v>
      </c>
      <c r="W105" s="6">
        <f t="shared" si="9"/>
        <v>0</v>
      </c>
    </row>
    <row r="106" spans="1:23" hidden="1" x14ac:dyDescent="0.15">
      <c r="A106" s="1">
        <v>41231</v>
      </c>
      <c r="B106" s="2" t="s">
        <v>25</v>
      </c>
      <c r="D106" s="17">
        <f t="shared" si="0"/>
        <v>0</v>
      </c>
      <c r="F106" s="17">
        <f t="shared" si="1"/>
        <v>0</v>
      </c>
      <c r="G106" s="18">
        <f t="shared" si="51"/>
        <v>0</v>
      </c>
      <c r="H106" s="17">
        <f t="shared" si="51"/>
        <v>0</v>
      </c>
      <c r="J106" s="17">
        <f t="shared" si="2"/>
        <v>0</v>
      </c>
      <c r="L106" s="17">
        <f t="shared" si="3"/>
        <v>0</v>
      </c>
      <c r="M106" s="18">
        <f t="shared" si="71"/>
        <v>0</v>
      </c>
      <c r="N106" s="8">
        <f t="shared" si="71"/>
        <v>0</v>
      </c>
      <c r="P106" s="19">
        <f t="shared" si="4"/>
        <v>0</v>
      </c>
      <c r="R106" s="19">
        <f t="shared" si="5"/>
        <v>0</v>
      </c>
      <c r="U106" s="17">
        <f t="shared" si="6"/>
        <v>0</v>
      </c>
      <c r="V106" s="2">
        <f t="shared" si="70"/>
        <v>4500</v>
      </c>
      <c r="W106" s="10">
        <f t="shared" si="9"/>
        <v>4500</v>
      </c>
    </row>
    <row r="107" spans="1:23" s="6" customFormat="1" hidden="1" x14ac:dyDescent="0.15">
      <c r="A107" s="11">
        <v>41231</v>
      </c>
      <c r="B107" s="6" t="s">
        <v>62</v>
      </c>
      <c r="C107" s="6">
        <f>C102+C103+C104+C105+C106</f>
        <v>0</v>
      </c>
      <c r="D107" s="6">
        <f t="shared" si="0"/>
        <v>7300</v>
      </c>
      <c r="E107" s="6">
        <f>E102+E103+E104+E105+E106</f>
        <v>0</v>
      </c>
      <c r="F107" s="6">
        <f t="shared" si="1"/>
        <v>2350</v>
      </c>
      <c r="G107" s="6">
        <f t="shared" si="51"/>
        <v>0</v>
      </c>
      <c r="H107" s="6">
        <f t="shared" si="51"/>
        <v>9650</v>
      </c>
      <c r="I107" s="6">
        <f>I102+I103+I104+I105+I106</f>
        <v>0</v>
      </c>
      <c r="J107" s="6">
        <f t="shared" si="2"/>
        <v>66350</v>
      </c>
      <c r="K107" s="6">
        <f>K102+K103+K104+K105+K106</f>
        <v>0</v>
      </c>
      <c r="L107" s="6">
        <f t="shared" si="3"/>
        <v>38898.5</v>
      </c>
      <c r="M107" s="6">
        <f t="shared" si="71"/>
        <v>0</v>
      </c>
      <c r="N107" s="6">
        <f t="shared" si="71"/>
        <v>105248.5</v>
      </c>
      <c r="O107" s="6" t="e">
        <f>O102+O103+#REF!+O104+O105+O106</f>
        <v>#REF!</v>
      </c>
      <c r="P107" s="6" t="e">
        <f t="shared" si="4"/>
        <v>#REF!</v>
      </c>
      <c r="Q107" s="6" t="e">
        <f>Q102+Q103+#REF!+Q104+Q105+Q106</f>
        <v>#REF!</v>
      </c>
      <c r="R107" s="6" t="e">
        <f t="shared" si="5"/>
        <v>#REF!</v>
      </c>
      <c r="S107" s="6" t="e">
        <f>S102+S103+#REF!+S104+S105+S106</f>
        <v>#REF!</v>
      </c>
      <c r="T107" s="6">
        <f>T102+T103+T104+T105+T106</f>
        <v>0</v>
      </c>
      <c r="U107" s="6">
        <f t="shared" si="6"/>
        <v>-57680</v>
      </c>
      <c r="V107" s="6">
        <f t="shared" si="70"/>
        <v>602558.5</v>
      </c>
      <c r="W107" s="6">
        <f t="shared" si="9"/>
        <v>602558.5</v>
      </c>
    </row>
    <row r="108" spans="1:23" hidden="1" x14ac:dyDescent="0.15">
      <c r="A108" s="1">
        <v>41231</v>
      </c>
      <c r="B108" s="12" t="s">
        <v>39</v>
      </c>
      <c r="D108" s="13">
        <f t="shared" si="0"/>
        <v>43975</v>
      </c>
      <c r="F108" s="13">
        <f t="shared" si="1"/>
        <v>0</v>
      </c>
      <c r="G108" s="14">
        <f t="shared" si="51"/>
        <v>0</v>
      </c>
      <c r="H108" s="13">
        <f t="shared" si="51"/>
        <v>43975</v>
      </c>
      <c r="J108" s="13">
        <f t="shared" si="2"/>
        <v>578093</v>
      </c>
      <c r="L108" s="13">
        <f t="shared" si="3"/>
        <v>0</v>
      </c>
      <c r="M108" s="14">
        <f t="shared" si="71"/>
        <v>0</v>
      </c>
      <c r="N108" s="13">
        <f t="shared" si="71"/>
        <v>578093</v>
      </c>
      <c r="P108" s="15">
        <f t="shared" si="4"/>
        <v>0</v>
      </c>
      <c r="R108" s="15">
        <f t="shared" si="5"/>
        <v>0</v>
      </c>
      <c r="U108" s="13">
        <f t="shared" si="6"/>
        <v>-682959</v>
      </c>
      <c r="V108" s="2">
        <f t="shared" si="70"/>
        <v>3968658.28</v>
      </c>
      <c r="W108" s="16">
        <f t="shared" si="9"/>
        <v>3968658.28</v>
      </c>
    </row>
    <row r="109" spans="1:23" hidden="1" x14ac:dyDescent="0.15">
      <c r="A109" s="1">
        <v>41231</v>
      </c>
      <c r="B109" s="2" t="s">
        <v>35</v>
      </c>
      <c r="D109" s="13">
        <f t="shared" si="0"/>
        <v>-4850</v>
      </c>
      <c r="F109" s="13">
        <f t="shared" si="1"/>
        <v>150</v>
      </c>
      <c r="G109" s="14">
        <f t="shared" si="51"/>
        <v>0</v>
      </c>
      <c r="H109" s="13">
        <f t="shared" si="51"/>
        <v>-4700</v>
      </c>
      <c r="J109" s="13">
        <f t="shared" si="2"/>
        <v>-24075</v>
      </c>
      <c r="L109" s="13">
        <f t="shared" si="3"/>
        <v>29890</v>
      </c>
      <c r="M109" s="14">
        <f t="shared" si="71"/>
        <v>0</v>
      </c>
      <c r="N109" s="3">
        <f t="shared" si="71"/>
        <v>5815</v>
      </c>
      <c r="P109" s="15">
        <f t="shared" si="4"/>
        <v>0</v>
      </c>
      <c r="R109" s="15">
        <f t="shared" si="5"/>
        <v>0</v>
      </c>
      <c r="U109" s="13">
        <f t="shared" si="6"/>
        <v>-10100</v>
      </c>
      <c r="V109" s="2">
        <f t="shared" si="70"/>
        <v>426862.5</v>
      </c>
      <c r="W109" s="6">
        <f t="shared" si="9"/>
        <v>426862.5</v>
      </c>
    </row>
    <row r="110" spans="1:23" hidden="1" x14ac:dyDescent="0.15">
      <c r="A110" s="1">
        <v>41231</v>
      </c>
      <c r="B110" s="2" t="s">
        <v>92</v>
      </c>
      <c r="D110" s="13">
        <f t="shared" si="0"/>
        <v>0</v>
      </c>
      <c r="F110" s="13">
        <f t="shared" si="1"/>
        <v>0</v>
      </c>
      <c r="G110" s="14">
        <f t="shared" si="51"/>
        <v>0</v>
      </c>
      <c r="H110" s="13">
        <f t="shared" si="51"/>
        <v>0</v>
      </c>
      <c r="J110" s="13">
        <f t="shared" si="2"/>
        <v>0</v>
      </c>
      <c r="L110" s="13">
        <f t="shared" si="3"/>
        <v>0</v>
      </c>
      <c r="M110" s="14">
        <f t="shared" si="71"/>
        <v>0</v>
      </c>
      <c r="N110" s="3">
        <f t="shared" si="71"/>
        <v>0</v>
      </c>
      <c r="P110" s="15">
        <f t="shared" si="4"/>
        <v>0</v>
      </c>
      <c r="R110" s="15">
        <f t="shared" si="5"/>
        <v>0</v>
      </c>
      <c r="U110" s="13">
        <f t="shared" si="6"/>
        <v>-16535</v>
      </c>
      <c r="V110" s="2">
        <f t="shared" si="70"/>
        <v>0</v>
      </c>
      <c r="W110" s="6">
        <f t="shared" si="9"/>
        <v>0</v>
      </c>
    </row>
    <row r="111" spans="1:23" hidden="1" x14ac:dyDescent="0.15">
      <c r="A111" s="1">
        <v>41231</v>
      </c>
      <c r="B111" s="2" t="s">
        <v>93</v>
      </c>
      <c r="D111" s="13">
        <f t="shared" si="0"/>
        <v>2500</v>
      </c>
      <c r="F111" s="13">
        <f t="shared" si="1"/>
        <v>0</v>
      </c>
      <c r="G111" s="14">
        <f t="shared" si="51"/>
        <v>0</v>
      </c>
      <c r="H111" s="13">
        <f t="shared" si="51"/>
        <v>2500</v>
      </c>
      <c r="J111" s="13">
        <f t="shared" si="2"/>
        <v>20500</v>
      </c>
      <c r="L111" s="13">
        <f t="shared" si="3"/>
        <v>0</v>
      </c>
      <c r="M111" s="14">
        <f t="shared" si="71"/>
        <v>0</v>
      </c>
      <c r="N111" s="3">
        <f t="shared" si="71"/>
        <v>20500</v>
      </c>
      <c r="P111" s="15">
        <f t="shared" si="4"/>
        <v>0</v>
      </c>
      <c r="R111" s="15">
        <f t="shared" si="5"/>
        <v>0</v>
      </c>
      <c r="U111" s="13">
        <f t="shared" si="6"/>
        <v>-17900</v>
      </c>
      <c r="V111" s="2">
        <f t="shared" si="70"/>
        <v>44775</v>
      </c>
      <c r="W111" s="6">
        <f t="shared" si="9"/>
        <v>44775</v>
      </c>
    </row>
    <row r="112" spans="1:23" hidden="1" x14ac:dyDescent="0.15">
      <c r="A112" s="1">
        <v>41231</v>
      </c>
      <c r="B112" s="2" t="s">
        <v>63</v>
      </c>
      <c r="D112" s="13">
        <f t="shared" si="0"/>
        <v>0</v>
      </c>
      <c r="F112" s="13">
        <f t="shared" si="1"/>
        <v>0</v>
      </c>
      <c r="G112" s="14">
        <f t="shared" si="51"/>
        <v>0</v>
      </c>
      <c r="H112" s="13">
        <f t="shared" si="51"/>
        <v>0</v>
      </c>
      <c r="J112" s="13">
        <f t="shared" si="2"/>
        <v>0</v>
      </c>
      <c r="L112" s="13">
        <f t="shared" si="3"/>
        <v>0</v>
      </c>
      <c r="M112" s="14">
        <f t="shared" si="71"/>
        <v>0</v>
      </c>
      <c r="N112" s="3">
        <f t="shared" si="71"/>
        <v>0</v>
      </c>
      <c r="P112" s="15">
        <f t="shared" si="4"/>
        <v>0</v>
      </c>
      <c r="R112" s="15">
        <f t="shared" si="5"/>
        <v>0</v>
      </c>
      <c r="U112" s="13">
        <f t="shared" si="6"/>
        <v>0</v>
      </c>
      <c r="V112" s="2">
        <f t="shared" si="70"/>
        <v>0</v>
      </c>
      <c r="W112" s="6">
        <f t="shared" si="9"/>
        <v>0</v>
      </c>
    </row>
    <row r="113" spans="1:23" ht="12" hidden="1" customHeight="1" x14ac:dyDescent="0.15">
      <c r="A113" s="1">
        <v>41231</v>
      </c>
      <c r="B113" s="2" t="s">
        <v>87</v>
      </c>
      <c r="D113" s="13">
        <f t="shared" si="0"/>
        <v>300</v>
      </c>
      <c r="F113" s="13">
        <f t="shared" si="1"/>
        <v>0</v>
      </c>
      <c r="G113" s="14">
        <f t="shared" si="51"/>
        <v>0</v>
      </c>
      <c r="H113" s="13">
        <f t="shared" si="51"/>
        <v>300</v>
      </c>
      <c r="J113" s="13">
        <f t="shared" si="2"/>
        <v>2980</v>
      </c>
      <c r="L113" s="13">
        <f t="shared" si="3"/>
        <v>690</v>
      </c>
      <c r="M113" s="14">
        <f t="shared" si="71"/>
        <v>0</v>
      </c>
      <c r="N113" s="3">
        <f t="shared" si="71"/>
        <v>3670</v>
      </c>
      <c r="P113" s="15">
        <f t="shared" si="4"/>
        <v>0</v>
      </c>
      <c r="R113" s="15">
        <f t="shared" si="5"/>
        <v>0</v>
      </c>
      <c r="U113" s="13">
        <f t="shared" si="6"/>
        <v>0</v>
      </c>
      <c r="V113" s="2">
        <f t="shared" si="70"/>
        <v>3670</v>
      </c>
      <c r="W113" s="6">
        <f t="shared" si="9"/>
        <v>3670</v>
      </c>
    </row>
    <row r="114" spans="1:23" hidden="1" x14ac:dyDescent="0.15">
      <c r="A114" s="1">
        <v>41231</v>
      </c>
      <c r="B114" s="2" t="s">
        <v>94</v>
      </c>
      <c r="D114" s="13">
        <f t="shared" si="0"/>
        <v>0</v>
      </c>
      <c r="F114" s="13">
        <f t="shared" si="1"/>
        <v>0</v>
      </c>
      <c r="G114" s="14">
        <f t="shared" ref="G114" si="72">E114+C114</f>
        <v>0</v>
      </c>
      <c r="H114" s="13">
        <f t="shared" ref="H114" si="73">F114+D114</f>
        <v>0</v>
      </c>
      <c r="J114" s="13">
        <f t="shared" si="2"/>
        <v>0</v>
      </c>
      <c r="L114" s="13">
        <f t="shared" si="3"/>
        <v>0</v>
      </c>
      <c r="M114" s="14">
        <f t="shared" ref="M114" si="74">K114+I114</f>
        <v>0</v>
      </c>
      <c r="N114" s="3">
        <f t="shared" ref="N114" si="75">L114+J114</f>
        <v>0</v>
      </c>
      <c r="P114" s="15">
        <f t="shared" si="4"/>
        <v>0</v>
      </c>
      <c r="R114" s="15">
        <f t="shared" si="5"/>
        <v>0</v>
      </c>
      <c r="U114" s="13">
        <f t="shared" si="6"/>
        <v>-2800</v>
      </c>
      <c r="V114" s="2">
        <f t="shared" si="70"/>
        <v>0</v>
      </c>
      <c r="W114" s="6">
        <f t="shared" ref="W114" si="76">V114+T114+M114</f>
        <v>0</v>
      </c>
    </row>
    <row r="115" spans="1:23" hidden="1" x14ac:dyDescent="0.15">
      <c r="A115" s="1">
        <v>41231</v>
      </c>
      <c r="B115" s="2" t="s">
        <v>27</v>
      </c>
      <c r="D115" s="13">
        <f t="shared" si="0"/>
        <v>0</v>
      </c>
      <c r="F115" s="13">
        <f t="shared" si="1"/>
        <v>0</v>
      </c>
      <c r="G115" s="14">
        <f t="shared" ref="G115" si="77">E115+C115</f>
        <v>0</v>
      </c>
      <c r="H115" s="13">
        <f t="shared" ref="H115" si="78">F115+D115</f>
        <v>0</v>
      </c>
      <c r="J115" s="13">
        <f t="shared" si="2"/>
        <v>0</v>
      </c>
      <c r="L115" s="13">
        <f t="shared" si="3"/>
        <v>0</v>
      </c>
      <c r="M115" s="14">
        <f t="shared" ref="M115" si="79">K115+I115</f>
        <v>0</v>
      </c>
      <c r="N115" s="3">
        <f t="shared" ref="N115" si="80">L115+J115</f>
        <v>0</v>
      </c>
      <c r="P115" s="15">
        <f t="shared" si="4"/>
        <v>0</v>
      </c>
      <c r="R115" s="15">
        <f t="shared" si="5"/>
        <v>0</v>
      </c>
      <c r="U115" s="13">
        <f t="shared" si="6"/>
        <v>0</v>
      </c>
      <c r="V115" s="2">
        <f t="shared" si="70"/>
        <v>0</v>
      </c>
      <c r="W115" s="6">
        <f t="shared" ref="W115" si="81">V115+T115+M115</f>
        <v>0</v>
      </c>
    </row>
    <row r="116" spans="1:23" s="77" customFormat="1" hidden="1" x14ac:dyDescent="0.15">
      <c r="A116" s="76">
        <v>41231</v>
      </c>
      <c r="B116" s="77" t="s">
        <v>85</v>
      </c>
      <c r="D116" s="13">
        <f t="shared" ref="D116:D179" si="82">C116+D66</f>
        <v>0</v>
      </c>
      <c r="F116" s="13">
        <f t="shared" ref="F116:F179" si="83">E116+F66</f>
        <v>0</v>
      </c>
      <c r="G116" s="14">
        <f t="shared" si="51"/>
        <v>0</v>
      </c>
      <c r="H116" s="13">
        <f t="shared" si="51"/>
        <v>0</v>
      </c>
      <c r="J116" s="13">
        <f t="shared" ref="J116:J179" si="84">I116+J66</f>
        <v>0</v>
      </c>
      <c r="L116" s="13">
        <f t="shared" ref="L116:L179" si="85">K116+L66</f>
        <v>0</v>
      </c>
      <c r="M116" s="14">
        <f t="shared" si="71"/>
        <v>0</v>
      </c>
      <c r="N116" s="3">
        <f t="shared" si="71"/>
        <v>0</v>
      </c>
      <c r="P116" s="15">
        <f t="shared" ref="P116:P179" si="86">O116+P66</f>
        <v>0</v>
      </c>
      <c r="R116" s="15">
        <f t="shared" ref="R116:R179" si="87">Q116+R66</f>
        <v>0</v>
      </c>
      <c r="U116" s="13">
        <f t="shared" ref="U116:U179" si="88">T116+U66</f>
        <v>0</v>
      </c>
      <c r="V116" s="77">
        <f t="shared" ref="V116:V117" si="89">W66</f>
        <v>0</v>
      </c>
      <c r="W116" s="6">
        <f t="shared" si="9"/>
        <v>0</v>
      </c>
    </row>
    <row r="117" spans="1:23" hidden="1" x14ac:dyDescent="0.15">
      <c r="A117" s="1">
        <v>41231</v>
      </c>
      <c r="B117" s="2" t="s">
        <v>75</v>
      </c>
      <c r="D117" s="13">
        <f t="shared" si="82"/>
        <v>0</v>
      </c>
      <c r="F117" s="13">
        <f t="shared" si="83"/>
        <v>0</v>
      </c>
      <c r="G117" s="14">
        <f t="shared" ref="G117" si="90">E117+C117</f>
        <v>0</v>
      </c>
      <c r="H117" s="13">
        <f t="shared" ref="H117" si="91">F117+D117</f>
        <v>0</v>
      </c>
      <c r="J117" s="13">
        <f t="shared" si="84"/>
        <v>0</v>
      </c>
      <c r="L117" s="13">
        <f t="shared" si="85"/>
        <v>0</v>
      </c>
      <c r="M117" s="14">
        <f t="shared" ref="M117" si="92">K117+I117</f>
        <v>0</v>
      </c>
      <c r="N117" s="13">
        <f t="shared" ref="N117" si="93">L117+J117</f>
        <v>0</v>
      </c>
      <c r="P117" s="15">
        <f t="shared" si="86"/>
        <v>0</v>
      </c>
      <c r="R117" s="15">
        <f t="shared" si="87"/>
        <v>0</v>
      </c>
      <c r="U117" s="13">
        <f t="shared" si="88"/>
        <v>0</v>
      </c>
      <c r="V117" s="2">
        <f t="shared" si="89"/>
        <v>-180</v>
      </c>
      <c r="W117" s="16">
        <f t="shared" ref="W117" si="94">V117+T117+M117</f>
        <v>-180</v>
      </c>
    </row>
    <row r="118" spans="1:23" s="6" customFormat="1" hidden="1" x14ac:dyDescent="0.15">
      <c r="A118" s="11">
        <v>41231</v>
      </c>
      <c r="B118" s="6" t="s">
        <v>64</v>
      </c>
      <c r="C118" s="6">
        <f>C108+C109+C110+C111+C112+C113+C114+C115+C116+C117</f>
        <v>0</v>
      </c>
      <c r="D118" s="6">
        <f t="shared" si="82"/>
        <v>41925</v>
      </c>
      <c r="E118" s="6">
        <f>E108+E109+E110+E111+E112+E113+E114+E115+E116+E117</f>
        <v>0</v>
      </c>
      <c r="F118" s="6">
        <f t="shared" si="83"/>
        <v>150</v>
      </c>
      <c r="G118" s="6">
        <f t="shared" si="51"/>
        <v>0</v>
      </c>
      <c r="H118" s="6">
        <f t="shared" si="51"/>
        <v>42075</v>
      </c>
      <c r="I118" s="6">
        <f>I108+I109+I110+I111+I112+I113+I114+I115+I116+I117</f>
        <v>0</v>
      </c>
      <c r="J118" s="6">
        <f t="shared" si="84"/>
        <v>577498</v>
      </c>
      <c r="K118" s="6">
        <f>K108+K109+K110+K111+K112+K113+K114+K115+K116+K117</f>
        <v>0</v>
      </c>
      <c r="L118" s="6">
        <f t="shared" si="85"/>
        <v>30580</v>
      </c>
      <c r="M118" s="6">
        <f t="shared" si="71"/>
        <v>0</v>
      </c>
      <c r="N118" s="6">
        <f t="shared" si="71"/>
        <v>608078</v>
      </c>
      <c r="O118" s="6">
        <f>O108+O109+O110+O111+O112+O113+O114+O116+O117</f>
        <v>0</v>
      </c>
      <c r="P118" s="6">
        <f t="shared" si="86"/>
        <v>0</v>
      </c>
      <c r="Q118" s="6">
        <f>Q108+Q109+Q110+Q111+Q112+Q113+Q114+Q116+Q117</f>
        <v>0</v>
      </c>
      <c r="R118" s="6">
        <f t="shared" si="87"/>
        <v>0</v>
      </c>
      <c r="S118" s="6">
        <f>S108+S109+S110+S111+S112+S113+S114+S116+S117</f>
        <v>0</v>
      </c>
      <c r="T118" s="6">
        <f>T108+T109+T110+T111+T112+T113+T114+T115+T116+T117</f>
        <v>0</v>
      </c>
      <c r="U118" s="6">
        <f t="shared" si="88"/>
        <v>-730294</v>
      </c>
      <c r="V118" s="6">
        <f t="shared" ref="V118:V124" si="95">W68</f>
        <v>4443785.78</v>
      </c>
      <c r="W118" s="6">
        <f t="shared" si="9"/>
        <v>4443785.78</v>
      </c>
    </row>
    <row r="119" spans="1:23" hidden="1" x14ac:dyDescent="0.15">
      <c r="A119" s="1">
        <v>41231</v>
      </c>
      <c r="B119" s="12" t="s">
        <v>65</v>
      </c>
      <c r="D119" s="13">
        <f t="shared" si="82"/>
        <v>27110</v>
      </c>
      <c r="F119" s="13">
        <f t="shared" si="83"/>
        <v>0</v>
      </c>
      <c r="G119" s="14">
        <f t="shared" ref="G119:H151" si="96">E119+C119</f>
        <v>0</v>
      </c>
      <c r="H119" s="13">
        <f t="shared" si="96"/>
        <v>27110</v>
      </c>
      <c r="J119" s="13">
        <f t="shared" si="84"/>
        <v>319782.5</v>
      </c>
      <c r="L119" s="13">
        <f t="shared" si="85"/>
        <v>9820</v>
      </c>
      <c r="M119" s="14">
        <f t="shared" si="71"/>
        <v>0</v>
      </c>
      <c r="N119" s="13">
        <f t="shared" si="71"/>
        <v>329602.5</v>
      </c>
      <c r="P119" s="15">
        <f t="shared" si="86"/>
        <v>0</v>
      </c>
      <c r="R119" s="15">
        <f t="shared" si="87"/>
        <v>0</v>
      </c>
      <c r="U119" s="13">
        <f t="shared" si="88"/>
        <v>-428490</v>
      </c>
      <c r="V119" s="2">
        <f t="shared" si="95"/>
        <v>1889211.25</v>
      </c>
      <c r="W119" s="16">
        <f t="shared" si="9"/>
        <v>1889211.25</v>
      </c>
    </row>
    <row r="120" spans="1:23" hidden="1" x14ac:dyDescent="0.15">
      <c r="A120" s="1">
        <v>41231</v>
      </c>
      <c r="B120" s="2" t="s">
        <v>98</v>
      </c>
      <c r="D120" s="13">
        <f t="shared" si="82"/>
        <v>15850</v>
      </c>
      <c r="F120" s="13">
        <f t="shared" si="83"/>
        <v>0</v>
      </c>
      <c r="G120" s="14">
        <f t="shared" si="96"/>
        <v>0</v>
      </c>
      <c r="H120" s="13">
        <f t="shared" si="96"/>
        <v>15850</v>
      </c>
      <c r="J120" s="13">
        <f t="shared" si="84"/>
        <v>113887.5</v>
      </c>
      <c r="L120" s="13">
        <f t="shared" si="85"/>
        <v>7600</v>
      </c>
      <c r="M120" s="14">
        <f t="shared" si="71"/>
        <v>0</v>
      </c>
      <c r="N120" s="3">
        <f t="shared" si="71"/>
        <v>121487.5</v>
      </c>
      <c r="P120" s="15">
        <f t="shared" si="86"/>
        <v>0</v>
      </c>
      <c r="R120" s="15">
        <f t="shared" si="87"/>
        <v>0</v>
      </c>
      <c r="U120" s="13">
        <f t="shared" si="88"/>
        <v>-75500</v>
      </c>
      <c r="V120" s="2">
        <f t="shared" si="95"/>
        <v>546177.5</v>
      </c>
      <c r="W120" s="6">
        <f t="shared" si="9"/>
        <v>546177.5</v>
      </c>
    </row>
    <row r="121" spans="1:23" hidden="1" x14ac:dyDescent="0.15">
      <c r="A121" s="1">
        <v>41231</v>
      </c>
      <c r="B121" s="2" t="s">
        <v>24</v>
      </c>
      <c r="D121" s="13">
        <f t="shared" si="82"/>
        <v>8700</v>
      </c>
      <c r="F121" s="13">
        <f t="shared" si="83"/>
        <v>0</v>
      </c>
      <c r="G121" s="14">
        <f t="shared" si="96"/>
        <v>0</v>
      </c>
      <c r="H121" s="13">
        <f t="shared" si="96"/>
        <v>8700</v>
      </c>
      <c r="J121" s="13">
        <f t="shared" si="84"/>
        <v>105000</v>
      </c>
      <c r="L121" s="13">
        <f t="shared" si="85"/>
        <v>0</v>
      </c>
      <c r="M121" s="14">
        <f t="shared" si="71"/>
        <v>0</v>
      </c>
      <c r="N121" s="3">
        <f t="shared" si="71"/>
        <v>105000</v>
      </c>
      <c r="P121" s="15">
        <f t="shared" si="86"/>
        <v>0</v>
      </c>
      <c r="R121" s="15">
        <f t="shared" si="87"/>
        <v>0</v>
      </c>
      <c r="U121" s="13">
        <f t="shared" si="88"/>
        <v>-98337.5</v>
      </c>
      <c r="V121" s="2">
        <f t="shared" si="95"/>
        <v>266352.5</v>
      </c>
      <c r="W121" s="6">
        <f t="shared" si="9"/>
        <v>266352.5</v>
      </c>
    </row>
    <row r="122" spans="1:23" hidden="1" x14ac:dyDescent="0.15">
      <c r="A122" s="1">
        <v>41231</v>
      </c>
      <c r="B122" s="2" t="s">
        <v>41</v>
      </c>
      <c r="D122" s="13">
        <f t="shared" si="82"/>
        <v>12700</v>
      </c>
      <c r="F122" s="13">
        <f t="shared" si="83"/>
        <v>0</v>
      </c>
      <c r="G122" s="14">
        <f t="shared" si="96"/>
        <v>0</v>
      </c>
      <c r="H122" s="13">
        <f t="shared" si="96"/>
        <v>12700</v>
      </c>
      <c r="J122" s="13">
        <f t="shared" si="84"/>
        <v>127550</v>
      </c>
      <c r="L122" s="13">
        <f t="shared" si="85"/>
        <v>0</v>
      </c>
      <c r="M122" s="14">
        <f t="shared" si="71"/>
        <v>0</v>
      </c>
      <c r="N122" s="3">
        <f t="shared" si="71"/>
        <v>127550</v>
      </c>
      <c r="P122" s="15">
        <f t="shared" si="86"/>
        <v>0</v>
      </c>
      <c r="R122" s="15">
        <f t="shared" si="87"/>
        <v>0</v>
      </c>
      <c r="U122" s="13">
        <f t="shared" si="88"/>
        <v>-322616.42</v>
      </c>
      <c r="V122" s="2">
        <f t="shared" si="95"/>
        <v>933912.09000000008</v>
      </c>
      <c r="W122" s="6">
        <f t="shared" si="9"/>
        <v>933912.09000000008</v>
      </c>
    </row>
    <row r="123" spans="1:23" ht="12" hidden="1" customHeight="1" x14ac:dyDescent="0.15">
      <c r="A123" s="1">
        <v>41231</v>
      </c>
      <c r="B123" s="2" t="s">
        <v>60</v>
      </c>
      <c r="D123" s="13">
        <f t="shared" si="82"/>
        <v>2875</v>
      </c>
      <c r="F123" s="13">
        <f t="shared" si="83"/>
        <v>0</v>
      </c>
      <c r="G123" s="14">
        <f t="shared" si="96"/>
        <v>0</v>
      </c>
      <c r="H123" s="13">
        <f t="shared" si="96"/>
        <v>2875</v>
      </c>
      <c r="J123" s="13">
        <f t="shared" si="84"/>
        <v>29075</v>
      </c>
      <c r="L123" s="13">
        <f t="shared" si="85"/>
        <v>0</v>
      </c>
      <c r="M123" s="14">
        <f t="shared" si="71"/>
        <v>0</v>
      </c>
      <c r="N123" s="3">
        <f t="shared" si="71"/>
        <v>29075</v>
      </c>
      <c r="P123" s="15">
        <f t="shared" si="86"/>
        <v>0</v>
      </c>
      <c r="R123" s="15">
        <f t="shared" si="87"/>
        <v>0</v>
      </c>
      <c r="U123" s="13">
        <f t="shared" si="88"/>
        <v>-150000</v>
      </c>
      <c r="V123" s="2">
        <f t="shared" si="95"/>
        <v>280650</v>
      </c>
      <c r="W123" s="6">
        <f t="shared" ref="W123:W203" si="97">V123+T123+M123</f>
        <v>280650</v>
      </c>
    </row>
    <row r="124" spans="1:23" hidden="1" x14ac:dyDescent="0.15">
      <c r="A124" s="1">
        <v>41231</v>
      </c>
      <c r="B124" s="2" t="s">
        <v>23</v>
      </c>
      <c r="D124" s="13">
        <f t="shared" si="82"/>
        <v>4400</v>
      </c>
      <c r="F124" s="13">
        <f t="shared" si="83"/>
        <v>0</v>
      </c>
      <c r="G124" s="14">
        <f t="shared" si="96"/>
        <v>0</v>
      </c>
      <c r="H124" s="13">
        <f t="shared" si="96"/>
        <v>4400</v>
      </c>
      <c r="J124" s="13">
        <f t="shared" si="84"/>
        <v>36000</v>
      </c>
      <c r="L124" s="13">
        <f t="shared" si="85"/>
        <v>0</v>
      </c>
      <c r="M124" s="14">
        <f t="shared" si="71"/>
        <v>0</v>
      </c>
      <c r="N124" s="3">
        <f t="shared" si="71"/>
        <v>36000</v>
      </c>
      <c r="P124" s="15">
        <f t="shared" si="86"/>
        <v>0</v>
      </c>
      <c r="R124" s="15">
        <f t="shared" si="87"/>
        <v>0</v>
      </c>
      <c r="U124" s="13">
        <f t="shared" si="88"/>
        <v>-31050</v>
      </c>
      <c r="V124" s="2">
        <f t="shared" si="95"/>
        <v>180670</v>
      </c>
      <c r="W124" s="6">
        <f t="shared" si="97"/>
        <v>180670</v>
      </c>
    </row>
    <row r="125" spans="1:23" hidden="1" x14ac:dyDescent="0.15">
      <c r="A125" s="1">
        <v>41231</v>
      </c>
      <c r="B125" s="2" t="s">
        <v>42</v>
      </c>
      <c r="D125" s="13">
        <f t="shared" si="82"/>
        <v>3600</v>
      </c>
      <c r="F125" s="13">
        <f t="shared" si="83"/>
        <v>0</v>
      </c>
      <c r="G125" s="14">
        <f t="shared" si="96"/>
        <v>0</v>
      </c>
      <c r="H125" s="13">
        <f t="shared" si="96"/>
        <v>3600</v>
      </c>
      <c r="J125" s="13">
        <f t="shared" si="84"/>
        <v>61812.5</v>
      </c>
      <c r="L125" s="13">
        <f t="shared" si="85"/>
        <v>0</v>
      </c>
      <c r="M125" s="14">
        <f t="shared" si="71"/>
        <v>0</v>
      </c>
      <c r="N125" s="3">
        <f t="shared" si="71"/>
        <v>61812.5</v>
      </c>
      <c r="P125" s="15">
        <f t="shared" si="86"/>
        <v>0</v>
      </c>
      <c r="R125" s="15">
        <f t="shared" si="87"/>
        <v>0</v>
      </c>
      <c r="U125" s="13">
        <f t="shared" si="88"/>
        <v>-6825</v>
      </c>
      <c r="V125" s="2">
        <f t="shared" ref="V125:V149" si="98">W75</f>
        <v>190312.5</v>
      </c>
      <c r="W125" s="6">
        <f t="shared" si="97"/>
        <v>190312.5</v>
      </c>
    </row>
    <row r="126" spans="1:23" hidden="1" x14ac:dyDescent="0.15">
      <c r="A126" s="1">
        <v>41231</v>
      </c>
      <c r="B126" s="2" t="s">
        <v>56</v>
      </c>
      <c r="D126" s="17">
        <f t="shared" si="82"/>
        <v>2650</v>
      </c>
      <c r="F126" s="17">
        <f t="shared" si="83"/>
        <v>0</v>
      </c>
      <c r="G126" s="18">
        <f t="shared" si="96"/>
        <v>0</v>
      </c>
      <c r="H126" s="17">
        <f t="shared" si="96"/>
        <v>2650</v>
      </c>
      <c r="J126" s="17">
        <f t="shared" si="84"/>
        <v>39660</v>
      </c>
      <c r="L126" s="17">
        <f t="shared" si="85"/>
        <v>0</v>
      </c>
      <c r="M126" s="18">
        <f t="shared" si="71"/>
        <v>0</v>
      </c>
      <c r="N126" s="8">
        <f t="shared" si="71"/>
        <v>39660</v>
      </c>
      <c r="P126" s="19">
        <f t="shared" si="86"/>
        <v>0</v>
      </c>
      <c r="R126" s="19">
        <f t="shared" si="87"/>
        <v>0</v>
      </c>
      <c r="U126" s="17">
        <f t="shared" si="88"/>
        <v>0</v>
      </c>
      <c r="V126" s="2">
        <f t="shared" si="98"/>
        <v>136335</v>
      </c>
      <c r="W126" s="10">
        <f t="shared" si="97"/>
        <v>136335</v>
      </c>
    </row>
    <row r="127" spans="1:23" hidden="1" x14ac:dyDescent="0.15">
      <c r="A127" s="1">
        <v>41231</v>
      </c>
      <c r="B127" s="2" t="s">
        <v>100</v>
      </c>
      <c r="D127" s="17">
        <f t="shared" si="82"/>
        <v>0</v>
      </c>
      <c r="F127" s="17">
        <f t="shared" si="83"/>
        <v>0</v>
      </c>
      <c r="G127" s="18">
        <f t="shared" ref="G127" si="99">E127+C127</f>
        <v>0</v>
      </c>
      <c r="H127" s="17">
        <f t="shared" ref="H127" si="100">F127+D127</f>
        <v>0</v>
      </c>
      <c r="J127" s="17">
        <f t="shared" si="84"/>
        <v>0</v>
      </c>
      <c r="L127" s="17">
        <f t="shared" si="85"/>
        <v>0</v>
      </c>
      <c r="M127" s="18">
        <f t="shared" ref="M127" si="101">K127+I127</f>
        <v>0</v>
      </c>
      <c r="N127" s="8">
        <f t="shared" ref="N127" si="102">L127+J127</f>
        <v>0</v>
      </c>
      <c r="P127" s="19">
        <f t="shared" si="86"/>
        <v>0</v>
      </c>
      <c r="R127" s="19">
        <f t="shared" si="87"/>
        <v>0</v>
      </c>
      <c r="U127" s="17">
        <f t="shared" si="88"/>
        <v>0</v>
      </c>
      <c r="V127" s="2">
        <f t="shared" si="98"/>
        <v>0</v>
      </c>
      <c r="W127" s="10">
        <f t="shared" ref="W127" si="103">V127+T127+M127</f>
        <v>0</v>
      </c>
    </row>
    <row r="128" spans="1:23" s="6" customFormat="1" hidden="1" x14ac:dyDescent="0.15">
      <c r="A128" s="11">
        <v>41231</v>
      </c>
      <c r="B128" s="6" t="s">
        <v>66</v>
      </c>
      <c r="C128" s="6">
        <f>C119+C120+C121+C122+C123+C124+C125+C126+C127</f>
        <v>0</v>
      </c>
      <c r="D128" s="6">
        <f t="shared" si="82"/>
        <v>77885</v>
      </c>
      <c r="E128" s="6">
        <f>E119+E120+E121+E122+E123+E124+E125+E126+E127</f>
        <v>0</v>
      </c>
      <c r="F128" s="6">
        <f t="shared" si="83"/>
        <v>0</v>
      </c>
      <c r="G128" s="6">
        <f t="shared" si="96"/>
        <v>0</v>
      </c>
      <c r="H128" s="6">
        <f t="shared" si="96"/>
        <v>77885</v>
      </c>
      <c r="I128" s="6">
        <f>I119+I120+I121+I122+I123+I124+I125+I126+I127</f>
        <v>0</v>
      </c>
      <c r="J128" s="6">
        <f t="shared" si="84"/>
        <v>832767.5</v>
      </c>
      <c r="K128" s="6">
        <f>K119+K120+K121+K122+K123+K124+K125+K126+K127</f>
        <v>0</v>
      </c>
      <c r="L128" s="6">
        <f t="shared" si="85"/>
        <v>17420</v>
      </c>
      <c r="M128" s="6">
        <f t="shared" si="71"/>
        <v>0</v>
      </c>
      <c r="N128" s="6">
        <f t="shared" si="71"/>
        <v>850187.5</v>
      </c>
      <c r="O128" s="6">
        <f>O119+O120+O121+O122+O123+O124+O125+O126+O127</f>
        <v>0</v>
      </c>
      <c r="P128" s="6">
        <f t="shared" si="86"/>
        <v>0</v>
      </c>
      <c r="Q128" s="6">
        <f>Q119+Q120+Q121+Q122+Q123+Q124+Q125+Q126+Q127</f>
        <v>0</v>
      </c>
      <c r="R128" s="6">
        <f t="shared" si="87"/>
        <v>0</v>
      </c>
      <c r="S128" s="6">
        <f>S119+S120+S121+S122+S123+S124+S125+S126+S127</f>
        <v>0</v>
      </c>
      <c r="T128" s="6">
        <f>T119+T120+T121+T122+T123+T124+T125+T126+T127</f>
        <v>0</v>
      </c>
      <c r="U128" s="6">
        <f t="shared" si="88"/>
        <v>-1112818.92</v>
      </c>
      <c r="V128" s="6">
        <f t="shared" si="98"/>
        <v>4423620.84</v>
      </c>
      <c r="W128" s="6">
        <f t="shared" si="97"/>
        <v>4423620.84</v>
      </c>
    </row>
    <row r="129" spans="1:23" hidden="1" x14ac:dyDescent="0.15">
      <c r="A129" s="1">
        <v>41231</v>
      </c>
      <c r="B129" s="2" t="s">
        <v>58</v>
      </c>
      <c r="D129" s="13">
        <f t="shared" si="82"/>
        <v>7435</v>
      </c>
      <c r="F129" s="13">
        <f t="shared" si="83"/>
        <v>0</v>
      </c>
      <c r="G129" s="14">
        <f t="shared" si="96"/>
        <v>0</v>
      </c>
      <c r="H129" s="13">
        <f t="shared" si="96"/>
        <v>7435</v>
      </c>
      <c r="J129" s="13">
        <f t="shared" si="84"/>
        <v>112045</v>
      </c>
      <c r="L129" s="13">
        <f t="shared" si="85"/>
        <v>0</v>
      </c>
      <c r="M129" s="14">
        <f t="shared" si="71"/>
        <v>0</v>
      </c>
      <c r="N129" s="3">
        <f t="shared" si="71"/>
        <v>112045</v>
      </c>
      <c r="P129" s="15">
        <f t="shared" si="86"/>
        <v>0</v>
      </c>
      <c r="R129" s="15">
        <f t="shared" si="87"/>
        <v>0</v>
      </c>
      <c r="U129" s="13">
        <f t="shared" si="88"/>
        <v>-94400</v>
      </c>
      <c r="V129" s="2">
        <f t="shared" si="98"/>
        <v>336220.9</v>
      </c>
      <c r="W129" s="6">
        <f t="shared" si="97"/>
        <v>336220.9</v>
      </c>
    </row>
    <row r="130" spans="1:23" hidden="1" x14ac:dyDescent="0.15">
      <c r="A130" s="1">
        <v>41231</v>
      </c>
      <c r="B130" s="2" t="s">
        <v>57</v>
      </c>
      <c r="D130" s="13">
        <f t="shared" si="82"/>
        <v>2625</v>
      </c>
      <c r="F130" s="13">
        <f t="shared" si="83"/>
        <v>0</v>
      </c>
      <c r="G130" s="14">
        <f t="shared" si="96"/>
        <v>0</v>
      </c>
      <c r="H130" s="13">
        <f t="shared" si="96"/>
        <v>2625</v>
      </c>
      <c r="J130" s="13">
        <f t="shared" si="84"/>
        <v>27700</v>
      </c>
      <c r="L130" s="13">
        <f t="shared" si="85"/>
        <v>0</v>
      </c>
      <c r="M130" s="14">
        <f t="shared" si="71"/>
        <v>0</v>
      </c>
      <c r="N130" s="3">
        <f t="shared" si="71"/>
        <v>27700</v>
      </c>
      <c r="P130" s="15">
        <f t="shared" si="86"/>
        <v>0</v>
      </c>
      <c r="R130" s="15">
        <f t="shared" si="87"/>
        <v>0</v>
      </c>
      <c r="U130" s="13">
        <f t="shared" si="88"/>
        <v>-22780</v>
      </c>
      <c r="V130" s="2">
        <f t="shared" si="98"/>
        <v>67975</v>
      </c>
      <c r="W130" s="6">
        <f t="shared" si="97"/>
        <v>67975</v>
      </c>
    </row>
    <row r="131" spans="1:23" hidden="1" x14ac:dyDescent="0.15">
      <c r="A131" s="1">
        <v>41231</v>
      </c>
      <c r="B131" s="2" t="s">
        <v>67</v>
      </c>
      <c r="D131" s="13">
        <f t="shared" si="82"/>
        <v>0</v>
      </c>
      <c r="F131" s="13">
        <f t="shared" si="83"/>
        <v>0</v>
      </c>
      <c r="G131" s="14">
        <f t="shared" si="96"/>
        <v>0</v>
      </c>
      <c r="H131" s="13">
        <f t="shared" si="96"/>
        <v>0</v>
      </c>
      <c r="J131" s="13">
        <f t="shared" si="84"/>
        <v>0</v>
      </c>
      <c r="L131" s="13">
        <f t="shared" si="85"/>
        <v>0</v>
      </c>
      <c r="M131" s="14">
        <f t="shared" si="71"/>
        <v>0</v>
      </c>
      <c r="N131" s="3">
        <f t="shared" si="71"/>
        <v>0</v>
      </c>
      <c r="P131" s="15">
        <f t="shared" si="86"/>
        <v>0</v>
      </c>
      <c r="R131" s="15">
        <f t="shared" si="87"/>
        <v>0</v>
      </c>
      <c r="U131" s="13">
        <f t="shared" si="88"/>
        <v>-3300</v>
      </c>
      <c r="V131" s="2">
        <f t="shared" si="98"/>
        <v>0</v>
      </c>
      <c r="W131" s="6">
        <f t="shared" si="97"/>
        <v>0</v>
      </c>
    </row>
    <row r="132" spans="1:23" hidden="1" x14ac:dyDescent="0.15">
      <c r="A132" s="1">
        <v>41231</v>
      </c>
      <c r="B132" s="2" t="s">
        <v>96</v>
      </c>
      <c r="D132" s="13">
        <f t="shared" si="82"/>
        <v>0</v>
      </c>
      <c r="F132" s="13">
        <f t="shared" si="83"/>
        <v>0</v>
      </c>
      <c r="G132" s="14">
        <f t="shared" ref="G132" si="104">E132+C132</f>
        <v>0</v>
      </c>
      <c r="H132" s="13">
        <f t="shared" ref="H132" si="105">F132+D132</f>
        <v>0</v>
      </c>
      <c r="J132" s="13">
        <f t="shared" si="84"/>
        <v>0</v>
      </c>
      <c r="L132" s="13">
        <f t="shared" si="85"/>
        <v>0</v>
      </c>
      <c r="M132" s="14">
        <f t="shared" ref="M132" si="106">K132+I132</f>
        <v>0</v>
      </c>
      <c r="N132" s="3">
        <f t="shared" ref="N132" si="107">L132+J132</f>
        <v>0</v>
      </c>
      <c r="P132" s="15">
        <f t="shared" si="86"/>
        <v>0</v>
      </c>
      <c r="R132" s="15">
        <f t="shared" si="87"/>
        <v>0</v>
      </c>
      <c r="U132" s="13">
        <f t="shared" si="88"/>
        <v>0</v>
      </c>
      <c r="V132" s="2">
        <f t="shared" si="98"/>
        <v>0</v>
      </c>
      <c r="W132" s="6">
        <f t="shared" ref="W132" si="108">V132+T132+M132</f>
        <v>0</v>
      </c>
    </row>
    <row r="133" spans="1:23" hidden="1" x14ac:dyDescent="0.15">
      <c r="A133" s="1">
        <v>41231</v>
      </c>
      <c r="B133" s="2" t="s">
        <v>101</v>
      </c>
      <c r="D133" s="13">
        <f t="shared" si="82"/>
        <v>0</v>
      </c>
      <c r="F133" s="13">
        <f t="shared" si="83"/>
        <v>0</v>
      </c>
      <c r="G133" s="14">
        <f t="shared" ref="G133" si="109">E133+C133</f>
        <v>0</v>
      </c>
      <c r="H133" s="13">
        <f t="shared" ref="H133" si="110">F133+D133</f>
        <v>0</v>
      </c>
      <c r="J133" s="13">
        <f t="shared" si="84"/>
        <v>0</v>
      </c>
      <c r="L133" s="13">
        <f t="shared" si="85"/>
        <v>0</v>
      </c>
      <c r="M133" s="14">
        <f t="shared" ref="M133" si="111">K133+I133</f>
        <v>0</v>
      </c>
      <c r="N133" s="3">
        <f t="shared" ref="N133" si="112">L133+J133</f>
        <v>0</v>
      </c>
      <c r="P133" s="15">
        <f t="shared" si="86"/>
        <v>0</v>
      </c>
      <c r="R133" s="15">
        <f t="shared" si="87"/>
        <v>0</v>
      </c>
      <c r="U133" s="13">
        <f t="shared" si="88"/>
        <v>0</v>
      </c>
      <c r="V133" s="2">
        <f t="shared" si="98"/>
        <v>0</v>
      </c>
      <c r="W133" s="6">
        <f t="shared" ref="W133" si="113">V133+T133+M133</f>
        <v>0</v>
      </c>
    </row>
    <row r="134" spans="1:23" s="6" customFormat="1" hidden="1" x14ac:dyDescent="0.15">
      <c r="A134" s="11">
        <v>41231</v>
      </c>
      <c r="B134" s="6" t="s">
        <v>68</v>
      </c>
      <c r="C134" s="6">
        <f>C129+C130+C131+C132+C133</f>
        <v>0</v>
      </c>
      <c r="D134" s="6">
        <f t="shared" si="82"/>
        <v>10060</v>
      </c>
      <c r="E134" s="6">
        <f>E129+E130+E131+E132+E133</f>
        <v>0</v>
      </c>
      <c r="F134" s="6">
        <f t="shared" si="83"/>
        <v>0</v>
      </c>
      <c r="G134" s="6">
        <f t="shared" ref="G134" si="114">E134+C134</f>
        <v>0</v>
      </c>
      <c r="H134" s="6">
        <f t="shared" ref="H134" si="115">F134+D134</f>
        <v>10060</v>
      </c>
      <c r="I134" s="6">
        <f>I129+I130+I131+I132+I133</f>
        <v>0</v>
      </c>
      <c r="J134" s="6">
        <f t="shared" si="84"/>
        <v>139745</v>
      </c>
      <c r="K134" s="6">
        <f>K129+K130+K131+K132+K133</f>
        <v>0</v>
      </c>
      <c r="L134" s="6">
        <f t="shared" si="85"/>
        <v>0</v>
      </c>
      <c r="M134" s="6">
        <f t="shared" ref="M134" si="116">K134+I134</f>
        <v>0</v>
      </c>
      <c r="N134" s="6">
        <f t="shared" ref="N134" si="117">L134+J134</f>
        <v>139745</v>
      </c>
      <c r="O134" s="6">
        <f>O129+O130+O131+O132</f>
        <v>0</v>
      </c>
      <c r="P134" s="6">
        <f t="shared" si="86"/>
        <v>0</v>
      </c>
      <c r="Q134" s="6">
        <f>Q129+Q130+Q131+Q132</f>
        <v>0</v>
      </c>
      <c r="R134" s="6">
        <f t="shared" si="87"/>
        <v>0</v>
      </c>
      <c r="S134" s="6">
        <f>S129+S130+S131+S132</f>
        <v>0</v>
      </c>
      <c r="T134" s="6">
        <f>T129+T130+T131+T132+T133</f>
        <v>0</v>
      </c>
      <c r="U134" s="6">
        <f t="shared" si="88"/>
        <v>-120480</v>
      </c>
      <c r="V134" s="6">
        <f t="shared" si="98"/>
        <v>404195.9</v>
      </c>
      <c r="W134" s="6">
        <f t="shared" ref="W134" si="118">V134+T134+M134</f>
        <v>404195.9</v>
      </c>
    </row>
    <row r="135" spans="1:23" hidden="1" x14ac:dyDescent="0.15">
      <c r="A135" s="1">
        <v>41231</v>
      </c>
      <c r="B135" s="2" t="s">
        <v>36</v>
      </c>
      <c r="D135" s="13">
        <f t="shared" si="82"/>
        <v>0</v>
      </c>
      <c r="F135" s="13">
        <f t="shared" si="83"/>
        <v>1500</v>
      </c>
      <c r="G135" s="14">
        <f t="shared" si="96"/>
        <v>0</v>
      </c>
      <c r="H135" s="13">
        <f t="shared" si="96"/>
        <v>1500</v>
      </c>
      <c r="J135" s="13">
        <f t="shared" si="84"/>
        <v>0</v>
      </c>
      <c r="L135" s="13">
        <f t="shared" si="85"/>
        <v>28300</v>
      </c>
      <c r="M135" s="14">
        <f t="shared" si="71"/>
        <v>0</v>
      </c>
      <c r="N135" s="3">
        <f t="shared" si="71"/>
        <v>28300</v>
      </c>
      <c r="P135" s="15">
        <f t="shared" si="86"/>
        <v>0</v>
      </c>
      <c r="R135" s="15">
        <f t="shared" si="87"/>
        <v>0</v>
      </c>
      <c r="U135" s="13">
        <f t="shared" si="88"/>
        <v>-32100</v>
      </c>
      <c r="V135" s="2">
        <f t="shared" si="98"/>
        <v>251900</v>
      </c>
      <c r="W135" s="6">
        <f t="shared" si="97"/>
        <v>251900</v>
      </c>
    </row>
    <row r="136" spans="1:23" hidden="1" x14ac:dyDescent="0.15">
      <c r="A136" s="1">
        <v>41231</v>
      </c>
      <c r="B136" s="2" t="s">
        <v>61</v>
      </c>
      <c r="D136" s="13">
        <f t="shared" si="82"/>
        <v>175</v>
      </c>
      <c r="F136" s="13">
        <f t="shared" si="83"/>
        <v>0</v>
      </c>
      <c r="G136" s="14">
        <f t="shared" si="96"/>
        <v>0</v>
      </c>
      <c r="H136" s="13">
        <f t="shared" si="96"/>
        <v>175</v>
      </c>
      <c r="J136" s="13">
        <f t="shared" si="84"/>
        <v>2425</v>
      </c>
      <c r="L136" s="13">
        <f t="shared" si="85"/>
        <v>0</v>
      </c>
      <c r="M136" s="14">
        <f t="shared" si="71"/>
        <v>0</v>
      </c>
      <c r="N136" s="3">
        <f t="shared" si="71"/>
        <v>2425</v>
      </c>
      <c r="P136" s="15">
        <f t="shared" si="86"/>
        <v>0</v>
      </c>
      <c r="R136" s="15">
        <f t="shared" si="87"/>
        <v>0</v>
      </c>
      <c r="U136" s="13">
        <f t="shared" si="88"/>
        <v>0</v>
      </c>
      <c r="V136" s="2">
        <f t="shared" si="98"/>
        <v>21700</v>
      </c>
      <c r="W136" s="6">
        <f t="shared" si="97"/>
        <v>21700</v>
      </c>
    </row>
    <row r="137" spans="1:23" hidden="1" x14ac:dyDescent="0.15">
      <c r="A137" s="1">
        <v>41231</v>
      </c>
      <c r="B137" s="2" t="s">
        <v>59</v>
      </c>
      <c r="D137" s="17">
        <f t="shared" si="82"/>
        <v>4500</v>
      </c>
      <c r="F137" s="17">
        <f t="shared" si="83"/>
        <v>0</v>
      </c>
      <c r="G137" s="18">
        <f t="shared" si="96"/>
        <v>0</v>
      </c>
      <c r="H137" s="17">
        <f t="shared" si="96"/>
        <v>4500</v>
      </c>
      <c r="J137" s="17">
        <f t="shared" si="84"/>
        <v>27575</v>
      </c>
      <c r="L137" s="17">
        <f t="shared" si="85"/>
        <v>0</v>
      </c>
      <c r="M137" s="18">
        <f t="shared" si="71"/>
        <v>0</v>
      </c>
      <c r="N137" s="8">
        <f t="shared" si="71"/>
        <v>27575</v>
      </c>
      <c r="P137" s="19">
        <f t="shared" si="86"/>
        <v>0</v>
      </c>
      <c r="R137" s="19">
        <f t="shared" si="87"/>
        <v>0</v>
      </c>
      <c r="U137" s="17">
        <f t="shared" si="88"/>
        <v>-22440</v>
      </c>
      <c r="V137" s="2">
        <f t="shared" si="98"/>
        <v>41315</v>
      </c>
      <c r="W137" s="10">
        <f t="shared" si="97"/>
        <v>41315</v>
      </c>
    </row>
    <row r="138" spans="1:23" hidden="1" x14ac:dyDescent="0.15">
      <c r="A138" s="1">
        <v>41231</v>
      </c>
      <c r="B138" s="12" t="s">
        <v>90</v>
      </c>
      <c r="D138" s="13">
        <f t="shared" si="82"/>
        <v>50</v>
      </c>
      <c r="F138" s="13">
        <f t="shared" si="83"/>
        <v>0</v>
      </c>
      <c r="G138" s="14">
        <f t="shared" si="96"/>
        <v>0</v>
      </c>
      <c r="H138" s="13">
        <f t="shared" si="96"/>
        <v>50</v>
      </c>
      <c r="J138" s="13">
        <f t="shared" si="84"/>
        <v>500</v>
      </c>
      <c r="L138" s="13">
        <f t="shared" si="85"/>
        <v>0</v>
      </c>
      <c r="M138" s="14">
        <f t="shared" si="71"/>
        <v>0</v>
      </c>
      <c r="N138" s="13">
        <f t="shared" si="71"/>
        <v>500</v>
      </c>
      <c r="P138" s="15">
        <f t="shared" si="86"/>
        <v>0</v>
      </c>
      <c r="R138" s="15">
        <f t="shared" si="87"/>
        <v>0</v>
      </c>
      <c r="U138" s="13">
        <f t="shared" si="88"/>
        <v>-500</v>
      </c>
      <c r="V138" s="2">
        <f t="shared" si="98"/>
        <v>500</v>
      </c>
      <c r="W138" s="16">
        <f t="shared" si="97"/>
        <v>500</v>
      </c>
    </row>
    <row r="139" spans="1:23" s="6" customFormat="1" hidden="1" x14ac:dyDescent="0.15">
      <c r="A139" s="11">
        <v>41231</v>
      </c>
      <c r="B139" s="6" t="s">
        <v>69</v>
      </c>
      <c r="C139" s="6">
        <f>C135+C136+C137+C138</f>
        <v>0</v>
      </c>
      <c r="D139" s="6">
        <f t="shared" si="82"/>
        <v>4725</v>
      </c>
      <c r="E139" s="6">
        <f>E135+E136+E137+E138</f>
        <v>0</v>
      </c>
      <c r="F139" s="6">
        <f t="shared" si="83"/>
        <v>1500</v>
      </c>
      <c r="G139" s="6">
        <f t="shared" si="96"/>
        <v>0</v>
      </c>
      <c r="H139" s="6">
        <f t="shared" si="96"/>
        <v>6225</v>
      </c>
      <c r="I139" s="6">
        <f>I135+I136+I137+I138</f>
        <v>0</v>
      </c>
      <c r="J139" s="6">
        <f t="shared" si="84"/>
        <v>30500</v>
      </c>
      <c r="K139" s="6">
        <f>K135+K136+K137+K138</f>
        <v>0</v>
      </c>
      <c r="L139" s="6">
        <f t="shared" si="85"/>
        <v>28300</v>
      </c>
      <c r="M139" s="6">
        <f t="shared" si="71"/>
        <v>0</v>
      </c>
      <c r="N139" s="6">
        <f t="shared" si="71"/>
        <v>58800</v>
      </c>
      <c r="O139" s="6">
        <f>O135+O136+O137+O138</f>
        <v>0</v>
      </c>
      <c r="P139" s="6">
        <f t="shared" si="86"/>
        <v>0</v>
      </c>
      <c r="Q139" s="6">
        <f>Q135+Q136+Q137+Q138</f>
        <v>0</v>
      </c>
      <c r="R139" s="6">
        <f t="shared" si="87"/>
        <v>0</v>
      </c>
      <c r="S139" s="6">
        <f>S135+S136+S137+S138</f>
        <v>0</v>
      </c>
      <c r="T139" s="6">
        <f>T135+T136+T137+T138</f>
        <v>0</v>
      </c>
      <c r="U139" s="6">
        <f t="shared" si="88"/>
        <v>-55040</v>
      </c>
      <c r="V139" s="6">
        <f t="shared" si="98"/>
        <v>315415</v>
      </c>
      <c r="W139" s="6">
        <f t="shared" si="97"/>
        <v>315415</v>
      </c>
    </row>
    <row r="140" spans="1:23" hidden="1" x14ac:dyDescent="0.15">
      <c r="A140" s="1">
        <v>41231</v>
      </c>
      <c r="B140" s="2" t="s">
        <v>70</v>
      </c>
      <c r="D140" s="13">
        <f t="shared" si="82"/>
        <v>15125</v>
      </c>
      <c r="F140" s="13">
        <f t="shared" si="83"/>
        <v>0</v>
      </c>
      <c r="G140" s="14">
        <f t="shared" si="96"/>
        <v>0</v>
      </c>
      <c r="H140" s="13">
        <f t="shared" si="96"/>
        <v>15125</v>
      </c>
      <c r="J140" s="13">
        <f t="shared" si="84"/>
        <v>174900</v>
      </c>
      <c r="L140" s="13">
        <f t="shared" si="85"/>
        <v>0</v>
      </c>
      <c r="M140" s="14">
        <f t="shared" si="71"/>
        <v>0</v>
      </c>
      <c r="N140" s="3">
        <f t="shared" si="71"/>
        <v>174900</v>
      </c>
      <c r="P140" s="15">
        <f t="shared" si="86"/>
        <v>0</v>
      </c>
      <c r="R140" s="15">
        <f t="shared" si="87"/>
        <v>0</v>
      </c>
      <c r="U140" s="13">
        <f t="shared" si="88"/>
        <v>-26200</v>
      </c>
      <c r="V140" s="2">
        <f t="shared" si="98"/>
        <v>391597.5</v>
      </c>
      <c r="W140" s="6">
        <f t="shared" si="97"/>
        <v>391597.5</v>
      </c>
    </row>
    <row r="141" spans="1:23" hidden="1" x14ac:dyDescent="0.15">
      <c r="A141" s="1">
        <v>41231</v>
      </c>
      <c r="B141" s="2" t="s">
        <v>86</v>
      </c>
      <c r="D141" s="13">
        <f t="shared" si="82"/>
        <v>0</v>
      </c>
      <c r="F141" s="13">
        <f t="shared" si="83"/>
        <v>0</v>
      </c>
      <c r="G141" s="14">
        <f t="shared" ref="G141:G142" si="119">E141+C141</f>
        <v>0</v>
      </c>
      <c r="H141" s="13">
        <f t="shared" ref="H141:H142" si="120">F141+D141</f>
        <v>0</v>
      </c>
      <c r="J141" s="13">
        <f t="shared" si="84"/>
        <v>0</v>
      </c>
      <c r="L141" s="13">
        <f t="shared" si="85"/>
        <v>0</v>
      </c>
      <c r="M141" s="14">
        <f t="shared" ref="M141:M142" si="121">K141+I141</f>
        <v>0</v>
      </c>
      <c r="N141" s="3">
        <f t="shared" ref="N141:N142" si="122">L141+J141</f>
        <v>0</v>
      </c>
      <c r="P141" s="15">
        <f t="shared" si="86"/>
        <v>0</v>
      </c>
      <c r="R141" s="15">
        <f t="shared" si="87"/>
        <v>0</v>
      </c>
      <c r="U141" s="13">
        <f t="shared" si="88"/>
        <v>0</v>
      </c>
      <c r="V141" s="2">
        <f t="shared" si="98"/>
        <v>25500</v>
      </c>
      <c r="W141" s="6">
        <f t="shared" ref="W141:W142" si="123">V141+T141+M141</f>
        <v>25500</v>
      </c>
    </row>
    <row r="142" spans="1:23" hidden="1" x14ac:dyDescent="0.15">
      <c r="A142" s="1">
        <v>41231</v>
      </c>
      <c r="B142" s="2" t="s">
        <v>91</v>
      </c>
      <c r="D142" s="13">
        <f t="shared" si="82"/>
        <v>100</v>
      </c>
      <c r="F142" s="13">
        <f t="shared" si="83"/>
        <v>0</v>
      </c>
      <c r="G142" s="14">
        <f t="shared" si="119"/>
        <v>0</v>
      </c>
      <c r="H142" s="13">
        <f t="shared" si="120"/>
        <v>100</v>
      </c>
      <c r="J142" s="13">
        <f t="shared" si="84"/>
        <v>1250</v>
      </c>
      <c r="L142" s="13">
        <f t="shared" si="85"/>
        <v>0</v>
      </c>
      <c r="M142" s="14">
        <f t="shared" si="121"/>
        <v>0</v>
      </c>
      <c r="N142" s="3">
        <f t="shared" si="122"/>
        <v>1250</v>
      </c>
      <c r="P142" s="15">
        <f t="shared" si="86"/>
        <v>0</v>
      </c>
      <c r="R142" s="15">
        <f t="shared" si="87"/>
        <v>0</v>
      </c>
      <c r="U142" s="13">
        <f t="shared" si="88"/>
        <v>-7000</v>
      </c>
      <c r="V142" s="2">
        <f t="shared" si="98"/>
        <v>12050</v>
      </c>
      <c r="W142" s="6">
        <f t="shared" si="123"/>
        <v>12050</v>
      </c>
    </row>
    <row r="143" spans="1:23" hidden="1" x14ac:dyDescent="0.15">
      <c r="A143" s="1">
        <v>41231</v>
      </c>
      <c r="B143" s="2" t="s">
        <v>97</v>
      </c>
      <c r="D143" s="13">
        <f t="shared" si="82"/>
        <v>0</v>
      </c>
      <c r="F143" s="13">
        <f t="shared" si="83"/>
        <v>0</v>
      </c>
      <c r="G143" s="14">
        <f t="shared" si="96"/>
        <v>0</v>
      </c>
      <c r="H143" s="13">
        <f t="shared" si="96"/>
        <v>0</v>
      </c>
      <c r="J143" s="13">
        <f t="shared" si="84"/>
        <v>0</v>
      </c>
      <c r="L143" s="13">
        <f t="shared" si="85"/>
        <v>0</v>
      </c>
      <c r="M143" s="14">
        <f t="shared" si="71"/>
        <v>0</v>
      </c>
      <c r="N143" s="3">
        <f t="shared" si="71"/>
        <v>0</v>
      </c>
      <c r="P143" s="15">
        <f t="shared" si="86"/>
        <v>0</v>
      </c>
      <c r="R143" s="15">
        <f t="shared" si="87"/>
        <v>0</v>
      </c>
      <c r="U143" s="13">
        <f t="shared" si="88"/>
        <v>0</v>
      </c>
      <c r="V143" s="2">
        <f t="shared" si="98"/>
        <v>0</v>
      </c>
      <c r="W143" s="6">
        <f t="shared" si="97"/>
        <v>0</v>
      </c>
    </row>
    <row r="144" spans="1:23" hidden="1" x14ac:dyDescent="0.15">
      <c r="A144" s="1">
        <v>41231</v>
      </c>
      <c r="B144" s="2" t="s">
        <v>102</v>
      </c>
      <c r="D144" s="13">
        <f t="shared" si="82"/>
        <v>0</v>
      </c>
      <c r="F144" s="13">
        <f t="shared" si="83"/>
        <v>0</v>
      </c>
      <c r="G144" s="14">
        <f t="shared" ref="G144" si="124">E144+C144</f>
        <v>0</v>
      </c>
      <c r="H144" s="13">
        <f t="shared" ref="H144" si="125">F144+D144</f>
        <v>0</v>
      </c>
      <c r="J144" s="13">
        <f t="shared" si="84"/>
        <v>0</v>
      </c>
      <c r="L144" s="13">
        <f t="shared" si="85"/>
        <v>0</v>
      </c>
      <c r="M144" s="14">
        <f t="shared" ref="M144" si="126">K144+I144</f>
        <v>0</v>
      </c>
      <c r="N144" s="3">
        <f t="shared" ref="N144" si="127">L144+J144</f>
        <v>0</v>
      </c>
      <c r="P144" s="15">
        <f t="shared" si="86"/>
        <v>0</v>
      </c>
      <c r="R144" s="15">
        <f t="shared" si="87"/>
        <v>0</v>
      </c>
      <c r="U144" s="13">
        <f t="shared" si="88"/>
        <v>0</v>
      </c>
      <c r="V144" s="2">
        <f t="shared" si="98"/>
        <v>0</v>
      </c>
      <c r="W144" s="6">
        <f t="shared" ref="W144" si="128">V144+T144+M144</f>
        <v>0</v>
      </c>
    </row>
    <row r="145" spans="1:23" s="6" customFormat="1" hidden="1" x14ac:dyDescent="0.15">
      <c r="A145" s="11">
        <v>41231</v>
      </c>
      <c r="B145" s="6" t="s">
        <v>71</v>
      </c>
      <c r="C145" s="6">
        <f>C140+C141+C142+C143+C144</f>
        <v>0</v>
      </c>
      <c r="D145" s="6">
        <f t="shared" si="82"/>
        <v>15225</v>
      </c>
      <c r="E145" s="6">
        <f>E140+E141+E142+E143+E144</f>
        <v>0</v>
      </c>
      <c r="F145" s="6">
        <f t="shared" si="83"/>
        <v>25</v>
      </c>
      <c r="G145" s="6">
        <f t="shared" ref="G145" si="129">E145+C145</f>
        <v>0</v>
      </c>
      <c r="H145" s="6">
        <f t="shared" ref="H145" si="130">F145+D145</f>
        <v>15250</v>
      </c>
      <c r="I145" s="6">
        <f>I140+I141+I142+I143+I144</f>
        <v>0</v>
      </c>
      <c r="J145" s="6">
        <f t="shared" si="84"/>
        <v>176150</v>
      </c>
      <c r="K145" s="6">
        <f>K140+K141+K142+K143+K144</f>
        <v>0</v>
      </c>
      <c r="L145" s="6">
        <f t="shared" si="85"/>
        <v>457.5</v>
      </c>
      <c r="M145" s="6">
        <f t="shared" ref="M145" si="131">K145+I145</f>
        <v>0</v>
      </c>
      <c r="N145" s="6">
        <f t="shared" ref="N145" si="132">L145+J145</f>
        <v>176607.5</v>
      </c>
      <c r="O145" s="6">
        <f>O140+O143</f>
        <v>0</v>
      </c>
      <c r="P145" s="6">
        <f t="shared" si="86"/>
        <v>0</v>
      </c>
      <c r="Q145" s="6">
        <f>Q140+Q143</f>
        <v>0</v>
      </c>
      <c r="R145" s="6">
        <f t="shared" si="87"/>
        <v>0</v>
      </c>
      <c r="S145" s="6">
        <f>S140+S143</f>
        <v>0</v>
      </c>
      <c r="T145" s="6">
        <f>T140+T141+T142+T143+T144</f>
        <v>0</v>
      </c>
      <c r="U145" s="6">
        <f t="shared" si="88"/>
        <v>-33200</v>
      </c>
      <c r="V145" s="6">
        <f t="shared" si="98"/>
        <v>429147.5</v>
      </c>
      <c r="W145" s="6">
        <f t="shared" ref="W145" si="133">V145+T145+M145</f>
        <v>429147.5</v>
      </c>
    </row>
    <row r="146" spans="1:23" hidden="1" x14ac:dyDescent="0.15">
      <c r="A146" s="1">
        <v>41231</v>
      </c>
      <c r="B146" s="2" t="s">
        <v>26</v>
      </c>
      <c r="D146" s="13">
        <f t="shared" si="82"/>
        <v>11525</v>
      </c>
      <c r="F146" s="13">
        <f t="shared" si="83"/>
        <v>25</v>
      </c>
      <c r="G146" s="14">
        <f t="shared" si="96"/>
        <v>0</v>
      </c>
      <c r="H146" s="13">
        <f t="shared" si="96"/>
        <v>11550</v>
      </c>
      <c r="J146" s="13">
        <f t="shared" si="84"/>
        <v>119590</v>
      </c>
      <c r="L146" s="13">
        <f t="shared" si="85"/>
        <v>457.5</v>
      </c>
      <c r="M146" s="14">
        <f t="shared" si="71"/>
        <v>0</v>
      </c>
      <c r="N146" s="3">
        <f t="shared" si="71"/>
        <v>120047.5</v>
      </c>
      <c r="P146" s="15">
        <f t="shared" si="86"/>
        <v>0</v>
      </c>
      <c r="R146" s="15">
        <f t="shared" si="87"/>
        <v>0</v>
      </c>
      <c r="U146" s="13">
        <f t="shared" si="88"/>
        <v>-44600</v>
      </c>
      <c r="V146" s="2">
        <f t="shared" si="98"/>
        <v>700805.95</v>
      </c>
      <c r="W146" s="6">
        <f t="shared" si="97"/>
        <v>700805.95</v>
      </c>
    </row>
    <row r="147" spans="1:23" hidden="1" x14ac:dyDescent="0.15">
      <c r="A147" s="1">
        <v>41231</v>
      </c>
      <c r="B147" s="2" t="s">
        <v>95</v>
      </c>
      <c r="D147" s="13">
        <f t="shared" si="82"/>
        <v>250</v>
      </c>
      <c r="F147" s="13">
        <f t="shared" si="83"/>
        <v>0</v>
      </c>
      <c r="G147" s="14">
        <f t="shared" si="96"/>
        <v>0</v>
      </c>
      <c r="H147" s="13">
        <f t="shared" si="96"/>
        <v>250</v>
      </c>
      <c r="J147" s="13">
        <f t="shared" si="84"/>
        <v>5875</v>
      </c>
      <c r="L147" s="13">
        <f t="shared" si="85"/>
        <v>0</v>
      </c>
      <c r="M147" s="14">
        <f t="shared" si="71"/>
        <v>0</v>
      </c>
      <c r="N147" s="3">
        <f t="shared" si="71"/>
        <v>5875</v>
      </c>
      <c r="P147" s="15">
        <f t="shared" si="86"/>
        <v>0</v>
      </c>
      <c r="R147" s="15">
        <f t="shared" si="87"/>
        <v>0</v>
      </c>
      <c r="U147" s="13">
        <f t="shared" si="88"/>
        <v>0</v>
      </c>
      <c r="V147" s="2">
        <f t="shared" si="98"/>
        <v>7175</v>
      </c>
      <c r="W147" s="6">
        <f t="shared" si="97"/>
        <v>7175</v>
      </c>
    </row>
    <row r="148" spans="1:23" hidden="1" x14ac:dyDescent="0.15">
      <c r="A148" s="1">
        <v>41231</v>
      </c>
      <c r="B148" s="2" t="s">
        <v>72</v>
      </c>
      <c r="D148" s="17">
        <f t="shared" si="82"/>
        <v>800</v>
      </c>
      <c r="F148" s="17">
        <f t="shared" si="83"/>
        <v>0</v>
      </c>
      <c r="G148" s="18">
        <f t="shared" si="96"/>
        <v>0</v>
      </c>
      <c r="H148" s="17">
        <f t="shared" si="96"/>
        <v>800</v>
      </c>
      <c r="J148" s="17">
        <f t="shared" si="84"/>
        <v>17950</v>
      </c>
      <c r="L148" s="17">
        <f t="shared" si="85"/>
        <v>0</v>
      </c>
      <c r="M148" s="18">
        <f t="shared" si="71"/>
        <v>0</v>
      </c>
      <c r="N148" s="8">
        <f t="shared" si="71"/>
        <v>17950</v>
      </c>
      <c r="P148" s="19">
        <f t="shared" si="86"/>
        <v>0</v>
      </c>
      <c r="R148" s="19">
        <f t="shared" si="87"/>
        <v>0</v>
      </c>
      <c r="U148" s="17">
        <f t="shared" si="88"/>
        <v>-17950</v>
      </c>
      <c r="V148" s="2">
        <f t="shared" si="98"/>
        <v>41300</v>
      </c>
      <c r="W148" s="10">
        <f t="shared" si="97"/>
        <v>41300</v>
      </c>
    </row>
    <row r="149" spans="1:23" hidden="1" x14ac:dyDescent="0.15">
      <c r="A149" s="1">
        <v>41231</v>
      </c>
      <c r="B149" s="2" t="s">
        <v>103</v>
      </c>
      <c r="D149" s="17">
        <f t="shared" si="82"/>
        <v>0</v>
      </c>
      <c r="F149" s="17">
        <f t="shared" si="83"/>
        <v>0</v>
      </c>
      <c r="G149" s="18">
        <f t="shared" ref="G149" si="134">E149+C149</f>
        <v>0</v>
      </c>
      <c r="H149" s="17">
        <f t="shared" ref="H149" si="135">F149+D149</f>
        <v>0</v>
      </c>
      <c r="J149" s="17">
        <f t="shared" si="84"/>
        <v>0</v>
      </c>
      <c r="L149" s="17">
        <f t="shared" si="85"/>
        <v>0</v>
      </c>
      <c r="M149" s="18">
        <f t="shared" ref="M149" si="136">K149+I149</f>
        <v>0</v>
      </c>
      <c r="N149" s="8">
        <f t="shared" ref="N149" si="137">L149+J149</f>
        <v>0</v>
      </c>
      <c r="P149" s="19">
        <f t="shared" si="86"/>
        <v>0</v>
      </c>
      <c r="R149" s="19">
        <f t="shared" si="87"/>
        <v>0</v>
      </c>
      <c r="U149" s="17">
        <f t="shared" si="88"/>
        <v>0</v>
      </c>
      <c r="V149" s="2">
        <f t="shared" si="98"/>
        <v>0</v>
      </c>
      <c r="W149" s="10">
        <f t="shared" ref="W149" si="138">V149+T149+M149</f>
        <v>0</v>
      </c>
    </row>
    <row r="150" spans="1:23" s="6" customFormat="1" hidden="1" x14ac:dyDescent="0.15">
      <c r="A150" s="11">
        <v>41231</v>
      </c>
      <c r="B150" s="6" t="s">
        <v>73</v>
      </c>
      <c r="C150" s="6">
        <f>C146+C147+C148+C149</f>
        <v>0</v>
      </c>
      <c r="D150" s="6">
        <f t="shared" si="82"/>
        <v>12575</v>
      </c>
      <c r="E150" s="6">
        <f>E146+E147+E148+E149</f>
        <v>0</v>
      </c>
      <c r="F150" s="6">
        <f t="shared" si="83"/>
        <v>25</v>
      </c>
      <c r="G150" s="6">
        <f t="shared" si="96"/>
        <v>0</v>
      </c>
      <c r="H150" s="6">
        <f t="shared" si="96"/>
        <v>12600</v>
      </c>
      <c r="I150" s="6">
        <f>I146+I147+I148+I149</f>
        <v>0</v>
      </c>
      <c r="J150" s="6">
        <f t="shared" si="84"/>
        <v>143415</v>
      </c>
      <c r="K150" s="6">
        <f>K146+K147+K148+K149</f>
        <v>0</v>
      </c>
      <c r="L150" s="6">
        <f t="shared" si="85"/>
        <v>457.5</v>
      </c>
      <c r="M150" s="6">
        <f>K150+I150</f>
        <v>0</v>
      </c>
      <c r="N150" s="6">
        <f t="shared" si="71"/>
        <v>143872.5</v>
      </c>
      <c r="O150" s="6">
        <f>O146+O147+O148</f>
        <v>0</v>
      </c>
      <c r="P150" s="6">
        <f t="shared" si="86"/>
        <v>0</v>
      </c>
      <c r="Q150" s="6">
        <f>Q146+Q147+Q148</f>
        <v>0</v>
      </c>
      <c r="R150" s="6">
        <f t="shared" si="87"/>
        <v>0</v>
      </c>
      <c r="S150" s="6">
        <f>S146+S147+S148</f>
        <v>0</v>
      </c>
      <c r="T150" s="6">
        <f>T146+T147+T148+T149</f>
        <v>0</v>
      </c>
      <c r="U150" s="6">
        <f t="shared" si="88"/>
        <v>-62550</v>
      </c>
      <c r="V150" s="6">
        <f t="shared" ref="V150:V153" si="139">W100</f>
        <v>749280.95</v>
      </c>
      <c r="W150" s="6">
        <f t="shared" si="97"/>
        <v>749280.95</v>
      </c>
    </row>
    <row r="151" spans="1:23" s="6" customFormat="1" hidden="1" x14ac:dyDescent="0.15">
      <c r="A151" s="11">
        <v>41231</v>
      </c>
      <c r="B151" s="6" t="s">
        <v>74</v>
      </c>
      <c r="C151" s="6">
        <f>C150+C128+C118+C107+C134+C139+C145</f>
        <v>0</v>
      </c>
      <c r="D151" s="6">
        <f t="shared" si="82"/>
        <v>169695</v>
      </c>
      <c r="E151" s="6">
        <f>E150+E128+E118+E107+E134+E139+E145</f>
        <v>0</v>
      </c>
      <c r="F151" s="6">
        <f t="shared" si="83"/>
        <v>4025</v>
      </c>
      <c r="G151" s="6">
        <f t="shared" si="96"/>
        <v>0</v>
      </c>
      <c r="H151" s="6">
        <f t="shared" si="96"/>
        <v>173720</v>
      </c>
      <c r="I151" s="6">
        <f>I150+I128+I118+I107+I134+I139+I145</f>
        <v>0</v>
      </c>
      <c r="J151" s="6">
        <f t="shared" si="84"/>
        <v>1966425.5</v>
      </c>
      <c r="K151" s="6">
        <f>K150+K128+K118+K107+K134+K139+K145</f>
        <v>0</v>
      </c>
      <c r="L151" s="6">
        <f t="shared" si="85"/>
        <v>115656</v>
      </c>
      <c r="M151" s="6">
        <f t="shared" si="71"/>
        <v>0</v>
      </c>
      <c r="N151" s="6">
        <f t="shared" si="71"/>
        <v>2082081.5</v>
      </c>
      <c r="O151" s="6" t="e">
        <f>O150+O128+O118+O107+O134+O139+O145</f>
        <v>#REF!</v>
      </c>
      <c r="P151" s="6" t="e">
        <f t="shared" si="86"/>
        <v>#REF!</v>
      </c>
      <c r="Q151" s="6" t="e">
        <f>Q150+Q128+Q118+Q107+Q134+Q139+Q145</f>
        <v>#REF!</v>
      </c>
      <c r="R151" s="6" t="e">
        <f t="shared" si="87"/>
        <v>#REF!</v>
      </c>
      <c r="S151" s="6" t="e">
        <f>S150+S128+S118+S107+S134+S139+S145</f>
        <v>#REF!</v>
      </c>
      <c r="T151" s="6">
        <f>T150+T128+T118+T107+T134+T139+T145</f>
        <v>0</v>
      </c>
      <c r="U151" s="6">
        <f t="shared" si="88"/>
        <v>-2172062.92</v>
      </c>
      <c r="V151" s="6">
        <f t="shared" si="139"/>
        <v>11368004.469999999</v>
      </c>
      <c r="W151" s="6">
        <f t="shared" si="97"/>
        <v>11368004.469999999</v>
      </c>
    </row>
    <row r="152" spans="1:23" ht="12" hidden="1" customHeight="1" x14ac:dyDescent="0.15">
      <c r="A152" s="1">
        <v>41232</v>
      </c>
      <c r="B152" s="12" t="s">
        <v>34</v>
      </c>
      <c r="D152" s="13">
        <f t="shared" si="82"/>
        <v>3000</v>
      </c>
      <c r="F152" s="13">
        <f t="shared" si="83"/>
        <v>650</v>
      </c>
      <c r="G152" s="14">
        <f t="shared" ref="G152:H169" si="140">E152+C152</f>
        <v>0</v>
      </c>
      <c r="H152" s="13">
        <f t="shared" si="140"/>
        <v>3650</v>
      </c>
      <c r="J152" s="13">
        <f t="shared" si="84"/>
        <v>22000</v>
      </c>
      <c r="L152" s="13">
        <f t="shared" si="85"/>
        <v>12448.5</v>
      </c>
      <c r="M152" s="14">
        <f>K152+I152</f>
        <v>0</v>
      </c>
      <c r="N152" s="13">
        <f>L152+J152</f>
        <v>34448.5</v>
      </c>
      <c r="P152" s="15">
        <f t="shared" si="86"/>
        <v>0</v>
      </c>
      <c r="R152" s="15">
        <f t="shared" si="87"/>
        <v>0</v>
      </c>
      <c r="U152" s="13">
        <f t="shared" si="88"/>
        <v>-13200</v>
      </c>
      <c r="V152" s="2">
        <f t="shared" si="139"/>
        <v>397893.5</v>
      </c>
      <c r="W152" s="16">
        <f t="shared" si="97"/>
        <v>397893.5</v>
      </c>
    </row>
    <row r="153" spans="1:23" hidden="1" x14ac:dyDescent="0.15">
      <c r="A153" s="1">
        <v>41232</v>
      </c>
      <c r="B153" s="2" t="s">
        <v>37</v>
      </c>
      <c r="D153" s="13">
        <f t="shared" si="82"/>
        <v>3100</v>
      </c>
      <c r="F153" s="13">
        <f t="shared" si="83"/>
        <v>1700</v>
      </c>
      <c r="G153" s="14">
        <f t="shared" si="140"/>
        <v>0</v>
      </c>
      <c r="H153" s="13">
        <f t="shared" si="140"/>
        <v>4800</v>
      </c>
      <c r="J153" s="13">
        <f t="shared" si="84"/>
        <v>24250</v>
      </c>
      <c r="L153" s="13">
        <f t="shared" si="85"/>
        <v>26450</v>
      </c>
      <c r="M153" s="14">
        <f t="shared" ref="M153:N201" si="141">K153+I153</f>
        <v>0</v>
      </c>
      <c r="N153" s="3">
        <f t="shared" si="141"/>
        <v>50700</v>
      </c>
      <c r="P153" s="15">
        <f t="shared" si="86"/>
        <v>0</v>
      </c>
      <c r="R153" s="15">
        <f t="shared" si="87"/>
        <v>0</v>
      </c>
      <c r="U153" s="13">
        <f t="shared" si="88"/>
        <v>-44480</v>
      </c>
      <c r="V153" s="2">
        <f t="shared" si="139"/>
        <v>169265</v>
      </c>
      <c r="W153" s="6">
        <f t="shared" si="97"/>
        <v>169265</v>
      </c>
    </row>
    <row r="154" spans="1:23" hidden="1" x14ac:dyDescent="0.15">
      <c r="A154" s="1">
        <v>41232</v>
      </c>
      <c r="B154" s="2" t="s">
        <v>54</v>
      </c>
      <c r="D154" s="13">
        <f t="shared" si="82"/>
        <v>1200</v>
      </c>
      <c r="F154" s="13">
        <f t="shared" si="83"/>
        <v>0</v>
      </c>
      <c r="G154" s="14">
        <f t="shared" si="140"/>
        <v>0</v>
      </c>
      <c r="H154" s="13">
        <f t="shared" si="140"/>
        <v>1200</v>
      </c>
      <c r="J154" s="13">
        <f t="shared" si="84"/>
        <v>20100</v>
      </c>
      <c r="L154" s="13">
        <f t="shared" si="85"/>
        <v>0</v>
      </c>
      <c r="M154" s="14">
        <f t="shared" si="141"/>
        <v>0</v>
      </c>
      <c r="N154" s="3">
        <f t="shared" si="141"/>
        <v>20100</v>
      </c>
      <c r="P154" s="15">
        <f t="shared" si="86"/>
        <v>0</v>
      </c>
      <c r="R154" s="15">
        <f t="shared" si="87"/>
        <v>0</v>
      </c>
      <c r="U154" s="13">
        <f t="shared" si="88"/>
        <v>0</v>
      </c>
      <c r="V154" s="2">
        <f t="shared" ref="V154:V160" si="142">W104</f>
        <v>30900</v>
      </c>
      <c r="W154" s="6">
        <f t="shared" si="97"/>
        <v>30900</v>
      </c>
    </row>
    <row r="155" spans="1:23" ht="12" hidden="1" customHeight="1" x14ac:dyDescent="0.15">
      <c r="A155" s="1">
        <v>41232</v>
      </c>
      <c r="B155" s="2" t="s">
        <v>99</v>
      </c>
      <c r="D155" s="13">
        <f t="shared" si="82"/>
        <v>0</v>
      </c>
      <c r="F155" s="13">
        <f t="shared" si="83"/>
        <v>0</v>
      </c>
      <c r="G155" s="14">
        <f t="shared" si="140"/>
        <v>0</v>
      </c>
      <c r="H155" s="13">
        <f t="shared" si="140"/>
        <v>0</v>
      </c>
      <c r="J155" s="13">
        <f t="shared" si="84"/>
        <v>0</v>
      </c>
      <c r="L155" s="13">
        <f t="shared" si="85"/>
        <v>0</v>
      </c>
      <c r="M155" s="14">
        <f t="shared" si="141"/>
        <v>0</v>
      </c>
      <c r="N155" s="3">
        <f t="shared" si="141"/>
        <v>0</v>
      </c>
      <c r="P155" s="15">
        <f t="shared" si="86"/>
        <v>0</v>
      </c>
      <c r="R155" s="15">
        <f t="shared" si="87"/>
        <v>0</v>
      </c>
      <c r="U155" s="13">
        <f t="shared" si="88"/>
        <v>0</v>
      </c>
      <c r="V155" s="2">
        <f t="shared" si="142"/>
        <v>0</v>
      </c>
      <c r="W155" s="6">
        <f t="shared" si="97"/>
        <v>0</v>
      </c>
    </row>
    <row r="156" spans="1:23" hidden="1" x14ac:dyDescent="0.15">
      <c r="A156" s="1">
        <v>41232</v>
      </c>
      <c r="B156" s="2" t="s">
        <v>25</v>
      </c>
      <c r="D156" s="17">
        <f t="shared" si="82"/>
        <v>0</v>
      </c>
      <c r="F156" s="17">
        <f t="shared" si="83"/>
        <v>0</v>
      </c>
      <c r="G156" s="18">
        <f t="shared" si="140"/>
        <v>0</v>
      </c>
      <c r="H156" s="17">
        <f t="shared" si="140"/>
        <v>0</v>
      </c>
      <c r="J156" s="17">
        <f t="shared" si="84"/>
        <v>0</v>
      </c>
      <c r="L156" s="17">
        <f t="shared" si="85"/>
        <v>0</v>
      </c>
      <c r="M156" s="18">
        <f t="shared" si="141"/>
        <v>0</v>
      </c>
      <c r="N156" s="8">
        <f t="shared" si="141"/>
        <v>0</v>
      </c>
      <c r="P156" s="19">
        <f t="shared" si="86"/>
        <v>0</v>
      </c>
      <c r="R156" s="19">
        <f t="shared" si="87"/>
        <v>0</v>
      </c>
      <c r="U156" s="17">
        <f t="shared" si="88"/>
        <v>0</v>
      </c>
      <c r="V156" s="2">
        <f t="shared" si="142"/>
        <v>4500</v>
      </c>
      <c r="W156" s="10">
        <f t="shared" si="97"/>
        <v>4500</v>
      </c>
    </row>
    <row r="157" spans="1:23" s="6" customFormat="1" hidden="1" x14ac:dyDescent="0.15">
      <c r="A157" s="11">
        <v>41232</v>
      </c>
      <c r="B157" s="6" t="s">
        <v>62</v>
      </c>
      <c r="C157" s="6">
        <f>C152+C153+C154+C155+C156</f>
        <v>0</v>
      </c>
      <c r="D157" s="6">
        <f t="shared" si="82"/>
        <v>7300</v>
      </c>
      <c r="E157" s="6">
        <f>E152+E153+E154+E155+E156</f>
        <v>0</v>
      </c>
      <c r="F157" s="6">
        <f t="shared" si="83"/>
        <v>2350</v>
      </c>
      <c r="G157" s="6">
        <f t="shared" si="140"/>
        <v>0</v>
      </c>
      <c r="H157" s="6">
        <f t="shared" si="140"/>
        <v>9650</v>
      </c>
      <c r="I157" s="6">
        <f>I152+I153+I154+I155+I156</f>
        <v>0</v>
      </c>
      <c r="J157" s="6">
        <f t="shared" si="84"/>
        <v>66350</v>
      </c>
      <c r="K157" s="6">
        <f>K152+K153+K154+K155+K156</f>
        <v>0</v>
      </c>
      <c r="L157" s="6">
        <f t="shared" si="85"/>
        <v>38898.5</v>
      </c>
      <c r="M157" s="6">
        <f t="shared" si="141"/>
        <v>0</v>
      </c>
      <c r="N157" s="6">
        <f t="shared" si="141"/>
        <v>105248.5</v>
      </c>
      <c r="O157" s="6" t="e">
        <f>O152+O153+#REF!+O154+O155+O156</f>
        <v>#REF!</v>
      </c>
      <c r="P157" s="6" t="e">
        <f t="shared" si="86"/>
        <v>#REF!</v>
      </c>
      <c r="Q157" s="6" t="e">
        <f>Q152+Q153+#REF!+Q154+Q155+Q156</f>
        <v>#REF!</v>
      </c>
      <c r="R157" s="6" t="e">
        <f t="shared" si="87"/>
        <v>#REF!</v>
      </c>
      <c r="S157" s="6" t="e">
        <f>S152+S153+#REF!+S154+S155+S156</f>
        <v>#REF!</v>
      </c>
      <c r="T157" s="6">
        <f>T152+T153+T154+T155+T156</f>
        <v>0</v>
      </c>
      <c r="U157" s="6">
        <f t="shared" si="88"/>
        <v>-57680</v>
      </c>
      <c r="V157" s="6">
        <f t="shared" si="142"/>
        <v>602558.5</v>
      </c>
      <c r="W157" s="6">
        <f t="shared" si="97"/>
        <v>602558.5</v>
      </c>
    </row>
    <row r="158" spans="1:23" hidden="1" x14ac:dyDescent="0.15">
      <c r="A158" s="1">
        <v>41232</v>
      </c>
      <c r="B158" s="12" t="s">
        <v>39</v>
      </c>
      <c r="D158" s="13">
        <f t="shared" si="82"/>
        <v>43975</v>
      </c>
      <c r="F158" s="13">
        <f t="shared" si="83"/>
        <v>0</v>
      </c>
      <c r="G158" s="14">
        <f t="shared" si="140"/>
        <v>0</v>
      </c>
      <c r="H158" s="13">
        <f t="shared" si="140"/>
        <v>43975</v>
      </c>
      <c r="J158" s="13">
        <f t="shared" si="84"/>
        <v>578093</v>
      </c>
      <c r="L158" s="13">
        <f t="shared" si="85"/>
        <v>0</v>
      </c>
      <c r="M158" s="14">
        <f t="shared" si="141"/>
        <v>0</v>
      </c>
      <c r="N158" s="13">
        <f t="shared" si="141"/>
        <v>578093</v>
      </c>
      <c r="P158" s="15">
        <f t="shared" si="86"/>
        <v>0</v>
      </c>
      <c r="R158" s="15">
        <f t="shared" si="87"/>
        <v>0</v>
      </c>
      <c r="U158" s="13">
        <f t="shared" si="88"/>
        <v>-682959</v>
      </c>
      <c r="V158" s="2">
        <f t="shared" si="142"/>
        <v>3968658.28</v>
      </c>
      <c r="W158" s="16">
        <f t="shared" si="97"/>
        <v>3968658.28</v>
      </c>
    </row>
    <row r="159" spans="1:23" hidden="1" x14ac:dyDescent="0.15">
      <c r="A159" s="1">
        <v>41232</v>
      </c>
      <c r="B159" s="2" t="s">
        <v>35</v>
      </c>
      <c r="D159" s="13">
        <f t="shared" si="82"/>
        <v>-4850</v>
      </c>
      <c r="F159" s="13">
        <f t="shared" si="83"/>
        <v>150</v>
      </c>
      <c r="G159" s="14">
        <f t="shared" si="140"/>
        <v>0</v>
      </c>
      <c r="H159" s="13">
        <f t="shared" si="140"/>
        <v>-4700</v>
      </c>
      <c r="J159" s="13">
        <f t="shared" si="84"/>
        <v>-24075</v>
      </c>
      <c r="L159" s="13">
        <f t="shared" si="85"/>
        <v>29890</v>
      </c>
      <c r="M159" s="14">
        <f t="shared" si="141"/>
        <v>0</v>
      </c>
      <c r="N159" s="3">
        <f t="shared" si="141"/>
        <v>5815</v>
      </c>
      <c r="P159" s="15">
        <f t="shared" si="86"/>
        <v>0</v>
      </c>
      <c r="R159" s="15">
        <f t="shared" si="87"/>
        <v>0</v>
      </c>
      <c r="U159" s="13">
        <f t="shared" si="88"/>
        <v>-10100</v>
      </c>
      <c r="V159" s="2">
        <f t="shared" si="142"/>
        <v>426862.5</v>
      </c>
      <c r="W159" s="6">
        <f t="shared" si="97"/>
        <v>426862.5</v>
      </c>
    </row>
    <row r="160" spans="1:23" hidden="1" x14ac:dyDescent="0.15">
      <c r="A160" s="1">
        <v>41232</v>
      </c>
      <c r="B160" s="2" t="s">
        <v>92</v>
      </c>
      <c r="D160" s="13">
        <f t="shared" si="82"/>
        <v>0</v>
      </c>
      <c r="F160" s="13">
        <f t="shared" si="83"/>
        <v>0</v>
      </c>
      <c r="G160" s="14">
        <f t="shared" si="140"/>
        <v>0</v>
      </c>
      <c r="H160" s="13">
        <f t="shared" si="140"/>
        <v>0</v>
      </c>
      <c r="J160" s="13">
        <f t="shared" si="84"/>
        <v>0</v>
      </c>
      <c r="L160" s="13">
        <f t="shared" si="85"/>
        <v>0</v>
      </c>
      <c r="M160" s="14">
        <f t="shared" si="141"/>
        <v>0</v>
      </c>
      <c r="N160" s="3">
        <f t="shared" si="141"/>
        <v>0</v>
      </c>
      <c r="P160" s="15">
        <f t="shared" si="86"/>
        <v>0</v>
      </c>
      <c r="R160" s="15">
        <f t="shared" si="87"/>
        <v>0</v>
      </c>
      <c r="U160" s="13">
        <f t="shared" si="88"/>
        <v>-16535</v>
      </c>
      <c r="V160" s="2">
        <f t="shared" si="142"/>
        <v>0</v>
      </c>
      <c r="W160" s="6">
        <f t="shared" si="97"/>
        <v>0</v>
      </c>
    </row>
    <row r="161" spans="1:23" hidden="1" x14ac:dyDescent="0.15">
      <c r="A161" s="1">
        <v>41232</v>
      </c>
      <c r="B161" s="2" t="s">
        <v>93</v>
      </c>
      <c r="D161" s="13">
        <f t="shared" si="82"/>
        <v>2500</v>
      </c>
      <c r="F161" s="13">
        <f t="shared" si="83"/>
        <v>0</v>
      </c>
      <c r="G161" s="14">
        <f t="shared" si="140"/>
        <v>0</v>
      </c>
      <c r="H161" s="13">
        <f t="shared" si="140"/>
        <v>2500</v>
      </c>
      <c r="J161" s="13">
        <f t="shared" si="84"/>
        <v>20500</v>
      </c>
      <c r="L161" s="13">
        <f t="shared" si="85"/>
        <v>0</v>
      </c>
      <c r="M161" s="14">
        <f t="shared" si="141"/>
        <v>0</v>
      </c>
      <c r="N161" s="3">
        <f t="shared" si="141"/>
        <v>20500</v>
      </c>
      <c r="P161" s="15">
        <f t="shared" si="86"/>
        <v>0</v>
      </c>
      <c r="R161" s="15">
        <f t="shared" si="87"/>
        <v>0</v>
      </c>
      <c r="T161" s="2">
        <f>1275-1275</f>
        <v>0</v>
      </c>
      <c r="U161" s="13">
        <f t="shared" si="88"/>
        <v>-17900</v>
      </c>
      <c r="V161" s="2">
        <f t="shared" ref="V161:V183" si="143">W111</f>
        <v>44775</v>
      </c>
      <c r="W161" s="6">
        <f t="shared" si="97"/>
        <v>44775</v>
      </c>
    </row>
    <row r="162" spans="1:23" hidden="1" x14ac:dyDescent="0.15">
      <c r="A162" s="1">
        <v>41232</v>
      </c>
      <c r="B162" s="2" t="s">
        <v>63</v>
      </c>
      <c r="D162" s="13">
        <f t="shared" si="82"/>
        <v>0</v>
      </c>
      <c r="F162" s="13">
        <f t="shared" si="83"/>
        <v>0</v>
      </c>
      <c r="G162" s="14">
        <f t="shared" si="140"/>
        <v>0</v>
      </c>
      <c r="H162" s="13">
        <f t="shared" si="140"/>
        <v>0</v>
      </c>
      <c r="J162" s="13">
        <f t="shared" si="84"/>
        <v>0</v>
      </c>
      <c r="L162" s="13">
        <f t="shared" si="85"/>
        <v>0</v>
      </c>
      <c r="M162" s="14">
        <f t="shared" si="141"/>
        <v>0</v>
      </c>
      <c r="N162" s="3">
        <f t="shared" si="141"/>
        <v>0</v>
      </c>
      <c r="P162" s="15">
        <f t="shared" si="86"/>
        <v>0</v>
      </c>
      <c r="R162" s="15">
        <f t="shared" si="87"/>
        <v>0</v>
      </c>
      <c r="U162" s="13">
        <f t="shared" si="88"/>
        <v>0</v>
      </c>
      <c r="V162" s="2">
        <f t="shared" si="143"/>
        <v>0</v>
      </c>
      <c r="W162" s="6">
        <f t="shared" si="97"/>
        <v>0</v>
      </c>
    </row>
    <row r="163" spans="1:23" hidden="1" x14ac:dyDescent="0.15">
      <c r="A163" s="1">
        <v>41232</v>
      </c>
      <c r="B163" s="2" t="s">
        <v>87</v>
      </c>
      <c r="D163" s="17">
        <f t="shared" si="82"/>
        <v>300</v>
      </c>
      <c r="F163" s="17">
        <f t="shared" si="83"/>
        <v>0</v>
      </c>
      <c r="G163" s="18">
        <f t="shared" si="140"/>
        <v>0</v>
      </c>
      <c r="H163" s="17">
        <f t="shared" si="140"/>
        <v>300</v>
      </c>
      <c r="J163" s="17">
        <f t="shared" si="84"/>
        <v>2980</v>
      </c>
      <c r="L163" s="17">
        <f t="shared" si="85"/>
        <v>690</v>
      </c>
      <c r="M163" s="18">
        <f t="shared" si="141"/>
        <v>0</v>
      </c>
      <c r="N163" s="8">
        <f t="shared" si="141"/>
        <v>3670</v>
      </c>
      <c r="P163" s="19">
        <f t="shared" si="86"/>
        <v>0</v>
      </c>
      <c r="R163" s="19">
        <f t="shared" si="87"/>
        <v>0</v>
      </c>
      <c r="U163" s="17">
        <f t="shared" si="88"/>
        <v>0</v>
      </c>
      <c r="V163" s="2">
        <f t="shared" si="143"/>
        <v>3670</v>
      </c>
      <c r="W163" s="10">
        <f t="shared" si="97"/>
        <v>3670</v>
      </c>
    </row>
    <row r="164" spans="1:23" hidden="1" x14ac:dyDescent="0.15">
      <c r="A164" s="1">
        <v>41232</v>
      </c>
      <c r="B164" s="2" t="s">
        <v>94</v>
      </c>
      <c r="D164" s="17">
        <f t="shared" si="82"/>
        <v>0</v>
      </c>
      <c r="F164" s="17">
        <f t="shared" si="83"/>
        <v>0</v>
      </c>
      <c r="G164" s="18">
        <f t="shared" ref="G164" si="144">E164+C164</f>
        <v>0</v>
      </c>
      <c r="H164" s="17">
        <f t="shared" ref="H164" si="145">F164+D164</f>
        <v>0</v>
      </c>
      <c r="J164" s="17">
        <f t="shared" si="84"/>
        <v>0</v>
      </c>
      <c r="L164" s="17">
        <f t="shared" si="85"/>
        <v>0</v>
      </c>
      <c r="M164" s="18">
        <f t="shared" ref="M164" si="146">K164+I164</f>
        <v>0</v>
      </c>
      <c r="N164" s="8">
        <f t="shared" ref="N164" si="147">L164+J164</f>
        <v>0</v>
      </c>
      <c r="P164" s="19">
        <f t="shared" si="86"/>
        <v>0</v>
      </c>
      <c r="R164" s="19">
        <f t="shared" si="87"/>
        <v>0</v>
      </c>
      <c r="U164" s="17">
        <f t="shared" si="88"/>
        <v>-2800</v>
      </c>
      <c r="V164" s="2">
        <f t="shared" si="143"/>
        <v>0</v>
      </c>
      <c r="W164" s="10">
        <f t="shared" ref="W164" si="148">V164+T164+M164</f>
        <v>0</v>
      </c>
    </row>
    <row r="165" spans="1:23" hidden="1" x14ac:dyDescent="0.15">
      <c r="A165" s="1">
        <v>41232</v>
      </c>
      <c r="B165" s="2" t="s">
        <v>27</v>
      </c>
      <c r="D165" s="17">
        <f t="shared" si="82"/>
        <v>0</v>
      </c>
      <c r="F165" s="17">
        <f t="shared" si="83"/>
        <v>0</v>
      </c>
      <c r="G165" s="18">
        <f t="shared" ref="G165" si="149">E165+C165</f>
        <v>0</v>
      </c>
      <c r="H165" s="17">
        <f t="shared" ref="H165" si="150">F165+D165</f>
        <v>0</v>
      </c>
      <c r="J165" s="17">
        <f t="shared" si="84"/>
        <v>0</v>
      </c>
      <c r="L165" s="17">
        <f t="shared" si="85"/>
        <v>0</v>
      </c>
      <c r="M165" s="18">
        <f t="shared" ref="M165" si="151">K165+I165</f>
        <v>0</v>
      </c>
      <c r="N165" s="8">
        <f t="shared" ref="N165" si="152">L165+J165</f>
        <v>0</v>
      </c>
      <c r="P165" s="19">
        <f t="shared" si="86"/>
        <v>0</v>
      </c>
      <c r="R165" s="19">
        <f t="shared" si="87"/>
        <v>0</v>
      </c>
      <c r="U165" s="17">
        <f t="shared" si="88"/>
        <v>0</v>
      </c>
      <c r="V165" s="2">
        <f t="shared" si="143"/>
        <v>0</v>
      </c>
      <c r="W165" s="10">
        <f t="shared" ref="W165" si="153">V165+T165+M165</f>
        <v>0</v>
      </c>
    </row>
    <row r="166" spans="1:23" hidden="1" x14ac:dyDescent="0.15">
      <c r="A166" s="1">
        <v>41232</v>
      </c>
      <c r="B166" s="2" t="s">
        <v>22</v>
      </c>
      <c r="D166" s="17">
        <f t="shared" si="82"/>
        <v>0</v>
      </c>
      <c r="F166" s="17">
        <f t="shared" si="83"/>
        <v>0</v>
      </c>
      <c r="G166" s="18">
        <f t="shared" si="140"/>
        <v>0</v>
      </c>
      <c r="H166" s="17">
        <f t="shared" si="140"/>
        <v>0</v>
      </c>
      <c r="J166" s="17">
        <f t="shared" si="84"/>
        <v>0</v>
      </c>
      <c r="L166" s="17">
        <f t="shared" si="85"/>
        <v>0</v>
      </c>
      <c r="M166" s="18">
        <f t="shared" si="141"/>
        <v>0</v>
      </c>
      <c r="N166" s="8">
        <f t="shared" si="141"/>
        <v>0</v>
      </c>
      <c r="P166" s="19">
        <f t="shared" si="86"/>
        <v>0</v>
      </c>
      <c r="R166" s="19">
        <f t="shared" si="87"/>
        <v>0</v>
      </c>
      <c r="U166" s="17">
        <f t="shared" si="88"/>
        <v>0</v>
      </c>
      <c r="V166" s="2">
        <f t="shared" si="143"/>
        <v>0</v>
      </c>
      <c r="W166" s="10">
        <f t="shared" si="97"/>
        <v>0</v>
      </c>
    </row>
    <row r="167" spans="1:23" hidden="1" x14ac:dyDescent="0.15">
      <c r="A167" s="1">
        <v>41232</v>
      </c>
      <c r="B167" s="2" t="s">
        <v>75</v>
      </c>
      <c r="D167" s="17">
        <f t="shared" si="82"/>
        <v>0</v>
      </c>
      <c r="F167" s="17">
        <f t="shared" si="83"/>
        <v>0</v>
      </c>
      <c r="G167" s="18">
        <f t="shared" ref="G167" si="154">E167+C167</f>
        <v>0</v>
      </c>
      <c r="H167" s="17">
        <f t="shared" ref="H167" si="155">F167+D167</f>
        <v>0</v>
      </c>
      <c r="J167" s="17">
        <f t="shared" si="84"/>
        <v>0</v>
      </c>
      <c r="L167" s="17">
        <f t="shared" si="85"/>
        <v>0</v>
      </c>
      <c r="M167" s="18">
        <f t="shared" ref="M167" si="156">K167+I167</f>
        <v>0</v>
      </c>
      <c r="N167" s="8">
        <f t="shared" ref="N167" si="157">L167+J167</f>
        <v>0</v>
      </c>
      <c r="P167" s="19">
        <f t="shared" si="86"/>
        <v>0</v>
      </c>
      <c r="R167" s="19">
        <f t="shared" si="87"/>
        <v>0</v>
      </c>
      <c r="U167" s="17">
        <f t="shared" si="88"/>
        <v>0</v>
      </c>
      <c r="V167" s="2">
        <f t="shared" si="143"/>
        <v>-180</v>
      </c>
      <c r="W167" s="10">
        <f t="shared" ref="W167" si="158">V167+T167+M167</f>
        <v>-180</v>
      </c>
    </row>
    <row r="168" spans="1:23" s="6" customFormat="1" hidden="1" x14ac:dyDescent="0.15">
      <c r="A168" s="11">
        <v>41232</v>
      </c>
      <c r="B168" s="6" t="s">
        <v>64</v>
      </c>
      <c r="C168" s="6">
        <f>C158+C159+C160+C161+C162+C163+C164+C165+C166+C167</f>
        <v>0</v>
      </c>
      <c r="D168" s="6">
        <f t="shared" si="82"/>
        <v>41925</v>
      </c>
      <c r="E168" s="6">
        <f>E158+E159+E160+E161+E162+E163+E164+E165+E166+E167</f>
        <v>0</v>
      </c>
      <c r="F168" s="6">
        <f t="shared" si="83"/>
        <v>150</v>
      </c>
      <c r="G168" s="6">
        <f t="shared" si="140"/>
        <v>0</v>
      </c>
      <c r="H168" s="6">
        <f t="shared" si="140"/>
        <v>42075</v>
      </c>
      <c r="I168" s="6">
        <f>I158+I159+I160+I161+I162+I163+I164+I165+I166+I167</f>
        <v>0</v>
      </c>
      <c r="J168" s="6">
        <f t="shared" si="84"/>
        <v>577498</v>
      </c>
      <c r="K168" s="6">
        <f>K158+K159+K160+K161+K162+K163+K164+K165+K166+K167</f>
        <v>0</v>
      </c>
      <c r="L168" s="6">
        <f t="shared" si="85"/>
        <v>30580</v>
      </c>
      <c r="M168" s="6">
        <f t="shared" si="141"/>
        <v>0</v>
      </c>
      <c r="N168" s="6">
        <f t="shared" si="141"/>
        <v>608078</v>
      </c>
      <c r="O168" s="6">
        <f>O158+O159+O160+O161+O162+O163+O164+O166+O167</f>
        <v>0</v>
      </c>
      <c r="P168" s="6">
        <f t="shared" si="86"/>
        <v>0</v>
      </c>
      <c r="Q168" s="6">
        <f>Q158+Q159+Q160+Q161+Q162+Q163+Q164+Q166+Q167</f>
        <v>0</v>
      </c>
      <c r="R168" s="6">
        <f t="shared" si="87"/>
        <v>0</v>
      </c>
      <c r="S168" s="6">
        <f>S158+S159+S160+S161+S162+S163+S164+S166+S167</f>
        <v>0</v>
      </c>
      <c r="T168" s="6">
        <f>T158+T159+T160+T161+T162+T163+T164+T165+T166+T167</f>
        <v>0</v>
      </c>
      <c r="U168" s="6">
        <f t="shared" si="88"/>
        <v>-730294</v>
      </c>
      <c r="V168" s="6">
        <f t="shared" si="143"/>
        <v>4443785.78</v>
      </c>
      <c r="W168" s="6">
        <f t="shared" si="97"/>
        <v>4443785.78</v>
      </c>
    </row>
    <row r="169" spans="1:23" hidden="1" x14ac:dyDescent="0.15">
      <c r="A169" s="1">
        <v>41232</v>
      </c>
      <c r="B169" s="12" t="s">
        <v>65</v>
      </c>
      <c r="D169" s="13">
        <f t="shared" si="82"/>
        <v>27110</v>
      </c>
      <c r="F169" s="13">
        <f t="shared" si="83"/>
        <v>0</v>
      </c>
      <c r="G169" s="14">
        <f t="shared" si="140"/>
        <v>0</v>
      </c>
      <c r="H169" s="13">
        <f t="shared" si="140"/>
        <v>27110</v>
      </c>
      <c r="J169" s="13">
        <f t="shared" si="84"/>
        <v>319782.5</v>
      </c>
      <c r="L169" s="13">
        <f t="shared" si="85"/>
        <v>9820</v>
      </c>
      <c r="M169" s="14">
        <f t="shared" si="141"/>
        <v>0</v>
      </c>
      <c r="N169" s="13">
        <f t="shared" si="141"/>
        <v>329602.5</v>
      </c>
      <c r="P169" s="15">
        <f t="shared" si="86"/>
        <v>0</v>
      </c>
      <c r="R169" s="15">
        <f t="shared" si="87"/>
        <v>0</v>
      </c>
      <c r="U169" s="13">
        <f t="shared" si="88"/>
        <v>-428490</v>
      </c>
      <c r="V169" s="2">
        <f t="shared" si="143"/>
        <v>1889211.25</v>
      </c>
      <c r="W169" s="16">
        <f t="shared" si="97"/>
        <v>1889211.25</v>
      </c>
    </row>
    <row r="170" spans="1:23" hidden="1" x14ac:dyDescent="0.15">
      <c r="A170" s="1">
        <v>41232</v>
      </c>
      <c r="B170" s="2" t="s">
        <v>98</v>
      </c>
      <c r="D170" s="13">
        <f t="shared" si="82"/>
        <v>15850</v>
      </c>
      <c r="F170" s="13">
        <f t="shared" si="83"/>
        <v>0</v>
      </c>
      <c r="G170" s="14">
        <f t="shared" ref="G170:H202" si="159">E170+C170</f>
        <v>0</v>
      </c>
      <c r="H170" s="13">
        <f t="shared" si="159"/>
        <v>15850</v>
      </c>
      <c r="J170" s="13">
        <f t="shared" si="84"/>
        <v>113887.5</v>
      </c>
      <c r="L170" s="13">
        <f t="shared" si="85"/>
        <v>7600</v>
      </c>
      <c r="M170" s="14">
        <f t="shared" si="141"/>
        <v>0</v>
      </c>
      <c r="N170" s="3">
        <f t="shared" si="141"/>
        <v>121487.5</v>
      </c>
      <c r="P170" s="15">
        <f t="shared" si="86"/>
        <v>0</v>
      </c>
      <c r="R170" s="15">
        <f t="shared" si="87"/>
        <v>0</v>
      </c>
      <c r="U170" s="13">
        <f t="shared" si="88"/>
        <v>-75500</v>
      </c>
      <c r="V170" s="2">
        <f t="shared" si="143"/>
        <v>546177.5</v>
      </c>
      <c r="W170" s="6">
        <f t="shared" si="97"/>
        <v>546177.5</v>
      </c>
    </row>
    <row r="171" spans="1:23" hidden="1" x14ac:dyDescent="0.15">
      <c r="A171" s="1">
        <v>41232</v>
      </c>
      <c r="B171" s="2" t="s">
        <v>24</v>
      </c>
      <c r="D171" s="13">
        <f t="shared" si="82"/>
        <v>8700</v>
      </c>
      <c r="F171" s="13">
        <f t="shared" si="83"/>
        <v>0</v>
      </c>
      <c r="G171" s="14">
        <f t="shared" si="159"/>
        <v>0</v>
      </c>
      <c r="H171" s="13">
        <f t="shared" si="159"/>
        <v>8700</v>
      </c>
      <c r="J171" s="13">
        <f t="shared" si="84"/>
        <v>105000</v>
      </c>
      <c r="L171" s="13">
        <f t="shared" si="85"/>
        <v>0</v>
      </c>
      <c r="M171" s="14">
        <f t="shared" si="141"/>
        <v>0</v>
      </c>
      <c r="N171" s="3">
        <f t="shared" si="141"/>
        <v>105000</v>
      </c>
      <c r="P171" s="15">
        <f t="shared" si="86"/>
        <v>0</v>
      </c>
      <c r="R171" s="15">
        <f t="shared" si="87"/>
        <v>0</v>
      </c>
      <c r="U171" s="13">
        <f t="shared" si="88"/>
        <v>-98337.5</v>
      </c>
      <c r="V171" s="2">
        <f t="shared" si="143"/>
        <v>266352.5</v>
      </c>
      <c r="W171" s="6">
        <f t="shared" si="97"/>
        <v>266352.5</v>
      </c>
    </row>
    <row r="172" spans="1:23" hidden="1" x14ac:dyDescent="0.15">
      <c r="A172" s="1">
        <v>41232</v>
      </c>
      <c r="B172" s="2" t="s">
        <v>41</v>
      </c>
      <c r="D172" s="13">
        <f t="shared" si="82"/>
        <v>12700</v>
      </c>
      <c r="F172" s="13">
        <f t="shared" si="83"/>
        <v>0</v>
      </c>
      <c r="G172" s="14">
        <f t="shared" si="159"/>
        <v>0</v>
      </c>
      <c r="H172" s="13">
        <f t="shared" si="159"/>
        <v>12700</v>
      </c>
      <c r="J172" s="13">
        <f t="shared" si="84"/>
        <v>127550</v>
      </c>
      <c r="L172" s="13">
        <f t="shared" si="85"/>
        <v>0</v>
      </c>
      <c r="M172" s="14">
        <f>K172+I172</f>
        <v>0</v>
      </c>
      <c r="N172" s="3">
        <f t="shared" si="141"/>
        <v>127550</v>
      </c>
      <c r="P172" s="15">
        <f t="shared" si="86"/>
        <v>0</v>
      </c>
      <c r="R172" s="15">
        <f t="shared" si="87"/>
        <v>0</v>
      </c>
      <c r="U172" s="13">
        <f t="shared" si="88"/>
        <v>-322616.42</v>
      </c>
      <c r="V172" s="2">
        <f t="shared" si="143"/>
        <v>933912.09000000008</v>
      </c>
      <c r="W172" s="6">
        <f t="shared" si="97"/>
        <v>933912.09000000008</v>
      </c>
    </row>
    <row r="173" spans="1:23" hidden="1" x14ac:dyDescent="0.15">
      <c r="A173" s="1">
        <v>41232</v>
      </c>
      <c r="B173" s="2" t="s">
        <v>60</v>
      </c>
      <c r="D173" s="13">
        <f t="shared" si="82"/>
        <v>2875</v>
      </c>
      <c r="F173" s="13">
        <f t="shared" si="83"/>
        <v>0</v>
      </c>
      <c r="G173" s="14">
        <f t="shared" si="159"/>
        <v>0</v>
      </c>
      <c r="H173" s="13">
        <f t="shared" si="159"/>
        <v>2875</v>
      </c>
      <c r="J173" s="13">
        <f t="shared" si="84"/>
        <v>29075</v>
      </c>
      <c r="L173" s="13">
        <f t="shared" si="85"/>
        <v>0</v>
      </c>
      <c r="M173" s="14">
        <f t="shared" si="141"/>
        <v>0</v>
      </c>
      <c r="N173" s="3">
        <f t="shared" si="141"/>
        <v>29075</v>
      </c>
      <c r="P173" s="15">
        <f t="shared" si="86"/>
        <v>0</v>
      </c>
      <c r="R173" s="15">
        <f t="shared" si="87"/>
        <v>0</v>
      </c>
      <c r="U173" s="13">
        <f t="shared" si="88"/>
        <v>-150000</v>
      </c>
      <c r="V173" s="2">
        <f t="shared" si="143"/>
        <v>280650</v>
      </c>
      <c r="W173" s="6">
        <f t="shared" si="97"/>
        <v>280650</v>
      </c>
    </row>
    <row r="174" spans="1:23" hidden="1" x14ac:dyDescent="0.15">
      <c r="A174" s="1">
        <v>41232</v>
      </c>
      <c r="B174" s="2" t="s">
        <v>23</v>
      </c>
      <c r="D174" s="13">
        <f t="shared" si="82"/>
        <v>4400</v>
      </c>
      <c r="F174" s="13">
        <f t="shared" si="83"/>
        <v>0</v>
      </c>
      <c r="G174" s="14">
        <f t="shared" si="159"/>
        <v>0</v>
      </c>
      <c r="H174" s="13">
        <f t="shared" si="159"/>
        <v>4400</v>
      </c>
      <c r="J174" s="13">
        <f t="shared" si="84"/>
        <v>36000</v>
      </c>
      <c r="L174" s="13">
        <f t="shared" si="85"/>
        <v>0</v>
      </c>
      <c r="M174" s="14">
        <f t="shared" si="141"/>
        <v>0</v>
      </c>
      <c r="N174" s="3">
        <f t="shared" si="141"/>
        <v>36000</v>
      </c>
      <c r="P174" s="15">
        <f t="shared" si="86"/>
        <v>0</v>
      </c>
      <c r="R174" s="15">
        <f t="shared" si="87"/>
        <v>0</v>
      </c>
      <c r="U174" s="13">
        <f t="shared" si="88"/>
        <v>-31050</v>
      </c>
      <c r="V174" s="2">
        <f t="shared" si="143"/>
        <v>180670</v>
      </c>
      <c r="W174" s="6">
        <f t="shared" si="97"/>
        <v>180670</v>
      </c>
    </row>
    <row r="175" spans="1:23" hidden="1" x14ac:dyDescent="0.15">
      <c r="A175" s="1">
        <v>41232</v>
      </c>
      <c r="B175" s="2" t="s">
        <v>42</v>
      </c>
      <c r="D175" s="13">
        <f t="shared" si="82"/>
        <v>3600</v>
      </c>
      <c r="F175" s="13">
        <f t="shared" si="83"/>
        <v>0</v>
      </c>
      <c r="G175" s="14">
        <f t="shared" si="159"/>
        <v>0</v>
      </c>
      <c r="H175" s="13">
        <f t="shared" si="159"/>
        <v>3600</v>
      </c>
      <c r="J175" s="13">
        <f t="shared" si="84"/>
        <v>61812.5</v>
      </c>
      <c r="L175" s="13">
        <f t="shared" si="85"/>
        <v>0</v>
      </c>
      <c r="M175" s="14">
        <f t="shared" si="141"/>
        <v>0</v>
      </c>
      <c r="N175" s="3">
        <f t="shared" si="141"/>
        <v>61812.5</v>
      </c>
      <c r="P175" s="15">
        <f t="shared" si="86"/>
        <v>0</v>
      </c>
      <c r="R175" s="15">
        <f t="shared" si="87"/>
        <v>0</v>
      </c>
      <c r="U175" s="13">
        <f t="shared" si="88"/>
        <v>-6825</v>
      </c>
      <c r="V175" s="2">
        <f t="shared" si="143"/>
        <v>190312.5</v>
      </c>
      <c r="W175" s="6">
        <f t="shared" si="97"/>
        <v>190312.5</v>
      </c>
    </row>
    <row r="176" spans="1:23" hidden="1" x14ac:dyDescent="0.15">
      <c r="A176" s="1">
        <v>41232</v>
      </c>
      <c r="B176" s="2" t="s">
        <v>56</v>
      </c>
      <c r="D176" s="17">
        <f t="shared" si="82"/>
        <v>2650</v>
      </c>
      <c r="F176" s="17">
        <f t="shared" si="83"/>
        <v>0</v>
      </c>
      <c r="G176" s="18">
        <f t="shared" si="159"/>
        <v>0</v>
      </c>
      <c r="H176" s="17">
        <f t="shared" si="159"/>
        <v>2650</v>
      </c>
      <c r="J176" s="17">
        <f t="shared" si="84"/>
        <v>39660</v>
      </c>
      <c r="L176" s="17">
        <f t="shared" si="85"/>
        <v>0</v>
      </c>
      <c r="M176" s="18">
        <f>K176+I176</f>
        <v>0</v>
      </c>
      <c r="N176" s="8">
        <f t="shared" si="141"/>
        <v>39660</v>
      </c>
      <c r="P176" s="19">
        <f t="shared" si="86"/>
        <v>0</v>
      </c>
      <c r="R176" s="19">
        <f t="shared" si="87"/>
        <v>0</v>
      </c>
      <c r="U176" s="17">
        <f t="shared" si="88"/>
        <v>0</v>
      </c>
      <c r="V176" s="2">
        <f t="shared" si="143"/>
        <v>136335</v>
      </c>
      <c r="W176" s="10">
        <f t="shared" si="97"/>
        <v>136335</v>
      </c>
    </row>
    <row r="177" spans="1:23" hidden="1" x14ac:dyDescent="0.15">
      <c r="A177" s="1">
        <v>41232</v>
      </c>
      <c r="B177" s="2" t="s">
        <v>100</v>
      </c>
      <c r="D177" s="17">
        <f t="shared" si="82"/>
        <v>0</v>
      </c>
      <c r="F177" s="17">
        <f t="shared" si="83"/>
        <v>0</v>
      </c>
      <c r="G177" s="18">
        <f t="shared" ref="G177" si="160">E177+C177</f>
        <v>0</v>
      </c>
      <c r="H177" s="17">
        <f t="shared" ref="H177" si="161">F177+D177</f>
        <v>0</v>
      </c>
      <c r="J177" s="17">
        <f t="shared" si="84"/>
        <v>0</v>
      </c>
      <c r="L177" s="17">
        <f t="shared" si="85"/>
        <v>0</v>
      </c>
      <c r="M177" s="18">
        <f t="shared" ref="M177" si="162">K177+I177</f>
        <v>0</v>
      </c>
      <c r="N177" s="8">
        <f t="shared" ref="N177" si="163">L177+J177</f>
        <v>0</v>
      </c>
      <c r="P177" s="19">
        <f t="shared" si="86"/>
        <v>0</v>
      </c>
      <c r="R177" s="19">
        <f t="shared" si="87"/>
        <v>0</v>
      </c>
      <c r="U177" s="17">
        <f t="shared" si="88"/>
        <v>0</v>
      </c>
      <c r="V177" s="2">
        <f t="shared" si="143"/>
        <v>0</v>
      </c>
      <c r="W177" s="10">
        <f t="shared" ref="W177" si="164">V177+T177+M177</f>
        <v>0</v>
      </c>
    </row>
    <row r="178" spans="1:23" s="6" customFormat="1" hidden="1" x14ac:dyDescent="0.15">
      <c r="A178" s="11">
        <v>41232</v>
      </c>
      <c r="B178" s="6" t="s">
        <v>66</v>
      </c>
      <c r="C178" s="6">
        <f>C169+C170+C171+C172+C173+C174+C175+C176+C177</f>
        <v>0</v>
      </c>
      <c r="D178" s="6">
        <f t="shared" si="82"/>
        <v>77885</v>
      </c>
      <c r="E178" s="6">
        <f>E169+E170+E171+E172+E173+E174+E175+E176+E177</f>
        <v>0</v>
      </c>
      <c r="F178" s="6">
        <f t="shared" si="83"/>
        <v>0</v>
      </c>
      <c r="G178" s="6">
        <f t="shared" si="159"/>
        <v>0</v>
      </c>
      <c r="H178" s="6">
        <f t="shared" si="159"/>
        <v>77885</v>
      </c>
      <c r="I178" s="6">
        <f>I169+I170+I171+I172+I173+I174+I175+I176+I177</f>
        <v>0</v>
      </c>
      <c r="J178" s="6">
        <f t="shared" si="84"/>
        <v>832767.5</v>
      </c>
      <c r="K178" s="6">
        <f>K169+K170+K171+K172+K173+K174+K175+K176+K177</f>
        <v>0</v>
      </c>
      <c r="L178" s="6">
        <f t="shared" si="85"/>
        <v>17420</v>
      </c>
      <c r="M178" s="6">
        <f t="shared" si="141"/>
        <v>0</v>
      </c>
      <c r="N178" s="6">
        <f t="shared" si="141"/>
        <v>850187.5</v>
      </c>
      <c r="O178" s="6">
        <f>O169+O170+O171+O172+O173+O174+O175+O176+O177</f>
        <v>0</v>
      </c>
      <c r="P178" s="6">
        <f t="shared" si="86"/>
        <v>0</v>
      </c>
      <c r="Q178" s="6">
        <f>Q169+Q170+Q171+Q172+Q173+Q174+Q175+Q176+Q177</f>
        <v>0</v>
      </c>
      <c r="R178" s="6">
        <f t="shared" si="87"/>
        <v>0</v>
      </c>
      <c r="S178" s="6">
        <f>S169+S170+S171+S172+S173+S174+S175+S176+S177</f>
        <v>0</v>
      </c>
      <c r="T178" s="6">
        <f>T169+T170+T171+T172+T173+T174+T175+T176+T177</f>
        <v>0</v>
      </c>
      <c r="U178" s="6">
        <f t="shared" si="88"/>
        <v>-1112818.92</v>
      </c>
      <c r="V178" s="6">
        <f t="shared" si="143"/>
        <v>4423620.84</v>
      </c>
      <c r="W178" s="6">
        <f t="shared" si="97"/>
        <v>4423620.84</v>
      </c>
    </row>
    <row r="179" spans="1:23" hidden="1" x14ac:dyDescent="0.15">
      <c r="A179" s="1">
        <v>41232</v>
      </c>
      <c r="B179" s="2" t="s">
        <v>58</v>
      </c>
      <c r="D179" s="13">
        <f t="shared" si="82"/>
        <v>7435</v>
      </c>
      <c r="F179" s="13">
        <f t="shared" si="83"/>
        <v>0</v>
      </c>
      <c r="G179" s="14">
        <f t="shared" si="159"/>
        <v>0</v>
      </c>
      <c r="H179" s="13">
        <f t="shared" si="159"/>
        <v>7435</v>
      </c>
      <c r="J179" s="13">
        <f t="shared" si="84"/>
        <v>112045</v>
      </c>
      <c r="L179" s="13">
        <f t="shared" si="85"/>
        <v>0</v>
      </c>
      <c r="M179" s="14">
        <f t="shared" si="141"/>
        <v>0</v>
      </c>
      <c r="N179" s="3">
        <f t="shared" si="141"/>
        <v>112045</v>
      </c>
      <c r="P179" s="15">
        <f t="shared" si="86"/>
        <v>0</v>
      </c>
      <c r="R179" s="15">
        <f t="shared" si="87"/>
        <v>0</v>
      </c>
      <c r="U179" s="13">
        <f t="shared" si="88"/>
        <v>-94400</v>
      </c>
      <c r="V179" s="2">
        <f t="shared" si="143"/>
        <v>336220.9</v>
      </c>
      <c r="W179" s="6">
        <f t="shared" si="97"/>
        <v>336220.9</v>
      </c>
    </row>
    <row r="180" spans="1:23" hidden="1" x14ac:dyDescent="0.15">
      <c r="A180" s="1">
        <v>41232</v>
      </c>
      <c r="B180" s="2" t="s">
        <v>57</v>
      </c>
      <c r="D180" s="13">
        <f t="shared" ref="D180:D243" si="165">C180+D130</f>
        <v>2625</v>
      </c>
      <c r="F180" s="13">
        <f t="shared" ref="F180:F243" si="166">E180+F130</f>
        <v>0</v>
      </c>
      <c r="G180" s="14">
        <f t="shared" si="159"/>
        <v>0</v>
      </c>
      <c r="H180" s="13">
        <f t="shared" si="159"/>
        <v>2625</v>
      </c>
      <c r="J180" s="13">
        <f t="shared" ref="J180:J243" si="167">I180+J130</f>
        <v>27700</v>
      </c>
      <c r="L180" s="13">
        <f t="shared" ref="L180:L243" si="168">K180+L130</f>
        <v>0</v>
      </c>
      <c r="M180" s="14">
        <f t="shared" si="141"/>
        <v>0</v>
      </c>
      <c r="N180" s="3">
        <f t="shared" si="141"/>
        <v>27700</v>
      </c>
      <c r="P180" s="15">
        <f t="shared" ref="P180:P243" si="169">O180+P130</f>
        <v>0</v>
      </c>
      <c r="R180" s="15">
        <f t="shared" ref="R180:R243" si="170">Q180+R130</f>
        <v>0</v>
      </c>
      <c r="U180" s="13">
        <f t="shared" ref="U180:U243" si="171">T180+U130</f>
        <v>-22780</v>
      </c>
      <c r="V180" s="2">
        <f t="shared" si="143"/>
        <v>67975</v>
      </c>
      <c r="W180" s="6">
        <f t="shared" si="97"/>
        <v>67975</v>
      </c>
    </row>
    <row r="181" spans="1:23" hidden="1" x14ac:dyDescent="0.15">
      <c r="A181" s="1">
        <v>41232</v>
      </c>
      <c r="B181" s="2" t="s">
        <v>67</v>
      </c>
      <c r="D181" s="13">
        <f t="shared" si="165"/>
        <v>0</v>
      </c>
      <c r="F181" s="13">
        <f t="shared" si="166"/>
        <v>0</v>
      </c>
      <c r="G181" s="14">
        <f t="shared" si="159"/>
        <v>0</v>
      </c>
      <c r="H181" s="13">
        <f t="shared" si="159"/>
        <v>0</v>
      </c>
      <c r="J181" s="13">
        <f t="shared" si="167"/>
        <v>0</v>
      </c>
      <c r="L181" s="13">
        <f t="shared" si="168"/>
        <v>0</v>
      </c>
      <c r="M181" s="14">
        <f t="shared" si="141"/>
        <v>0</v>
      </c>
      <c r="N181" s="3">
        <f t="shared" si="141"/>
        <v>0</v>
      </c>
      <c r="P181" s="15">
        <f t="shared" si="169"/>
        <v>0</v>
      </c>
      <c r="R181" s="15">
        <f t="shared" si="170"/>
        <v>0</v>
      </c>
      <c r="U181" s="13">
        <f t="shared" si="171"/>
        <v>-3300</v>
      </c>
      <c r="V181" s="2">
        <f t="shared" si="143"/>
        <v>0</v>
      </c>
      <c r="W181" s="6">
        <f t="shared" si="97"/>
        <v>0</v>
      </c>
    </row>
    <row r="182" spans="1:23" hidden="1" x14ac:dyDescent="0.15">
      <c r="A182" s="1">
        <v>41232</v>
      </c>
      <c r="B182" s="2" t="s">
        <v>96</v>
      </c>
      <c r="D182" s="13">
        <f t="shared" si="165"/>
        <v>0</v>
      </c>
      <c r="F182" s="13">
        <f t="shared" si="166"/>
        <v>0</v>
      </c>
      <c r="G182" s="14">
        <f t="shared" ref="G182" si="172">E182+C182</f>
        <v>0</v>
      </c>
      <c r="H182" s="13">
        <f t="shared" ref="H182" si="173">F182+D182</f>
        <v>0</v>
      </c>
      <c r="J182" s="13">
        <f t="shared" si="167"/>
        <v>0</v>
      </c>
      <c r="L182" s="13">
        <f t="shared" si="168"/>
        <v>0</v>
      </c>
      <c r="M182" s="14">
        <f t="shared" ref="M182" si="174">K182+I182</f>
        <v>0</v>
      </c>
      <c r="N182" s="3">
        <f t="shared" ref="N182" si="175">L182+J182</f>
        <v>0</v>
      </c>
      <c r="P182" s="15">
        <f t="shared" si="169"/>
        <v>0</v>
      </c>
      <c r="R182" s="15">
        <f t="shared" si="170"/>
        <v>0</v>
      </c>
      <c r="U182" s="13">
        <f t="shared" si="171"/>
        <v>0</v>
      </c>
      <c r="V182" s="2">
        <f t="shared" si="143"/>
        <v>0</v>
      </c>
      <c r="W182" s="6">
        <f t="shared" ref="W182" si="176">V182+T182+M182</f>
        <v>0</v>
      </c>
    </row>
    <row r="183" spans="1:23" hidden="1" x14ac:dyDescent="0.15">
      <c r="A183" s="1">
        <v>41232</v>
      </c>
      <c r="B183" s="2" t="s">
        <v>101</v>
      </c>
      <c r="D183" s="13">
        <f t="shared" si="165"/>
        <v>0</v>
      </c>
      <c r="F183" s="13">
        <f t="shared" si="166"/>
        <v>0</v>
      </c>
      <c r="G183" s="14">
        <f t="shared" ref="G183" si="177">E183+C183</f>
        <v>0</v>
      </c>
      <c r="H183" s="13">
        <f t="shared" ref="H183" si="178">F183+D183</f>
        <v>0</v>
      </c>
      <c r="J183" s="13">
        <f t="shared" si="167"/>
        <v>0</v>
      </c>
      <c r="L183" s="13">
        <f t="shared" si="168"/>
        <v>0</v>
      </c>
      <c r="M183" s="14">
        <f t="shared" ref="M183" si="179">K183+I183</f>
        <v>0</v>
      </c>
      <c r="N183" s="3">
        <f t="shared" ref="N183" si="180">L183+J183</f>
        <v>0</v>
      </c>
      <c r="P183" s="15">
        <f t="shared" si="169"/>
        <v>0</v>
      </c>
      <c r="R183" s="15">
        <f t="shared" si="170"/>
        <v>0</v>
      </c>
      <c r="U183" s="13">
        <f t="shared" si="171"/>
        <v>0</v>
      </c>
      <c r="V183" s="2">
        <f t="shared" si="143"/>
        <v>0</v>
      </c>
      <c r="W183" s="6">
        <f t="shared" ref="W183" si="181">V183+T183+M183</f>
        <v>0</v>
      </c>
    </row>
    <row r="184" spans="1:23" s="6" customFormat="1" hidden="1" x14ac:dyDescent="0.15">
      <c r="A184" s="11">
        <v>41232</v>
      </c>
      <c r="B184" s="6" t="s">
        <v>68</v>
      </c>
      <c r="C184" s="6">
        <f>C179+C180+C181+C182+C183</f>
        <v>0</v>
      </c>
      <c r="D184" s="6">
        <f t="shared" si="165"/>
        <v>10060</v>
      </c>
      <c r="E184" s="6">
        <f>E179+E180+E181+E182+E183</f>
        <v>0</v>
      </c>
      <c r="F184" s="6">
        <f t="shared" si="166"/>
        <v>0</v>
      </c>
      <c r="G184" s="6">
        <f t="shared" ref="G184" si="182">E184+C184</f>
        <v>0</v>
      </c>
      <c r="H184" s="6">
        <f t="shared" ref="H184" si="183">F184+D184</f>
        <v>10060</v>
      </c>
      <c r="I184" s="6">
        <f>I179+I180+I181+I182+I183</f>
        <v>0</v>
      </c>
      <c r="J184" s="6">
        <f t="shared" si="167"/>
        <v>139745</v>
      </c>
      <c r="K184" s="6">
        <f>K179+K180+K181+K182+K183</f>
        <v>0</v>
      </c>
      <c r="L184" s="6">
        <f t="shared" si="168"/>
        <v>0</v>
      </c>
      <c r="M184" s="6">
        <f t="shared" ref="M184" si="184">K184+I184</f>
        <v>0</v>
      </c>
      <c r="N184" s="6">
        <f t="shared" ref="N184" si="185">L184+J184</f>
        <v>139745</v>
      </c>
      <c r="O184" s="6">
        <f>O179+O180+O181+O182</f>
        <v>0</v>
      </c>
      <c r="P184" s="6">
        <f t="shared" si="169"/>
        <v>0</v>
      </c>
      <c r="Q184" s="6">
        <f>Q179+Q180+Q181+Q182</f>
        <v>0</v>
      </c>
      <c r="R184" s="6">
        <f t="shared" si="170"/>
        <v>0</v>
      </c>
      <c r="S184" s="6">
        <f>S179+S180+S181+S182</f>
        <v>0</v>
      </c>
      <c r="T184" s="6">
        <f>T179+T180+T181+T182+T183</f>
        <v>0</v>
      </c>
      <c r="U184" s="6">
        <f t="shared" si="171"/>
        <v>-120480</v>
      </c>
      <c r="V184" s="6">
        <f t="shared" ref="V184:V192" si="186">W134</f>
        <v>404195.9</v>
      </c>
      <c r="W184" s="6">
        <f t="shared" ref="W184" si="187">V184+T184+M184</f>
        <v>404195.9</v>
      </c>
    </row>
    <row r="185" spans="1:23" hidden="1" x14ac:dyDescent="0.15">
      <c r="A185" s="1">
        <v>41232</v>
      </c>
      <c r="B185" s="2" t="s">
        <v>36</v>
      </c>
      <c r="D185" s="13">
        <f t="shared" si="165"/>
        <v>0</v>
      </c>
      <c r="F185" s="13">
        <f t="shared" si="166"/>
        <v>1500</v>
      </c>
      <c r="G185" s="14">
        <f t="shared" si="159"/>
        <v>0</v>
      </c>
      <c r="H185" s="13">
        <f t="shared" si="159"/>
        <v>1500</v>
      </c>
      <c r="J185" s="13">
        <f t="shared" si="167"/>
        <v>0</v>
      </c>
      <c r="L185" s="13">
        <f t="shared" si="168"/>
        <v>28300</v>
      </c>
      <c r="M185" s="14">
        <f t="shared" si="141"/>
        <v>0</v>
      </c>
      <c r="N185" s="3">
        <f t="shared" si="141"/>
        <v>28300</v>
      </c>
      <c r="P185" s="15">
        <f t="shared" si="169"/>
        <v>0</v>
      </c>
      <c r="R185" s="15">
        <f t="shared" si="170"/>
        <v>0</v>
      </c>
      <c r="U185" s="13">
        <f t="shared" si="171"/>
        <v>-32100</v>
      </c>
      <c r="V185" s="2">
        <f t="shared" si="186"/>
        <v>251900</v>
      </c>
      <c r="W185" s="6">
        <f t="shared" si="97"/>
        <v>251900</v>
      </c>
    </row>
    <row r="186" spans="1:23" hidden="1" x14ac:dyDescent="0.15">
      <c r="A186" s="1">
        <v>41232</v>
      </c>
      <c r="B186" s="2" t="s">
        <v>61</v>
      </c>
      <c r="D186" s="13">
        <f t="shared" si="165"/>
        <v>175</v>
      </c>
      <c r="F186" s="13">
        <f t="shared" si="166"/>
        <v>0</v>
      </c>
      <c r="G186" s="14">
        <f t="shared" si="159"/>
        <v>0</v>
      </c>
      <c r="H186" s="13">
        <f t="shared" si="159"/>
        <v>175</v>
      </c>
      <c r="J186" s="13">
        <f t="shared" si="167"/>
        <v>2425</v>
      </c>
      <c r="L186" s="13">
        <f t="shared" si="168"/>
        <v>0</v>
      </c>
      <c r="M186" s="14">
        <f t="shared" si="141"/>
        <v>0</v>
      </c>
      <c r="N186" s="3">
        <f t="shared" si="141"/>
        <v>2425</v>
      </c>
      <c r="P186" s="15">
        <f t="shared" si="169"/>
        <v>0</v>
      </c>
      <c r="R186" s="15">
        <f t="shared" si="170"/>
        <v>0</v>
      </c>
      <c r="U186" s="13">
        <f t="shared" si="171"/>
        <v>0</v>
      </c>
      <c r="V186" s="2">
        <f t="shared" si="186"/>
        <v>21700</v>
      </c>
      <c r="W186" s="6">
        <f t="shared" si="97"/>
        <v>21700</v>
      </c>
    </row>
    <row r="187" spans="1:23" hidden="1" x14ac:dyDescent="0.15">
      <c r="A187" s="1">
        <v>41232</v>
      </c>
      <c r="B187" s="2" t="s">
        <v>59</v>
      </c>
      <c r="D187" s="17">
        <f t="shared" si="165"/>
        <v>4500</v>
      </c>
      <c r="F187" s="17">
        <f t="shared" si="166"/>
        <v>0</v>
      </c>
      <c r="G187" s="18">
        <f t="shared" si="159"/>
        <v>0</v>
      </c>
      <c r="H187" s="17">
        <f t="shared" si="159"/>
        <v>4500</v>
      </c>
      <c r="J187" s="17">
        <f t="shared" si="167"/>
        <v>27575</v>
      </c>
      <c r="L187" s="17">
        <f t="shared" si="168"/>
        <v>0</v>
      </c>
      <c r="M187" s="18">
        <f t="shared" si="141"/>
        <v>0</v>
      </c>
      <c r="N187" s="8">
        <f t="shared" si="141"/>
        <v>27575</v>
      </c>
      <c r="P187" s="19">
        <f t="shared" si="169"/>
        <v>0</v>
      </c>
      <c r="R187" s="19">
        <f t="shared" si="170"/>
        <v>0</v>
      </c>
      <c r="U187" s="17">
        <f t="shared" si="171"/>
        <v>-22440</v>
      </c>
      <c r="V187" s="2">
        <f t="shared" si="186"/>
        <v>41315</v>
      </c>
      <c r="W187" s="10">
        <f t="shared" si="97"/>
        <v>41315</v>
      </c>
    </row>
    <row r="188" spans="1:23" hidden="1" x14ac:dyDescent="0.15">
      <c r="A188" s="1">
        <v>41232</v>
      </c>
      <c r="B188" s="12" t="s">
        <v>90</v>
      </c>
      <c r="D188" s="13">
        <f t="shared" si="165"/>
        <v>50</v>
      </c>
      <c r="F188" s="13">
        <f t="shared" si="166"/>
        <v>0</v>
      </c>
      <c r="G188" s="14">
        <f t="shared" si="159"/>
        <v>0</v>
      </c>
      <c r="H188" s="13">
        <f t="shared" si="159"/>
        <v>50</v>
      </c>
      <c r="J188" s="13">
        <f t="shared" si="167"/>
        <v>500</v>
      </c>
      <c r="L188" s="13">
        <f t="shared" si="168"/>
        <v>0</v>
      </c>
      <c r="M188" s="14">
        <f t="shared" si="141"/>
        <v>0</v>
      </c>
      <c r="N188" s="13">
        <f t="shared" si="141"/>
        <v>500</v>
      </c>
      <c r="P188" s="15">
        <f t="shared" si="169"/>
        <v>0</v>
      </c>
      <c r="R188" s="15">
        <f t="shared" si="170"/>
        <v>0</v>
      </c>
      <c r="U188" s="13">
        <f t="shared" si="171"/>
        <v>-500</v>
      </c>
      <c r="V188" s="2">
        <f t="shared" si="186"/>
        <v>500</v>
      </c>
      <c r="W188" s="16">
        <f t="shared" si="97"/>
        <v>500</v>
      </c>
    </row>
    <row r="189" spans="1:23" s="6" customFormat="1" hidden="1" x14ac:dyDescent="0.15">
      <c r="A189" s="11">
        <v>41232</v>
      </c>
      <c r="B189" s="6" t="s">
        <v>69</v>
      </c>
      <c r="C189" s="6">
        <f>C185+C186+C187+C188</f>
        <v>0</v>
      </c>
      <c r="D189" s="6">
        <f t="shared" si="165"/>
        <v>4725</v>
      </c>
      <c r="E189" s="6">
        <f>E185+E186+E187+E188</f>
        <v>0</v>
      </c>
      <c r="F189" s="6">
        <f t="shared" si="166"/>
        <v>1500</v>
      </c>
      <c r="G189" s="6">
        <f t="shared" si="159"/>
        <v>0</v>
      </c>
      <c r="H189" s="6">
        <f t="shared" si="159"/>
        <v>6225</v>
      </c>
      <c r="I189" s="6">
        <f>I185+I186+I187+I188</f>
        <v>0</v>
      </c>
      <c r="J189" s="6">
        <f t="shared" si="167"/>
        <v>30500</v>
      </c>
      <c r="K189" s="6">
        <f>K185+K186+K187+K188</f>
        <v>0</v>
      </c>
      <c r="L189" s="6">
        <f t="shared" si="168"/>
        <v>28300</v>
      </c>
      <c r="M189" s="6">
        <f t="shared" si="141"/>
        <v>0</v>
      </c>
      <c r="N189" s="6">
        <f t="shared" si="141"/>
        <v>58800</v>
      </c>
      <c r="O189" s="6">
        <f>O185+O186+O187+O188</f>
        <v>0</v>
      </c>
      <c r="P189" s="6">
        <f t="shared" si="169"/>
        <v>0</v>
      </c>
      <c r="Q189" s="6">
        <f>Q185+Q186+Q187+Q188</f>
        <v>0</v>
      </c>
      <c r="R189" s="6">
        <f t="shared" si="170"/>
        <v>0</v>
      </c>
      <c r="S189" s="6">
        <f>S185+S186+S187+S188</f>
        <v>0</v>
      </c>
      <c r="T189" s="6">
        <f>T185+T186+T187+T188</f>
        <v>0</v>
      </c>
      <c r="U189" s="6">
        <f t="shared" si="171"/>
        <v>-55040</v>
      </c>
      <c r="V189" s="6">
        <f t="shared" si="186"/>
        <v>315415</v>
      </c>
      <c r="W189" s="6">
        <f t="shared" si="97"/>
        <v>315415</v>
      </c>
    </row>
    <row r="190" spans="1:23" hidden="1" x14ac:dyDescent="0.15">
      <c r="A190" s="1">
        <v>41232</v>
      </c>
      <c r="B190" s="2" t="s">
        <v>70</v>
      </c>
      <c r="D190" s="13">
        <f t="shared" si="165"/>
        <v>15125</v>
      </c>
      <c r="F190" s="13">
        <f t="shared" si="166"/>
        <v>0</v>
      </c>
      <c r="G190" s="14">
        <f t="shared" si="159"/>
        <v>0</v>
      </c>
      <c r="H190" s="13">
        <f t="shared" si="159"/>
        <v>15125</v>
      </c>
      <c r="J190" s="13">
        <f t="shared" si="167"/>
        <v>174900</v>
      </c>
      <c r="L190" s="13">
        <f t="shared" si="168"/>
        <v>0</v>
      </c>
      <c r="M190" s="14">
        <f t="shared" si="141"/>
        <v>0</v>
      </c>
      <c r="N190" s="3">
        <f t="shared" si="141"/>
        <v>174900</v>
      </c>
      <c r="P190" s="15">
        <f t="shared" si="169"/>
        <v>0</v>
      </c>
      <c r="R190" s="15">
        <f t="shared" si="170"/>
        <v>0</v>
      </c>
      <c r="U190" s="13">
        <f t="shared" si="171"/>
        <v>-26200</v>
      </c>
      <c r="V190" s="2">
        <f t="shared" si="186"/>
        <v>391597.5</v>
      </c>
      <c r="W190" s="6">
        <f t="shared" si="97"/>
        <v>391597.5</v>
      </c>
    </row>
    <row r="191" spans="1:23" hidden="1" x14ac:dyDescent="0.15">
      <c r="A191" s="1">
        <v>41232</v>
      </c>
      <c r="B191" s="2" t="s">
        <v>86</v>
      </c>
      <c r="D191" s="13">
        <f t="shared" si="165"/>
        <v>0</v>
      </c>
      <c r="F191" s="13">
        <f t="shared" si="166"/>
        <v>0</v>
      </c>
      <c r="G191" s="14">
        <f t="shared" ref="G191:G192" si="188">E191+C191</f>
        <v>0</v>
      </c>
      <c r="H191" s="13">
        <f t="shared" ref="H191:H192" si="189">F191+D191</f>
        <v>0</v>
      </c>
      <c r="J191" s="13">
        <f t="shared" si="167"/>
        <v>0</v>
      </c>
      <c r="L191" s="13">
        <f t="shared" si="168"/>
        <v>0</v>
      </c>
      <c r="M191" s="14">
        <f t="shared" ref="M191:M192" si="190">K191+I191</f>
        <v>0</v>
      </c>
      <c r="N191" s="3">
        <f t="shared" ref="N191:N192" si="191">L191+J191</f>
        <v>0</v>
      </c>
      <c r="P191" s="15">
        <f t="shared" si="169"/>
        <v>0</v>
      </c>
      <c r="R191" s="15">
        <f t="shared" si="170"/>
        <v>0</v>
      </c>
      <c r="U191" s="13">
        <f t="shared" si="171"/>
        <v>0</v>
      </c>
      <c r="V191" s="2">
        <f t="shared" si="186"/>
        <v>25500</v>
      </c>
      <c r="W191" s="6">
        <f t="shared" ref="W191:W192" si="192">V191+T191+M191</f>
        <v>25500</v>
      </c>
    </row>
    <row r="192" spans="1:23" hidden="1" x14ac:dyDescent="0.15">
      <c r="A192" s="1">
        <v>41232</v>
      </c>
      <c r="B192" s="2" t="s">
        <v>91</v>
      </c>
      <c r="D192" s="13">
        <f t="shared" si="165"/>
        <v>100</v>
      </c>
      <c r="F192" s="13">
        <f t="shared" si="166"/>
        <v>0</v>
      </c>
      <c r="G192" s="14">
        <f t="shared" si="188"/>
        <v>0</v>
      </c>
      <c r="H192" s="13">
        <f t="shared" si="189"/>
        <v>100</v>
      </c>
      <c r="J192" s="13">
        <f t="shared" si="167"/>
        <v>1250</v>
      </c>
      <c r="L192" s="13">
        <f t="shared" si="168"/>
        <v>0</v>
      </c>
      <c r="M192" s="14">
        <f t="shared" si="190"/>
        <v>0</v>
      </c>
      <c r="N192" s="3">
        <f t="shared" si="191"/>
        <v>1250</v>
      </c>
      <c r="P192" s="15">
        <f t="shared" si="169"/>
        <v>0</v>
      </c>
      <c r="R192" s="15">
        <f t="shared" si="170"/>
        <v>0</v>
      </c>
      <c r="U192" s="13">
        <f t="shared" si="171"/>
        <v>-7000</v>
      </c>
      <c r="V192" s="2">
        <f t="shared" si="186"/>
        <v>12050</v>
      </c>
      <c r="W192" s="6">
        <f t="shared" si="192"/>
        <v>12050</v>
      </c>
    </row>
    <row r="193" spans="1:23" hidden="1" x14ac:dyDescent="0.15">
      <c r="A193" s="1">
        <v>41232</v>
      </c>
      <c r="B193" s="2" t="s">
        <v>97</v>
      </c>
      <c r="D193" s="13">
        <f t="shared" si="165"/>
        <v>0</v>
      </c>
      <c r="F193" s="13">
        <f t="shared" si="166"/>
        <v>0</v>
      </c>
      <c r="G193" s="14">
        <f t="shared" si="159"/>
        <v>0</v>
      </c>
      <c r="H193" s="13">
        <f t="shared" si="159"/>
        <v>0</v>
      </c>
      <c r="J193" s="13">
        <f t="shared" si="167"/>
        <v>0</v>
      </c>
      <c r="L193" s="13">
        <f t="shared" si="168"/>
        <v>0</v>
      </c>
      <c r="M193" s="14">
        <f t="shared" si="141"/>
        <v>0</v>
      </c>
      <c r="N193" s="3">
        <f t="shared" si="141"/>
        <v>0</v>
      </c>
      <c r="P193" s="15">
        <f t="shared" si="169"/>
        <v>0</v>
      </c>
      <c r="R193" s="15">
        <f t="shared" si="170"/>
        <v>0</v>
      </c>
      <c r="U193" s="13">
        <f t="shared" si="171"/>
        <v>0</v>
      </c>
      <c r="V193" s="2">
        <f>W143</f>
        <v>0</v>
      </c>
      <c r="W193" s="6">
        <f t="shared" si="97"/>
        <v>0</v>
      </c>
    </row>
    <row r="194" spans="1:23" hidden="1" x14ac:dyDescent="0.15">
      <c r="A194" s="1">
        <v>41232</v>
      </c>
      <c r="B194" s="2" t="s">
        <v>102</v>
      </c>
      <c r="D194" s="13">
        <f t="shared" si="165"/>
        <v>0</v>
      </c>
      <c r="F194" s="13">
        <f t="shared" si="166"/>
        <v>0</v>
      </c>
      <c r="G194" s="14">
        <f t="shared" ref="G194" si="193">E194+C194</f>
        <v>0</v>
      </c>
      <c r="H194" s="13">
        <f t="shared" ref="H194" si="194">F194+D194</f>
        <v>0</v>
      </c>
      <c r="J194" s="13">
        <f t="shared" si="167"/>
        <v>0</v>
      </c>
      <c r="L194" s="13">
        <f t="shared" si="168"/>
        <v>0</v>
      </c>
      <c r="M194" s="14">
        <f t="shared" ref="M194" si="195">K194+I194</f>
        <v>0</v>
      </c>
      <c r="N194" s="3">
        <f t="shared" ref="N194" si="196">L194+J194</f>
        <v>0</v>
      </c>
      <c r="P194" s="15">
        <f t="shared" si="169"/>
        <v>0</v>
      </c>
      <c r="R194" s="15">
        <f t="shared" si="170"/>
        <v>0</v>
      </c>
      <c r="U194" s="13">
        <f t="shared" si="171"/>
        <v>0</v>
      </c>
      <c r="V194" s="2">
        <f>W144</f>
        <v>0</v>
      </c>
      <c r="W194" s="6">
        <f t="shared" ref="W194" si="197">V194+T194+M194</f>
        <v>0</v>
      </c>
    </row>
    <row r="195" spans="1:23" s="6" customFormat="1" hidden="1" x14ac:dyDescent="0.15">
      <c r="A195" s="11">
        <v>41232</v>
      </c>
      <c r="B195" s="6" t="s">
        <v>71</v>
      </c>
      <c r="C195" s="6">
        <f>C190+C191+C192+C193+C194</f>
        <v>0</v>
      </c>
      <c r="D195" s="6">
        <f t="shared" si="165"/>
        <v>15225</v>
      </c>
      <c r="E195" s="6">
        <f>E190+E191+E192+E193+E194</f>
        <v>0</v>
      </c>
      <c r="F195" s="6">
        <f t="shared" si="166"/>
        <v>25</v>
      </c>
      <c r="G195" s="6">
        <f t="shared" ref="G195" si="198">E195+C195</f>
        <v>0</v>
      </c>
      <c r="H195" s="6">
        <f t="shared" ref="H195" si="199">F195+D195</f>
        <v>15250</v>
      </c>
      <c r="I195" s="6">
        <f>I190+I191+I192+I193+I194</f>
        <v>0</v>
      </c>
      <c r="J195" s="6">
        <f t="shared" si="167"/>
        <v>176150</v>
      </c>
      <c r="K195" s="6">
        <f>K190+K191+K192+K193+K194</f>
        <v>0</v>
      </c>
      <c r="L195" s="6">
        <f t="shared" si="168"/>
        <v>457.5</v>
      </c>
      <c r="M195" s="6">
        <f t="shared" ref="M195" si="200">K195+I195</f>
        <v>0</v>
      </c>
      <c r="N195" s="6">
        <f t="shared" ref="N195" si="201">L195+J195</f>
        <v>176607.5</v>
      </c>
      <c r="O195" s="6">
        <f>O190+O193</f>
        <v>0</v>
      </c>
      <c r="P195" s="6">
        <f t="shared" si="169"/>
        <v>0</v>
      </c>
      <c r="Q195" s="6">
        <f>Q190+Q193</f>
        <v>0</v>
      </c>
      <c r="R195" s="6">
        <f t="shared" si="170"/>
        <v>0</v>
      </c>
      <c r="S195" s="6">
        <f>S190+S193</f>
        <v>0</v>
      </c>
      <c r="T195" s="6">
        <f>T190+T191+T192+T193+T194</f>
        <v>0</v>
      </c>
      <c r="U195" s="6">
        <f t="shared" si="171"/>
        <v>-33200</v>
      </c>
      <c r="V195" s="6">
        <f t="shared" ref="V195" si="202">W145</f>
        <v>429147.5</v>
      </c>
      <c r="W195" s="6">
        <f t="shared" ref="W195" si="203">V195+T195+M195</f>
        <v>429147.5</v>
      </c>
    </row>
    <row r="196" spans="1:23" hidden="1" x14ac:dyDescent="0.15">
      <c r="A196" s="1">
        <v>41232</v>
      </c>
      <c r="B196" s="2" t="s">
        <v>26</v>
      </c>
      <c r="D196" s="13">
        <f t="shared" si="165"/>
        <v>11525</v>
      </c>
      <c r="F196" s="13">
        <f t="shared" si="166"/>
        <v>25</v>
      </c>
      <c r="G196" s="14">
        <f t="shared" si="159"/>
        <v>0</v>
      </c>
      <c r="H196" s="13">
        <f t="shared" si="159"/>
        <v>11550</v>
      </c>
      <c r="J196" s="13">
        <f t="shared" si="167"/>
        <v>119590</v>
      </c>
      <c r="L196" s="13">
        <f t="shared" si="168"/>
        <v>457.5</v>
      </c>
      <c r="M196" s="14">
        <f t="shared" si="141"/>
        <v>0</v>
      </c>
      <c r="N196" s="3">
        <f t="shared" si="141"/>
        <v>120047.5</v>
      </c>
      <c r="P196" s="15">
        <f t="shared" si="169"/>
        <v>0</v>
      </c>
      <c r="R196" s="15">
        <f t="shared" si="170"/>
        <v>0</v>
      </c>
      <c r="U196" s="13">
        <f t="shared" si="171"/>
        <v>-44600</v>
      </c>
      <c r="V196" s="2">
        <f>W146</f>
        <v>700805.95</v>
      </c>
      <c r="W196" s="6">
        <f t="shared" si="97"/>
        <v>700805.95</v>
      </c>
    </row>
    <row r="197" spans="1:23" hidden="1" x14ac:dyDescent="0.15">
      <c r="A197" s="1">
        <v>41232</v>
      </c>
      <c r="B197" s="2" t="s">
        <v>95</v>
      </c>
      <c r="D197" s="13">
        <f t="shared" si="165"/>
        <v>250</v>
      </c>
      <c r="F197" s="13">
        <f t="shared" si="166"/>
        <v>0</v>
      </c>
      <c r="G197" s="14">
        <f t="shared" si="159"/>
        <v>0</v>
      </c>
      <c r="H197" s="13">
        <f t="shared" si="159"/>
        <v>250</v>
      </c>
      <c r="J197" s="13">
        <f t="shared" si="167"/>
        <v>5875</v>
      </c>
      <c r="L197" s="13">
        <f t="shared" si="168"/>
        <v>0</v>
      </c>
      <c r="M197" s="14">
        <f t="shared" si="141"/>
        <v>0</v>
      </c>
      <c r="N197" s="3">
        <f t="shared" si="141"/>
        <v>5875</v>
      </c>
      <c r="P197" s="15">
        <f t="shared" si="169"/>
        <v>0</v>
      </c>
      <c r="R197" s="15">
        <f t="shared" si="170"/>
        <v>0</v>
      </c>
      <c r="U197" s="13">
        <f t="shared" si="171"/>
        <v>0</v>
      </c>
      <c r="V197" s="2">
        <f>W147</f>
        <v>7175</v>
      </c>
      <c r="W197" s="6">
        <f t="shared" si="97"/>
        <v>7175</v>
      </c>
    </row>
    <row r="198" spans="1:23" hidden="1" x14ac:dyDescent="0.15">
      <c r="A198" s="1">
        <v>41232</v>
      </c>
      <c r="B198" s="2" t="s">
        <v>72</v>
      </c>
      <c r="D198" s="17">
        <f t="shared" si="165"/>
        <v>800</v>
      </c>
      <c r="F198" s="17">
        <f t="shared" si="166"/>
        <v>0</v>
      </c>
      <c r="G198" s="18">
        <f t="shared" si="159"/>
        <v>0</v>
      </c>
      <c r="H198" s="17">
        <f t="shared" si="159"/>
        <v>800</v>
      </c>
      <c r="J198" s="17">
        <f t="shared" si="167"/>
        <v>17950</v>
      </c>
      <c r="L198" s="17">
        <f t="shared" si="168"/>
        <v>0</v>
      </c>
      <c r="M198" s="18">
        <f t="shared" si="141"/>
        <v>0</v>
      </c>
      <c r="N198" s="8">
        <f t="shared" si="141"/>
        <v>17950</v>
      </c>
      <c r="P198" s="19">
        <f t="shared" si="169"/>
        <v>0</v>
      </c>
      <c r="R198" s="19">
        <f t="shared" si="170"/>
        <v>0</v>
      </c>
      <c r="U198" s="17">
        <f t="shared" si="171"/>
        <v>-17950</v>
      </c>
      <c r="V198" s="2">
        <f>W148</f>
        <v>41300</v>
      </c>
      <c r="W198" s="10">
        <f t="shared" si="97"/>
        <v>41300</v>
      </c>
    </row>
    <row r="199" spans="1:23" hidden="1" x14ac:dyDescent="0.15">
      <c r="A199" s="1">
        <v>41232</v>
      </c>
      <c r="B199" s="2" t="s">
        <v>103</v>
      </c>
      <c r="D199" s="17">
        <f t="shared" si="165"/>
        <v>0</v>
      </c>
      <c r="F199" s="17">
        <f t="shared" si="166"/>
        <v>0</v>
      </c>
      <c r="G199" s="18">
        <f t="shared" ref="G199" si="204">E199+C199</f>
        <v>0</v>
      </c>
      <c r="H199" s="17">
        <f t="shared" ref="H199" si="205">F199+D199</f>
        <v>0</v>
      </c>
      <c r="J199" s="17">
        <f t="shared" si="167"/>
        <v>0</v>
      </c>
      <c r="L199" s="17">
        <f t="shared" si="168"/>
        <v>0</v>
      </c>
      <c r="M199" s="18">
        <f t="shared" ref="M199" si="206">K199+I199</f>
        <v>0</v>
      </c>
      <c r="N199" s="8">
        <f t="shared" ref="N199" si="207">L199+J199</f>
        <v>0</v>
      </c>
      <c r="P199" s="19">
        <f t="shared" si="169"/>
        <v>0</v>
      </c>
      <c r="R199" s="19">
        <f t="shared" si="170"/>
        <v>0</v>
      </c>
      <c r="U199" s="17">
        <f t="shared" si="171"/>
        <v>0</v>
      </c>
      <c r="V199" s="2">
        <f>W149</f>
        <v>0</v>
      </c>
      <c r="W199" s="10">
        <f t="shared" ref="W199" si="208">V199+T199+M199</f>
        <v>0</v>
      </c>
    </row>
    <row r="200" spans="1:23" s="6" customFormat="1" hidden="1" x14ac:dyDescent="0.15">
      <c r="A200" s="11">
        <v>41232</v>
      </c>
      <c r="B200" s="6" t="s">
        <v>73</v>
      </c>
      <c r="C200" s="6">
        <f>C196+C197+C198+C199</f>
        <v>0</v>
      </c>
      <c r="D200" s="6">
        <f t="shared" si="165"/>
        <v>12575</v>
      </c>
      <c r="E200" s="6">
        <f>E196+E197+E198+E199</f>
        <v>0</v>
      </c>
      <c r="F200" s="6">
        <f t="shared" si="166"/>
        <v>25</v>
      </c>
      <c r="G200" s="6">
        <f t="shared" si="159"/>
        <v>0</v>
      </c>
      <c r="H200" s="6">
        <f t="shared" si="159"/>
        <v>12600</v>
      </c>
      <c r="I200" s="6">
        <f>I196+I197+I198+I199</f>
        <v>0</v>
      </c>
      <c r="J200" s="6">
        <f t="shared" si="167"/>
        <v>143415</v>
      </c>
      <c r="K200" s="6">
        <f>K196+K197+K198+K199</f>
        <v>0</v>
      </c>
      <c r="L200" s="6">
        <f t="shared" si="168"/>
        <v>457.5</v>
      </c>
      <c r="M200" s="6">
        <f t="shared" si="141"/>
        <v>0</v>
      </c>
      <c r="N200" s="6">
        <f t="shared" si="141"/>
        <v>143872.5</v>
      </c>
      <c r="O200" s="6">
        <f>O196+O197+O198</f>
        <v>0</v>
      </c>
      <c r="P200" s="6">
        <f t="shared" si="169"/>
        <v>0</v>
      </c>
      <c r="Q200" s="6">
        <f>Q196+Q197+Q198</f>
        <v>0</v>
      </c>
      <c r="R200" s="6">
        <f t="shared" si="170"/>
        <v>0</v>
      </c>
      <c r="S200" s="6">
        <f>S196+S197+S198</f>
        <v>0</v>
      </c>
      <c r="T200" s="6">
        <f>T196+T197+T198+T199</f>
        <v>0</v>
      </c>
      <c r="U200" s="6">
        <f t="shared" si="171"/>
        <v>-62550</v>
      </c>
      <c r="V200" s="6">
        <f t="shared" ref="V200:V203" si="209">W150</f>
        <v>749280.95</v>
      </c>
      <c r="W200" s="6">
        <f t="shared" si="97"/>
        <v>749280.95</v>
      </c>
    </row>
    <row r="201" spans="1:23" s="6" customFormat="1" hidden="1" x14ac:dyDescent="0.15">
      <c r="A201" s="11">
        <v>41232</v>
      </c>
      <c r="B201" s="6" t="s">
        <v>74</v>
      </c>
      <c r="C201" s="6">
        <f>C200+C178+C168+C157+C184+C189+C195</f>
        <v>0</v>
      </c>
      <c r="D201" s="6">
        <f t="shared" si="165"/>
        <v>169695</v>
      </c>
      <c r="E201" s="6">
        <f>E200+E178+E168+E157+E184+E189+E195</f>
        <v>0</v>
      </c>
      <c r="F201" s="6">
        <f t="shared" si="166"/>
        <v>4025</v>
      </c>
      <c r="G201" s="6">
        <f t="shared" si="159"/>
        <v>0</v>
      </c>
      <c r="H201" s="6">
        <f t="shared" si="159"/>
        <v>173720</v>
      </c>
      <c r="I201" s="6">
        <f>I200+I178+I168+I157+I184+I189+I195</f>
        <v>0</v>
      </c>
      <c r="J201" s="6">
        <f t="shared" si="167"/>
        <v>1966425.5</v>
      </c>
      <c r="K201" s="6">
        <f>K200+K178+K168+K157+K184+K189+K195</f>
        <v>0</v>
      </c>
      <c r="L201" s="6">
        <f t="shared" si="168"/>
        <v>115656</v>
      </c>
      <c r="M201" s="6">
        <f t="shared" si="141"/>
        <v>0</v>
      </c>
      <c r="N201" s="6">
        <f t="shared" si="141"/>
        <v>2082081.5</v>
      </c>
      <c r="O201" s="6" t="e">
        <f>O200+O178+O168+O157+O184+O189+O195</f>
        <v>#REF!</v>
      </c>
      <c r="P201" s="6" t="e">
        <f t="shared" si="169"/>
        <v>#REF!</v>
      </c>
      <c r="Q201" s="6" t="e">
        <f>Q200+Q178+Q168+Q157+Q184+Q189+Q195</f>
        <v>#REF!</v>
      </c>
      <c r="R201" s="6" t="e">
        <f t="shared" si="170"/>
        <v>#REF!</v>
      </c>
      <c r="S201" s="6" t="e">
        <f>S200+S178+S168+S157+S184+S189+S195</f>
        <v>#REF!</v>
      </c>
      <c r="T201" s="6">
        <f>T200+T178+T168+T157+T184+T189+T195</f>
        <v>0</v>
      </c>
      <c r="U201" s="6">
        <f t="shared" si="171"/>
        <v>-2172062.92</v>
      </c>
      <c r="V201" s="6">
        <f t="shared" si="209"/>
        <v>11368004.469999999</v>
      </c>
      <c r="W201" s="6">
        <f t="shared" si="97"/>
        <v>11368004.469999999</v>
      </c>
    </row>
    <row r="202" spans="1:23" hidden="1" x14ac:dyDescent="0.15">
      <c r="A202" s="1">
        <v>41233</v>
      </c>
      <c r="B202" s="12" t="s">
        <v>34</v>
      </c>
      <c r="D202" s="13">
        <f t="shared" si="165"/>
        <v>3000</v>
      </c>
      <c r="F202" s="13">
        <f t="shared" si="166"/>
        <v>650</v>
      </c>
      <c r="G202" s="14">
        <f t="shared" si="159"/>
        <v>0</v>
      </c>
      <c r="H202" s="13">
        <f t="shared" si="159"/>
        <v>3650</v>
      </c>
      <c r="J202" s="13">
        <f t="shared" si="167"/>
        <v>22000</v>
      </c>
      <c r="L202" s="13">
        <f t="shared" si="168"/>
        <v>12448.5</v>
      </c>
      <c r="M202" s="14">
        <f>K202+I202</f>
        <v>0</v>
      </c>
      <c r="N202" s="13">
        <f>L202+J202</f>
        <v>34448.5</v>
      </c>
      <c r="P202" s="15">
        <f t="shared" si="169"/>
        <v>0</v>
      </c>
      <c r="R202" s="15">
        <f t="shared" si="170"/>
        <v>0</v>
      </c>
      <c r="U202" s="13">
        <f t="shared" si="171"/>
        <v>-13200</v>
      </c>
      <c r="V202" s="2">
        <f t="shared" si="209"/>
        <v>397893.5</v>
      </c>
      <c r="W202" s="16">
        <f t="shared" si="97"/>
        <v>397893.5</v>
      </c>
    </row>
    <row r="203" spans="1:23" hidden="1" x14ac:dyDescent="0.15">
      <c r="A203" s="1">
        <v>41233</v>
      </c>
      <c r="B203" s="2" t="s">
        <v>37</v>
      </c>
      <c r="D203" s="13">
        <f t="shared" si="165"/>
        <v>3100</v>
      </c>
      <c r="F203" s="13">
        <f t="shared" si="166"/>
        <v>1700</v>
      </c>
      <c r="G203" s="14">
        <f t="shared" ref="G203:H220" si="210">E203+C203</f>
        <v>0</v>
      </c>
      <c r="H203" s="13">
        <f t="shared" si="210"/>
        <v>4800</v>
      </c>
      <c r="J203" s="13">
        <f t="shared" si="167"/>
        <v>24250</v>
      </c>
      <c r="L203" s="13">
        <f t="shared" si="168"/>
        <v>26450</v>
      </c>
      <c r="M203" s="14">
        <f t="shared" ref="M203:N251" si="211">K203+I203</f>
        <v>0</v>
      </c>
      <c r="N203" s="3">
        <f t="shared" si="211"/>
        <v>50700</v>
      </c>
      <c r="P203" s="15">
        <f t="shared" si="169"/>
        <v>0</v>
      </c>
      <c r="R203" s="15">
        <f t="shared" si="170"/>
        <v>0</v>
      </c>
      <c r="U203" s="13">
        <f t="shared" si="171"/>
        <v>-44480</v>
      </c>
      <c r="V203" s="2">
        <f t="shared" si="209"/>
        <v>169265</v>
      </c>
      <c r="W203" s="6">
        <f t="shared" si="97"/>
        <v>169265</v>
      </c>
    </row>
    <row r="204" spans="1:23" hidden="1" x14ac:dyDescent="0.15">
      <c r="A204" s="1">
        <v>41233</v>
      </c>
      <c r="B204" s="2" t="s">
        <v>54</v>
      </c>
      <c r="D204" s="13">
        <f t="shared" si="165"/>
        <v>1200</v>
      </c>
      <c r="F204" s="13">
        <f t="shared" si="166"/>
        <v>0</v>
      </c>
      <c r="G204" s="14">
        <f t="shared" si="210"/>
        <v>0</v>
      </c>
      <c r="H204" s="13">
        <f t="shared" si="210"/>
        <v>1200</v>
      </c>
      <c r="J204" s="13">
        <f t="shared" si="167"/>
        <v>20100</v>
      </c>
      <c r="L204" s="13">
        <f t="shared" si="168"/>
        <v>0</v>
      </c>
      <c r="M204" s="14">
        <f t="shared" si="211"/>
        <v>0</v>
      </c>
      <c r="N204" s="3">
        <f t="shared" si="211"/>
        <v>20100</v>
      </c>
      <c r="P204" s="15">
        <f t="shared" si="169"/>
        <v>0</v>
      </c>
      <c r="R204" s="15">
        <f t="shared" si="170"/>
        <v>0</v>
      </c>
      <c r="U204" s="13">
        <f t="shared" si="171"/>
        <v>0</v>
      </c>
      <c r="V204" s="2">
        <f t="shared" ref="V204:V205" si="212">W154</f>
        <v>30900</v>
      </c>
      <c r="W204" s="6">
        <f t="shared" ref="W204:W274" si="213">V204+T204+M204</f>
        <v>30900</v>
      </c>
    </row>
    <row r="205" spans="1:23" hidden="1" x14ac:dyDescent="0.15">
      <c r="A205" s="1">
        <v>41233</v>
      </c>
      <c r="B205" s="2" t="s">
        <v>99</v>
      </c>
      <c r="D205" s="13">
        <f t="shared" si="165"/>
        <v>0</v>
      </c>
      <c r="F205" s="13">
        <f t="shared" si="166"/>
        <v>0</v>
      </c>
      <c r="G205" s="14">
        <f t="shared" si="210"/>
        <v>0</v>
      </c>
      <c r="H205" s="13">
        <f t="shared" si="210"/>
        <v>0</v>
      </c>
      <c r="J205" s="13">
        <f t="shared" si="167"/>
        <v>0</v>
      </c>
      <c r="L205" s="13">
        <f t="shared" si="168"/>
        <v>0</v>
      </c>
      <c r="M205" s="14">
        <f t="shared" si="211"/>
        <v>0</v>
      </c>
      <c r="N205" s="3">
        <f t="shared" si="211"/>
        <v>0</v>
      </c>
      <c r="P205" s="15">
        <f t="shared" si="169"/>
        <v>0</v>
      </c>
      <c r="R205" s="15">
        <f t="shared" si="170"/>
        <v>0</v>
      </c>
      <c r="U205" s="13">
        <f t="shared" si="171"/>
        <v>0</v>
      </c>
      <c r="V205" s="2">
        <f t="shared" si="212"/>
        <v>0</v>
      </c>
      <c r="W205" s="6">
        <f t="shared" si="213"/>
        <v>0</v>
      </c>
    </row>
    <row r="206" spans="1:23" hidden="1" x14ac:dyDescent="0.15">
      <c r="A206" s="1">
        <v>41233</v>
      </c>
      <c r="B206" s="2" t="s">
        <v>25</v>
      </c>
      <c r="D206" s="17">
        <f t="shared" si="165"/>
        <v>0</v>
      </c>
      <c r="F206" s="17">
        <f t="shared" si="166"/>
        <v>0</v>
      </c>
      <c r="G206" s="18">
        <f t="shared" si="210"/>
        <v>0</v>
      </c>
      <c r="H206" s="17">
        <f t="shared" si="210"/>
        <v>0</v>
      </c>
      <c r="J206" s="17">
        <f t="shared" si="167"/>
        <v>0</v>
      </c>
      <c r="L206" s="17">
        <f t="shared" si="168"/>
        <v>0</v>
      </c>
      <c r="M206" s="18">
        <f t="shared" si="211"/>
        <v>0</v>
      </c>
      <c r="N206" s="8">
        <f t="shared" si="211"/>
        <v>0</v>
      </c>
      <c r="P206" s="19">
        <f t="shared" si="169"/>
        <v>0</v>
      </c>
      <c r="R206" s="19">
        <f t="shared" si="170"/>
        <v>0</v>
      </c>
      <c r="U206" s="17">
        <f t="shared" si="171"/>
        <v>0</v>
      </c>
      <c r="V206" s="2">
        <f t="shared" ref="V206:V215" si="214">W156</f>
        <v>4500</v>
      </c>
      <c r="W206" s="10">
        <f t="shared" si="213"/>
        <v>4500</v>
      </c>
    </row>
    <row r="207" spans="1:23" s="6" customFormat="1" hidden="1" x14ac:dyDescent="0.15">
      <c r="A207" s="11">
        <v>41233</v>
      </c>
      <c r="B207" s="6" t="s">
        <v>62</v>
      </c>
      <c r="C207" s="6">
        <f>C202+C203+C204+C205+C206</f>
        <v>0</v>
      </c>
      <c r="D207" s="6">
        <f t="shared" si="165"/>
        <v>7300</v>
      </c>
      <c r="E207" s="6">
        <f>E202+E203+E204+E205+E206</f>
        <v>0</v>
      </c>
      <c r="F207" s="6">
        <f t="shared" si="166"/>
        <v>2350</v>
      </c>
      <c r="G207" s="6">
        <f t="shared" si="210"/>
        <v>0</v>
      </c>
      <c r="H207" s="6">
        <f t="shared" si="210"/>
        <v>9650</v>
      </c>
      <c r="I207" s="6">
        <f>I202+I203+I204+I205+I206</f>
        <v>0</v>
      </c>
      <c r="J207" s="6">
        <f t="shared" si="167"/>
        <v>66350</v>
      </c>
      <c r="K207" s="6">
        <f>K202+K203+K204+K205+K206</f>
        <v>0</v>
      </c>
      <c r="L207" s="6">
        <f t="shared" si="168"/>
        <v>38898.5</v>
      </c>
      <c r="M207" s="6">
        <f t="shared" si="211"/>
        <v>0</v>
      </c>
      <c r="N207" s="6">
        <f t="shared" si="211"/>
        <v>105248.5</v>
      </c>
      <c r="O207" s="6" t="e">
        <f>O202+O203+#REF!+O204+O205+O206</f>
        <v>#REF!</v>
      </c>
      <c r="P207" s="6" t="e">
        <f t="shared" si="169"/>
        <v>#REF!</v>
      </c>
      <c r="Q207" s="6" t="e">
        <f>Q202+Q203+#REF!+Q204+Q205+Q206</f>
        <v>#REF!</v>
      </c>
      <c r="R207" s="6" t="e">
        <f t="shared" si="170"/>
        <v>#REF!</v>
      </c>
      <c r="S207" s="6" t="e">
        <f>S202+S203+#REF!+S204+S205+S206</f>
        <v>#REF!</v>
      </c>
      <c r="T207" s="6">
        <f>T202+T203+T204+T205+T206</f>
        <v>0</v>
      </c>
      <c r="U207" s="6">
        <f t="shared" si="171"/>
        <v>-57680</v>
      </c>
      <c r="V207" s="6">
        <f t="shared" si="214"/>
        <v>602558.5</v>
      </c>
      <c r="W207" s="6">
        <f t="shared" si="213"/>
        <v>602558.5</v>
      </c>
    </row>
    <row r="208" spans="1:23" hidden="1" x14ac:dyDescent="0.15">
      <c r="A208" s="1">
        <v>41233</v>
      </c>
      <c r="B208" s="12" t="s">
        <v>39</v>
      </c>
      <c r="D208" s="13">
        <f t="shared" si="165"/>
        <v>43975</v>
      </c>
      <c r="F208" s="13">
        <f t="shared" si="166"/>
        <v>0</v>
      </c>
      <c r="G208" s="14">
        <f t="shared" si="210"/>
        <v>0</v>
      </c>
      <c r="H208" s="13">
        <f t="shared" si="210"/>
        <v>43975</v>
      </c>
      <c r="J208" s="13">
        <f t="shared" si="167"/>
        <v>578093</v>
      </c>
      <c r="L208" s="13">
        <f t="shared" si="168"/>
        <v>0</v>
      </c>
      <c r="M208" s="14">
        <f t="shared" si="211"/>
        <v>0</v>
      </c>
      <c r="N208" s="13">
        <f t="shared" si="211"/>
        <v>578093</v>
      </c>
      <c r="P208" s="15">
        <f t="shared" si="169"/>
        <v>0</v>
      </c>
      <c r="R208" s="15">
        <f t="shared" si="170"/>
        <v>0</v>
      </c>
      <c r="U208" s="13">
        <f t="shared" si="171"/>
        <v>-682959</v>
      </c>
      <c r="V208" s="2">
        <f t="shared" si="214"/>
        <v>3968658.28</v>
      </c>
      <c r="W208" s="16">
        <f t="shared" si="213"/>
        <v>3968658.28</v>
      </c>
    </row>
    <row r="209" spans="1:23" hidden="1" x14ac:dyDescent="0.15">
      <c r="A209" s="1">
        <v>41233</v>
      </c>
      <c r="B209" s="2" t="s">
        <v>35</v>
      </c>
      <c r="D209" s="13">
        <f t="shared" si="165"/>
        <v>-4850</v>
      </c>
      <c r="F209" s="13">
        <f t="shared" si="166"/>
        <v>150</v>
      </c>
      <c r="G209" s="14">
        <f t="shared" si="210"/>
        <v>0</v>
      </c>
      <c r="H209" s="13">
        <f t="shared" si="210"/>
        <v>-4700</v>
      </c>
      <c r="J209" s="13">
        <f t="shared" si="167"/>
        <v>-24075</v>
      </c>
      <c r="L209" s="13">
        <f t="shared" si="168"/>
        <v>29890</v>
      </c>
      <c r="M209" s="14">
        <f t="shared" si="211"/>
        <v>0</v>
      </c>
      <c r="N209" s="3">
        <f t="shared" si="211"/>
        <v>5815</v>
      </c>
      <c r="P209" s="15">
        <f t="shared" si="169"/>
        <v>0</v>
      </c>
      <c r="R209" s="15">
        <f t="shared" si="170"/>
        <v>0</v>
      </c>
      <c r="U209" s="13">
        <f t="shared" si="171"/>
        <v>-10100</v>
      </c>
      <c r="V209" s="2">
        <f t="shared" si="214"/>
        <v>426862.5</v>
      </c>
      <c r="W209" s="6">
        <f t="shared" si="213"/>
        <v>426862.5</v>
      </c>
    </row>
    <row r="210" spans="1:23" hidden="1" x14ac:dyDescent="0.15">
      <c r="A210" s="1">
        <v>41233</v>
      </c>
      <c r="B210" s="2" t="s">
        <v>92</v>
      </c>
      <c r="D210" s="13">
        <f t="shared" si="165"/>
        <v>0</v>
      </c>
      <c r="F210" s="13">
        <f t="shared" si="166"/>
        <v>0</v>
      </c>
      <c r="G210" s="14">
        <f t="shared" si="210"/>
        <v>0</v>
      </c>
      <c r="H210" s="13">
        <f t="shared" si="210"/>
        <v>0</v>
      </c>
      <c r="J210" s="13">
        <f t="shared" si="167"/>
        <v>0</v>
      </c>
      <c r="L210" s="13">
        <f t="shared" si="168"/>
        <v>0</v>
      </c>
      <c r="M210" s="14">
        <f t="shared" si="211"/>
        <v>0</v>
      </c>
      <c r="N210" s="3">
        <f t="shared" si="211"/>
        <v>0</v>
      </c>
      <c r="P210" s="15">
        <f t="shared" si="169"/>
        <v>0</v>
      </c>
      <c r="R210" s="15">
        <f t="shared" si="170"/>
        <v>0</v>
      </c>
      <c r="U210" s="13">
        <f t="shared" si="171"/>
        <v>-16535</v>
      </c>
      <c r="V210" s="2">
        <f t="shared" si="214"/>
        <v>0</v>
      </c>
      <c r="W210" s="6">
        <f t="shared" si="213"/>
        <v>0</v>
      </c>
    </row>
    <row r="211" spans="1:23" hidden="1" x14ac:dyDescent="0.15">
      <c r="A211" s="1">
        <v>41233</v>
      </c>
      <c r="B211" s="2" t="s">
        <v>93</v>
      </c>
      <c r="D211" s="13">
        <f t="shared" si="165"/>
        <v>2500</v>
      </c>
      <c r="F211" s="13">
        <f t="shared" si="166"/>
        <v>0</v>
      </c>
      <c r="G211" s="14">
        <f t="shared" si="210"/>
        <v>0</v>
      </c>
      <c r="H211" s="13">
        <f t="shared" si="210"/>
        <v>2500</v>
      </c>
      <c r="J211" s="13">
        <f t="shared" si="167"/>
        <v>20500</v>
      </c>
      <c r="L211" s="13">
        <f t="shared" si="168"/>
        <v>0</v>
      </c>
      <c r="M211" s="14">
        <f t="shared" si="211"/>
        <v>0</v>
      </c>
      <c r="N211" s="3">
        <f t="shared" si="211"/>
        <v>20500</v>
      </c>
      <c r="P211" s="15">
        <f t="shared" si="169"/>
        <v>0</v>
      </c>
      <c r="R211" s="15">
        <f t="shared" si="170"/>
        <v>0</v>
      </c>
      <c r="U211" s="13">
        <f t="shared" si="171"/>
        <v>-17900</v>
      </c>
      <c r="V211" s="2">
        <f t="shared" si="214"/>
        <v>44775</v>
      </c>
      <c r="W211" s="6">
        <f t="shared" si="213"/>
        <v>44775</v>
      </c>
    </row>
    <row r="212" spans="1:23" hidden="1" x14ac:dyDescent="0.15">
      <c r="A212" s="1">
        <v>41233</v>
      </c>
      <c r="B212" s="2" t="s">
        <v>63</v>
      </c>
      <c r="D212" s="13">
        <f t="shared" si="165"/>
        <v>0</v>
      </c>
      <c r="F212" s="13">
        <f t="shared" si="166"/>
        <v>0</v>
      </c>
      <c r="G212" s="14">
        <f t="shared" si="210"/>
        <v>0</v>
      </c>
      <c r="H212" s="13">
        <f t="shared" si="210"/>
        <v>0</v>
      </c>
      <c r="J212" s="13">
        <f t="shared" si="167"/>
        <v>0</v>
      </c>
      <c r="L212" s="13">
        <f t="shared" si="168"/>
        <v>0</v>
      </c>
      <c r="M212" s="14">
        <f t="shared" si="211"/>
        <v>0</v>
      </c>
      <c r="N212" s="3">
        <f t="shared" si="211"/>
        <v>0</v>
      </c>
      <c r="P212" s="15">
        <f t="shared" si="169"/>
        <v>0</v>
      </c>
      <c r="R212" s="15">
        <f t="shared" si="170"/>
        <v>0</v>
      </c>
      <c r="U212" s="13">
        <f t="shared" si="171"/>
        <v>0</v>
      </c>
      <c r="V212" s="2">
        <f t="shared" si="214"/>
        <v>0</v>
      </c>
      <c r="W212" s="6">
        <f t="shared" si="213"/>
        <v>0</v>
      </c>
    </row>
    <row r="213" spans="1:23" hidden="1" x14ac:dyDescent="0.15">
      <c r="A213" s="1">
        <v>41233</v>
      </c>
      <c r="B213" s="2" t="s">
        <v>87</v>
      </c>
      <c r="D213" s="13">
        <f t="shared" si="165"/>
        <v>300</v>
      </c>
      <c r="F213" s="13">
        <f t="shared" si="166"/>
        <v>0</v>
      </c>
      <c r="G213" s="14">
        <f t="shared" si="210"/>
        <v>0</v>
      </c>
      <c r="H213" s="13">
        <f t="shared" si="210"/>
        <v>300</v>
      </c>
      <c r="J213" s="13">
        <f t="shared" si="167"/>
        <v>2980</v>
      </c>
      <c r="L213" s="13">
        <f t="shared" si="168"/>
        <v>690</v>
      </c>
      <c r="M213" s="14">
        <f t="shared" si="211"/>
        <v>0</v>
      </c>
      <c r="N213" s="3">
        <f t="shared" si="211"/>
        <v>3670</v>
      </c>
      <c r="P213" s="15">
        <f t="shared" si="169"/>
        <v>0</v>
      </c>
      <c r="R213" s="15">
        <f t="shared" si="170"/>
        <v>0</v>
      </c>
      <c r="U213" s="13">
        <f t="shared" si="171"/>
        <v>0</v>
      </c>
      <c r="V213" s="2">
        <f t="shared" si="214"/>
        <v>3670</v>
      </c>
      <c r="W213" s="6">
        <f t="shared" si="213"/>
        <v>3670</v>
      </c>
    </row>
    <row r="214" spans="1:23" hidden="1" x14ac:dyDescent="0.15">
      <c r="A214" s="1">
        <v>41233</v>
      </c>
      <c r="B214" s="2" t="s">
        <v>94</v>
      </c>
      <c r="D214" s="13">
        <f t="shared" si="165"/>
        <v>0</v>
      </c>
      <c r="F214" s="13">
        <f t="shared" si="166"/>
        <v>0</v>
      </c>
      <c r="G214" s="14">
        <f t="shared" ref="G214" si="215">E214+C214</f>
        <v>0</v>
      </c>
      <c r="H214" s="13">
        <f t="shared" ref="H214" si="216">F214+D214</f>
        <v>0</v>
      </c>
      <c r="J214" s="13">
        <f t="shared" si="167"/>
        <v>0</v>
      </c>
      <c r="L214" s="13">
        <f t="shared" si="168"/>
        <v>0</v>
      </c>
      <c r="M214" s="14">
        <f t="shared" ref="M214" si="217">K214+I214</f>
        <v>0</v>
      </c>
      <c r="N214" s="3">
        <f t="shared" ref="N214" si="218">L214+J214</f>
        <v>0</v>
      </c>
      <c r="P214" s="15">
        <f t="shared" si="169"/>
        <v>0</v>
      </c>
      <c r="R214" s="15">
        <f t="shared" si="170"/>
        <v>0</v>
      </c>
      <c r="U214" s="13">
        <f t="shared" si="171"/>
        <v>-2800</v>
      </c>
      <c r="V214" s="2">
        <f t="shared" si="214"/>
        <v>0</v>
      </c>
      <c r="W214" s="6">
        <f t="shared" ref="W214" si="219">V214+T214+M214</f>
        <v>0</v>
      </c>
    </row>
    <row r="215" spans="1:23" hidden="1" x14ac:dyDescent="0.15">
      <c r="A215" s="1">
        <v>41233</v>
      </c>
      <c r="B215" s="2" t="s">
        <v>27</v>
      </c>
      <c r="D215" s="13">
        <f t="shared" si="165"/>
        <v>0</v>
      </c>
      <c r="F215" s="13">
        <f t="shared" si="166"/>
        <v>0</v>
      </c>
      <c r="G215" s="14">
        <f t="shared" ref="G215" si="220">E215+C215</f>
        <v>0</v>
      </c>
      <c r="H215" s="13">
        <f t="shared" ref="H215" si="221">F215+D215</f>
        <v>0</v>
      </c>
      <c r="J215" s="13">
        <f t="shared" si="167"/>
        <v>0</v>
      </c>
      <c r="L215" s="13">
        <f t="shared" si="168"/>
        <v>0</v>
      </c>
      <c r="M215" s="14">
        <f t="shared" ref="M215" si="222">K215+I215</f>
        <v>0</v>
      </c>
      <c r="N215" s="3">
        <f t="shared" ref="N215" si="223">L215+J215</f>
        <v>0</v>
      </c>
      <c r="P215" s="15">
        <f t="shared" si="169"/>
        <v>0</v>
      </c>
      <c r="R215" s="15">
        <f t="shared" si="170"/>
        <v>0</v>
      </c>
      <c r="U215" s="13">
        <f t="shared" si="171"/>
        <v>0</v>
      </c>
      <c r="V215" s="2">
        <f t="shared" si="214"/>
        <v>0</v>
      </c>
      <c r="W215" s="6">
        <f t="shared" ref="W215" si="224">V215+T215+M215</f>
        <v>0</v>
      </c>
    </row>
    <row r="216" spans="1:23" hidden="1" x14ac:dyDescent="0.15">
      <c r="A216" s="1">
        <v>41233</v>
      </c>
      <c r="B216" s="2" t="s">
        <v>22</v>
      </c>
      <c r="D216" s="13">
        <f t="shared" si="165"/>
        <v>0</v>
      </c>
      <c r="F216" s="13">
        <f t="shared" si="166"/>
        <v>0</v>
      </c>
      <c r="G216" s="14">
        <f t="shared" si="210"/>
        <v>0</v>
      </c>
      <c r="H216" s="13">
        <f t="shared" si="210"/>
        <v>0</v>
      </c>
      <c r="J216" s="13">
        <f t="shared" si="167"/>
        <v>0</v>
      </c>
      <c r="L216" s="13">
        <f t="shared" si="168"/>
        <v>0</v>
      </c>
      <c r="M216" s="14">
        <f t="shared" si="211"/>
        <v>0</v>
      </c>
      <c r="N216" s="3">
        <f t="shared" si="211"/>
        <v>0</v>
      </c>
      <c r="P216" s="15">
        <f t="shared" si="169"/>
        <v>0</v>
      </c>
      <c r="R216" s="15">
        <f t="shared" si="170"/>
        <v>0</v>
      </c>
      <c r="U216" s="13">
        <f t="shared" si="171"/>
        <v>0</v>
      </c>
      <c r="V216" s="2">
        <f t="shared" ref="V216:V233" si="225">W166</f>
        <v>0</v>
      </c>
      <c r="W216" s="6">
        <f t="shared" si="213"/>
        <v>0</v>
      </c>
    </row>
    <row r="217" spans="1:23" hidden="1" x14ac:dyDescent="0.15">
      <c r="A217" s="1">
        <v>41233</v>
      </c>
      <c r="B217" s="2" t="s">
        <v>75</v>
      </c>
      <c r="D217" s="13">
        <f t="shared" si="165"/>
        <v>0</v>
      </c>
      <c r="F217" s="13">
        <f t="shared" si="166"/>
        <v>0</v>
      </c>
      <c r="G217" s="14">
        <f t="shared" ref="G217" si="226">E217+C217</f>
        <v>0</v>
      </c>
      <c r="H217" s="13">
        <f t="shared" ref="H217" si="227">F217+D217</f>
        <v>0</v>
      </c>
      <c r="J217" s="13">
        <f t="shared" si="167"/>
        <v>0</v>
      </c>
      <c r="L217" s="13">
        <f t="shared" si="168"/>
        <v>0</v>
      </c>
      <c r="M217" s="14">
        <f t="shared" ref="M217" si="228">K217+I217</f>
        <v>0</v>
      </c>
      <c r="N217" s="3">
        <f t="shared" ref="N217" si="229">L217+J217</f>
        <v>0</v>
      </c>
      <c r="P217" s="15">
        <f t="shared" si="169"/>
        <v>0</v>
      </c>
      <c r="R217" s="15">
        <f t="shared" si="170"/>
        <v>0</v>
      </c>
      <c r="U217" s="13">
        <f t="shared" si="171"/>
        <v>0</v>
      </c>
      <c r="V217" s="2">
        <f t="shared" si="225"/>
        <v>-180</v>
      </c>
      <c r="W217" s="6">
        <f t="shared" ref="W217" si="230">V217+T217+M217</f>
        <v>-180</v>
      </c>
    </row>
    <row r="218" spans="1:23" s="6" customFormat="1" hidden="1" x14ac:dyDescent="0.15">
      <c r="A218" s="11">
        <v>41233</v>
      </c>
      <c r="B218" s="6" t="s">
        <v>64</v>
      </c>
      <c r="C218" s="6">
        <f>C208+C209+C210+C211+C212+C213+C214+C215+C216+C217</f>
        <v>0</v>
      </c>
      <c r="D218" s="6">
        <f t="shared" si="165"/>
        <v>41925</v>
      </c>
      <c r="E218" s="6">
        <f>E208+E209+E210+E211+E212+E213+E214+E215+E216+E217</f>
        <v>0</v>
      </c>
      <c r="F218" s="6">
        <f t="shared" si="166"/>
        <v>150</v>
      </c>
      <c r="G218" s="6">
        <f t="shared" si="210"/>
        <v>0</v>
      </c>
      <c r="H218" s="6">
        <f t="shared" si="210"/>
        <v>42075</v>
      </c>
      <c r="I218" s="6">
        <f>I208+I209+I210+I211+I212+I213+I214+I215+I216+I217</f>
        <v>0</v>
      </c>
      <c r="J218" s="6">
        <f t="shared" si="167"/>
        <v>577498</v>
      </c>
      <c r="K218" s="6">
        <f>K208+K209+K210+K211+K212+K213+K214+K215+K216+K217</f>
        <v>0</v>
      </c>
      <c r="L218" s="6">
        <f t="shared" si="168"/>
        <v>30580</v>
      </c>
      <c r="M218" s="6">
        <f t="shared" si="211"/>
        <v>0</v>
      </c>
      <c r="N218" s="6">
        <f t="shared" si="211"/>
        <v>608078</v>
      </c>
      <c r="O218" s="6">
        <f>O208+O209+O210+O211+O212+O213+O214+O216+O217</f>
        <v>0</v>
      </c>
      <c r="P218" s="6">
        <f t="shared" si="169"/>
        <v>0</v>
      </c>
      <c r="Q218" s="6">
        <f>Q208+Q209+Q210+Q211+Q212+Q213+Q214+Q216+Q217</f>
        <v>0</v>
      </c>
      <c r="R218" s="6">
        <f t="shared" si="170"/>
        <v>0</v>
      </c>
      <c r="S218" s="6">
        <f>S208+S209+S210+S211+S212+S213+S214+S216+S217</f>
        <v>0</v>
      </c>
      <c r="T218" s="6">
        <f>T208+T209+T210+T211+T212+T213+T214+T215+T216+T217</f>
        <v>0</v>
      </c>
      <c r="U218" s="6">
        <f t="shared" si="171"/>
        <v>-730294</v>
      </c>
      <c r="V218" s="6">
        <f t="shared" si="225"/>
        <v>4443785.78</v>
      </c>
      <c r="W218" s="6">
        <f t="shared" si="213"/>
        <v>4443785.78</v>
      </c>
    </row>
    <row r="219" spans="1:23" hidden="1" x14ac:dyDescent="0.15">
      <c r="A219" s="1">
        <v>41233</v>
      </c>
      <c r="B219" s="12" t="s">
        <v>65</v>
      </c>
      <c r="D219" s="13">
        <f t="shared" si="165"/>
        <v>27110</v>
      </c>
      <c r="F219" s="13">
        <f t="shared" si="166"/>
        <v>0</v>
      </c>
      <c r="G219" s="14">
        <f t="shared" si="210"/>
        <v>0</v>
      </c>
      <c r="H219" s="13">
        <f t="shared" si="210"/>
        <v>27110</v>
      </c>
      <c r="J219" s="13">
        <f t="shared" si="167"/>
        <v>319782.5</v>
      </c>
      <c r="L219" s="13">
        <f t="shared" si="168"/>
        <v>9820</v>
      </c>
      <c r="M219" s="14">
        <f t="shared" si="211"/>
        <v>0</v>
      </c>
      <c r="N219" s="13">
        <f t="shared" si="211"/>
        <v>329602.5</v>
      </c>
      <c r="P219" s="15">
        <f t="shared" si="169"/>
        <v>0</v>
      </c>
      <c r="R219" s="15">
        <f t="shared" si="170"/>
        <v>0</v>
      </c>
      <c r="U219" s="13">
        <f t="shared" si="171"/>
        <v>-428490</v>
      </c>
      <c r="V219" s="2">
        <f t="shared" si="225"/>
        <v>1889211.25</v>
      </c>
      <c r="W219" s="16">
        <f t="shared" si="213"/>
        <v>1889211.25</v>
      </c>
    </row>
    <row r="220" spans="1:23" hidden="1" x14ac:dyDescent="0.15">
      <c r="A220" s="1">
        <v>41233</v>
      </c>
      <c r="B220" s="2" t="s">
        <v>98</v>
      </c>
      <c r="D220" s="13">
        <f t="shared" si="165"/>
        <v>15850</v>
      </c>
      <c r="F220" s="13">
        <f t="shared" si="166"/>
        <v>0</v>
      </c>
      <c r="G220" s="14">
        <f t="shared" si="210"/>
        <v>0</v>
      </c>
      <c r="H220" s="13">
        <f t="shared" si="210"/>
        <v>15850</v>
      </c>
      <c r="J220" s="13">
        <f t="shared" si="167"/>
        <v>113887.5</v>
      </c>
      <c r="L220" s="13">
        <f t="shared" si="168"/>
        <v>7600</v>
      </c>
      <c r="M220" s="14">
        <f t="shared" si="211"/>
        <v>0</v>
      </c>
      <c r="N220" s="3">
        <f t="shared" si="211"/>
        <v>121487.5</v>
      </c>
      <c r="P220" s="15">
        <f t="shared" si="169"/>
        <v>0</v>
      </c>
      <c r="R220" s="15">
        <f t="shared" si="170"/>
        <v>0</v>
      </c>
      <c r="U220" s="13">
        <f t="shared" si="171"/>
        <v>-75500</v>
      </c>
      <c r="V220" s="2">
        <f t="shared" si="225"/>
        <v>546177.5</v>
      </c>
      <c r="W220" s="6">
        <f t="shared" si="213"/>
        <v>546177.5</v>
      </c>
    </row>
    <row r="221" spans="1:23" hidden="1" x14ac:dyDescent="0.15">
      <c r="A221" s="1">
        <v>41233</v>
      </c>
      <c r="B221" s="2" t="s">
        <v>24</v>
      </c>
      <c r="D221" s="13">
        <f t="shared" si="165"/>
        <v>8700</v>
      </c>
      <c r="F221" s="13">
        <f t="shared" si="166"/>
        <v>0</v>
      </c>
      <c r="G221" s="14">
        <f t="shared" ref="G221:H253" si="231">E221+C221</f>
        <v>0</v>
      </c>
      <c r="H221" s="13">
        <f t="shared" si="231"/>
        <v>8700</v>
      </c>
      <c r="J221" s="13">
        <f t="shared" si="167"/>
        <v>105000</v>
      </c>
      <c r="L221" s="13">
        <f t="shared" si="168"/>
        <v>0</v>
      </c>
      <c r="M221" s="14">
        <f t="shared" si="211"/>
        <v>0</v>
      </c>
      <c r="N221" s="3">
        <f t="shared" si="211"/>
        <v>105000</v>
      </c>
      <c r="P221" s="15">
        <f t="shared" si="169"/>
        <v>0</v>
      </c>
      <c r="R221" s="15">
        <f t="shared" si="170"/>
        <v>0</v>
      </c>
      <c r="U221" s="13">
        <f t="shared" si="171"/>
        <v>-98337.5</v>
      </c>
      <c r="V221" s="2">
        <f t="shared" si="225"/>
        <v>266352.5</v>
      </c>
      <c r="W221" s="6">
        <f t="shared" si="213"/>
        <v>266352.5</v>
      </c>
    </row>
    <row r="222" spans="1:23" hidden="1" x14ac:dyDescent="0.15">
      <c r="A222" s="1">
        <v>41233</v>
      </c>
      <c r="B222" s="2" t="s">
        <v>41</v>
      </c>
      <c r="D222" s="13">
        <f t="shared" si="165"/>
        <v>12700</v>
      </c>
      <c r="F222" s="13">
        <f t="shared" si="166"/>
        <v>0</v>
      </c>
      <c r="G222" s="14">
        <f t="shared" si="231"/>
        <v>0</v>
      </c>
      <c r="H222" s="13">
        <f t="shared" si="231"/>
        <v>12700</v>
      </c>
      <c r="J222" s="13">
        <f t="shared" si="167"/>
        <v>127550</v>
      </c>
      <c r="L222" s="13">
        <f t="shared" si="168"/>
        <v>0</v>
      </c>
      <c r="M222" s="14">
        <f t="shared" si="211"/>
        <v>0</v>
      </c>
      <c r="N222" s="3">
        <f t="shared" si="211"/>
        <v>127550</v>
      </c>
      <c r="P222" s="15">
        <f t="shared" si="169"/>
        <v>0</v>
      </c>
      <c r="R222" s="15">
        <f t="shared" si="170"/>
        <v>0</v>
      </c>
      <c r="U222" s="13">
        <f t="shared" si="171"/>
        <v>-322616.42</v>
      </c>
      <c r="V222" s="2">
        <f t="shared" si="225"/>
        <v>933912.09000000008</v>
      </c>
      <c r="W222" s="6">
        <f t="shared" si="213"/>
        <v>933912.09000000008</v>
      </c>
    </row>
    <row r="223" spans="1:23" hidden="1" x14ac:dyDescent="0.15">
      <c r="A223" s="1">
        <v>41233</v>
      </c>
      <c r="B223" s="2" t="s">
        <v>60</v>
      </c>
      <c r="D223" s="13">
        <f t="shared" si="165"/>
        <v>2875</v>
      </c>
      <c r="F223" s="13">
        <f t="shared" si="166"/>
        <v>0</v>
      </c>
      <c r="G223" s="14">
        <f t="shared" si="231"/>
        <v>0</v>
      </c>
      <c r="H223" s="13">
        <f t="shared" si="231"/>
        <v>2875</v>
      </c>
      <c r="J223" s="13">
        <f t="shared" si="167"/>
        <v>29075</v>
      </c>
      <c r="L223" s="13">
        <f t="shared" si="168"/>
        <v>0</v>
      </c>
      <c r="M223" s="14">
        <f t="shared" si="211"/>
        <v>0</v>
      </c>
      <c r="N223" s="3">
        <f t="shared" si="211"/>
        <v>29075</v>
      </c>
      <c r="P223" s="15">
        <f t="shared" si="169"/>
        <v>0</v>
      </c>
      <c r="R223" s="15">
        <f t="shared" si="170"/>
        <v>0</v>
      </c>
      <c r="U223" s="13">
        <f t="shared" si="171"/>
        <v>-150000</v>
      </c>
      <c r="V223" s="2">
        <f t="shared" si="225"/>
        <v>280650</v>
      </c>
      <c r="W223" s="6">
        <f t="shared" si="213"/>
        <v>280650</v>
      </c>
    </row>
    <row r="224" spans="1:23" hidden="1" x14ac:dyDescent="0.15">
      <c r="A224" s="1">
        <v>41233</v>
      </c>
      <c r="B224" s="2" t="s">
        <v>23</v>
      </c>
      <c r="D224" s="13">
        <f t="shared" si="165"/>
        <v>4400</v>
      </c>
      <c r="F224" s="13">
        <f t="shared" si="166"/>
        <v>0</v>
      </c>
      <c r="G224" s="14">
        <f t="shared" si="231"/>
        <v>0</v>
      </c>
      <c r="H224" s="13">
        <f t="shared" si="231"/>
        <v>4400</v>
      </c>
      <c r="J224" s="13">
        <f t="shared" si="167"/>
        <v>36000</v>
      </c>
      <c r="L224" s="13">
        <f t="shared" si="168"/>
        <v>0</v>
      </c>
      <c r="M224" s="14">
        <f t="shared" si="211"/>
        <v>0</v>
      </c>
      <c r="N224" s="3">
        <f t="shared" si="211"/>
        <v>36000</v>
      </c>
      <c r="P224" s="15">
        <f t="shared" si="169"/>
        <v>0</v>
      </c>
      <c r="R224" s="15">
        <f t="shared" si="170"/>
        <v>0</v>
      </c>
      <c r="U224" s="13">
        <f t="shared" si="171"/>
        <v>-31050</v>
      </c>
      <c r="V224" s="2">
        <f t="shared" si="225"/>
        <v>180670</v>
      </c>
      <c r="W224" s="6">
        <f t="shared" si="213"/>
        <v>180670</v>
      </c>
    </row>
    <row r="225" spans="1:23" hidden="1" x14ac:dyDescent="0.15">
      <c r="A225" s="1">
        <v>41233</v>
      </c>
      <c r="B225" s="2" t="s">
        <v>42</v>
      </c>
      <c r="D225" s="13">
        <f t="shared" si="165"/>
        <v>3600</v>
      </c>
      <c r="F225" s="13">
        <f t="shared" si="166"/>
        <v>0</v>
      </c>
      <c r="G225" s="14">
        <f t="shared" si="231"/>
        <v>0</v>
      </c>
      <c r="H225" s="13">
        <f t="shared" si="231"/>
        <v>3600</v>
      </c>
      <c r="J225" s="13">
        <f t="shared" si="167"/>
        <v>61812.5</v>
      </c>
      <c r="L225" s="13">
        <f t="shared" si="168"/>
        <v>0</v>
      </c>
      <c r="M225" s="14">
        <f t="shared" si="211"/>
        <v>0</v>
      </c>
      <c r="N225" s="3">
        <f t="shared" si="211"/>
        <v>61812.5</v>
      </c>
      <c r="P225" s="15">
        <f t="shared" si="169"/>
        <v>0</v>
      </c>
      <c r="R225" s="15">
        <f t="shared" si="170"/>
        <v>0</v>
      </c>
      <c r="U225" s="13">
        <f t="shared" si="171"/>
        <v>-6825</v>
      </c>
      <c r="V225" s="2">
        <f t="shared" si="225"/>
        <v>190312.5</v>
      </c>
      <c r="W225" s="6">
        <f t="shared" si="213"/>
        <v>190312.5</v>
      </c>
    </row>
    <row r="226" spans="1:23" hidden="1" x14ac:dyDescent="0.15">
      <c r="A226" s="1">
        <v>41233</v>
      </c>
      <c r="B226" s="2" t="s">
        <v>56</v>
      </c>
      <c r="D226" s="17">
        <f t="shared" si="165"/>
        <v>2650</v>
      </c>
      <c r="F226" s="17">
        <f t="shared" si="166"/>
        <v>0</v>
      </c>
      <c r="G226" s="18">
        <f t="shared" si="231"/>
        <v>0</v>
      </c>
      <c r="H226" s="17">
        <f t="shared" si="231"/>
        <v>2650</v>
      </c>
      <c r="J226" s="17">
        <f t="shared" si="167"/>
        <v>39660</v>
      </c>
      <c r="L226" s="17">
        <f t="shared" si="168"/>
        <v>0</v>
      </c>
      <c r="M226" s="18">
        <f t="shared" si="211"/>
        <v>0</v>
      </c>
      <c r="N226" s="8">
        <f t="shared" si="211"/>
        <v>39660</v>
      </c>
      <c r="P226" s="19">
        <f t="shared" si="169"/>
        <v>0</v>
      </c>
      <c r="R226" s="19">
        <f t="shared" si="170"/>
        <v>0</v>
      </c>
      <c r="U226" s="17">
        <f t="shared" si="171"/>
        <v>0</v>
      </c>
      <c r="V226" s="2">
        <f t="shared" si="225"/>
        <v>136335</v>
      </c>
      <c r="W226" s="10">
        <f t="shared" si="213"/>
        <v>136335</v>
      </c>
    </row>
    <row r="227" spans="1:23" hidden="1" x14ac:dyDescent="0.15">
      <c r="A227" s="1">
        <v>41233</v>
      </c>
      <c r="B227" s="2" t="s">
        <v>100</v>
      </c>
      <c r="D227" s="17">
        <f t="shared" si="165"/>
        <v>0</v>
      </c>
      <c r="F227" s="17">
        <f t="shared" si="166"/>
        <v>0</v>
      </c>
      <c r="G227" s="18">
        <f t="shared" ref="G227" si="232">E227+C227</f>
        <v>0</v>
      </c>
      <c r="H227" s="17">
        <f t="shared" ref="H227" si="233">F227+D227</f>
        <v>0</v>
      </c>
      <c r="J227" s="17">
        <f t="shared" si="167"/>
        <v>0</v>
      </c>
      <c r="L227" s="17">
        <f t="shared" si="168"/>
        <v>0</v>
      </c>
      <c r="M227" s="18">
        <f t="shared" ref="M227" si="234">K227+I227</f>
        <v>0</v>
      </c>
      <c r="N227" s="8">
        <f t="shared" ref="N227" si="235">L227+J227</f>
        <v>0</v>
      </c>
      <c r="P227" s="19">
        <f t="shared" si="169"/>
        <v>0</v>
      </c>
      <c r="R227" s="19">
        <f t="shared" si="170"/>
        <v>0</v>
      </c>
      <c r="U227" s="17">
        <f t="shared" si="171"/>
        <v>0</v>
      </c>
      <c r="V227" s="2">
        <f t="shared" si="225"/>
        <v>0</v>
      </c>
      <c r="W227" s="10">
        <f t="shared" ref="W227" si="236">V227+T227+M227</f>
        <v>0</v>
      </c>
    </row>
    <row r="228" spans="1:23" s="6" customFormat="1" hidden="1" x14ac:dyDescent="0.15">
      <c r="A228" s="11">
        <v>41233</v>
      </c>
      <c r="B228" s="6" t="s">
        <v>66</v>
      </c>
      <c r="C228" s="6">
        <f>C219+C220+C221+C222+C223+C224+C225+C226+C227</f>
        <v>0</v>
      </c>
      <c r="D228" s="6">
        <f t="shared" si="165"/>
        <v>77885</v>
      </c>
      <c r="E228" s="6">
        <f>E219+E220+E221+E222+E223+E224+E225+E226+E227</f>
        <v>0</v>
      </c>
      <c r="F228" s="6">
        <f t="shared" si="166"/>
        <v>0</v>
      </c>
      <c r="G228" s="6">
        <f t="shared" si="231"/>
        <v>0</v>
      </c>
      <c r="H228" s="6">
        <f t="shared" si="231"/>
        <v>77885</v>
      </c>
      <c r="I228" s="6">
        <f>I219+I220+I221+I222+I223+I224+I225+I226+I227</f>
        <v>0</v>
      </c>
      <c r="J228" s="6">
        <f t="shared" si="167"/>
        <v>832767.5</v>
      </c>
      <c r="K228" s="6">
        <f>K219+K220+K221+K222+K223+K224+K225+K226+K227</f>
        <v>0</v>
      </c>
      <c r="L228" s="6">
        <f t="shared" si="168"/>
        <v>17420</v>
      </c>
      <c r="M228" s="6">
        <f t="shared" si="211"/>
        <v>0</v>
      </c>
      <c r="N228" s="6">
        <f t="shared" si="211"/>
        <v>850187.5</v>
      </c>
      <c r="O228" s="6">
        <f>O219+O220+O221+O222+O223+O224+O225+O226+O227</f>
        <v>0</v>
      </c>
      <c r="P228" s="6">
        <f t="shared" si="169"/>
        <v>0</v>
      </c>
      <c r="Q228" s="6">
        <f>Q219+Q220+Q221+Q222+Q223+Q224+Q225+Q226+Q227</f>
        <v>0</v>
      </c>
      <c r="R228" s="6">
        <f t="shared" si="170"/>
        <v>0</v>
      </c>
      <c r="S228" s="6">
        <f>S219+S220+S221+S222+S223+S224+S225+S226+S227</f>
        <v>0</v>
      </c>
      <c r="T228" s="6">
        <f>T219+T220+T221+T222+T223+T224+T225+T226+T227</f>
        <v>0</v>
      </c>
      <c r="U228" s="6">
        <f t="shared" si="171"/>
        <v>-1112818.92</v>
      </c>
      <c r="V228" s="6">
        <f t="shared" si="225"/>
        <v>4423620.84</v>
      </c>
      <c r="W228" s="6">
        <f t="shared" si="213"/>
        <v>4423620.84</v>
      </c>
    </row>
    <row r="229" spans="1:23" hidden="1" x14ac:dyDescent="0.15">
      <c r="A229" s="1">
        <v>41233</v>
      </c>
      <c r="B229" s="2" t="s">
        <v>58</v>
      </c>
      <c r="D229" s="13">
        <f t="shared" si="165"/>
        <v>7435</v>
      </c>
      <c r="F229" s="13">
        <f t="shared" si="166"/>
        <v>0</v>
      </c>
      <c r="G229" s="14">
        <f t="shared" si="231"/>
        <v>0</v>
      </c>
      <c r="H229" s="13">
        <f t="shared" si="231"/>
        <v>7435</v>
      </c>
      <c r="J229" s="13">
        <f t="shared" si="167"/>
        <v>112045</v>
      </c>
      <c r="L229" s="13">
        <f t="shared" si="168"/>
        <v>0</v>
      </c>
      <c r="M229" s="14">
        <f t="shared" si="211"/>
        <v>0</v>
      </c>
      <c r="N229" s="3">
        <f t="shared" si="211"/>
        <v>112045</v>
      </c>
      <c r="P229" s="15">
        <f t="shared" si="169"/>
        <v>0</v>
      </c>
      <c r="R229" s="15">
        <f t="shared" si="170"/>
        <v>0</v>
      </c>
      <c r="U229" s="13">
        <f t="shared" si="171"/>
        <v>-94400</v>
      </c>
      <c r="V229" s="2">
        <f t="shared" si="225"/>
        <v>336220.9</v>
      </c>
      <c r="W229" s="6">
        <f t="shared" si="213"/>
        <v>336220.9</v>
      </c>
    </row>
    <row r="230" spans="1:23" hidden="1" x14ac:dyDescent="0.15">
      <c r="A230" s="1">
        <v>41233</v>
      </c>
      <c r="B230" s="2" t="s">
        <v>57</v>
      </c>
      <c r="D230" s="13">
        <f t="shared" si="165"/>
        <v>2625</v>
      </c>
      <c r="F230" s="13">
        <f t="shared" si="166"/>
        <v>0</v>
      </c>
      <c r="G230" s="14">
        <f t="shared" si="231"/>
        <v>0</v>
      </c>
      <c r="H230" s="13">
        <f t="shared" si="231"/>
        <v>2625</v>
      </c>
      <c r="J230" s="13">
        <f t="shared" si="167"/>
        <v>27700</v>
      </c>
      <c r="L230" s="13">
        <f t="shared" si="168"/>
        <v>0</v>
      </c>
      <c r="M230" s="14">
        <f t="shared" si="211"/>
        <v>0</v>
      </c>
      <c r="N230" s="3">
        <f t="shared" si="211"/>
        <v>27700</v>
      </c>
      <c r="P230" s="15">
        <f t="shared" si="169"/>
        <v>0</v>
      </c>
      <c r="R230" s="15">
        <f t="shared" si="170"/>
        <v>0</v>
      </c>
      <c r="U230" s="13">
        <f t="shared" si="171"/>
        <v>-22780</v>
      </c>
      <c r="V230" s="2">
        <f t="shared" si="225"/>
        <v>67975</v>
      </c>
      <c r="W230" s="6">
        <f t="shared" si="213"/>
        <v>67975</v>
      </c>
    </row>
    <row r="231" spans="1:23" hidden="1" x14ac:dyDescent="0.15">
      <c r="A231" s="1">
        <v>41233</v>
      </c>
      <c r="B231" s="2" t="s">
        <v>67</v>
      </c>
      <c r="D231" s="13">
        <f t="shared" si="165"/>
        <v>0</v>
      </c>
      <c r="F231" s="13">
        <f t="shared" si="166"/>
        <v>0</v>
      </c>
      <c r="G231" s="14">
        <f t="shared" si="231"/>
        <v>0</v>
      </c>
      <c r="H231" s="13">
        <f t="shared" si="231"/>
        <v>0</v>
      </c>
      <c r="J231" s="13">
        <f t="shared" si="167"/>
        <v>0</v>
      </c>
      <c r="L231" s="13">
        <f t="shared" si="168"/>
        <v>0</v>
      </c>
      <c r="M231" s="14">
        <f t="shared" si="211"/>
        <v>0</v>
      </c>
      <c r="N231" s="3">
        <f t="shared" si="211"/>
        <v>0</v>
      </c>
      <c r="P231" s="15">
        <f t="shared" si="169"/>
        <v>0</v>
      </c>
      <c r="R231" s="15">
        <f t="shared" si="170"/>
        <v>0</v>
      </c>
      <c r="U231" s="13">
        <f t="shared" si="171"/>
        <v>-3300</v>
      </c>
      <c r="V231" s="2">
        <f t="shared" si="225"/>
        <v>0</v>
      </c>
      <c r="W231" s="6">
        <f t="shared" si="213"/>
        <v>0</v>
      </c>
    </row>
    <row r="232" spans="1:23" hidden="1" x14ac:dyDescent="0.15">
      <c r="A232" s="1">
        <v>41233</v>
      </c>
      <c r="B232" s="2" t="s">
        <v>96</v>
      </c>
      <c r="D232" s="13">
        <f t="shared" si="165"/>
        <v>0</v>
      </c>
      <c r="F232" s="13">
        <f t="shared" si="166"/>
        <v>0</v>
      </c>
      <c r="G232" s="14">
        <f t="shared" ref="G232" si="237">E232+C232</f>
        <v>0</v>
      </c>
      <c r="H232" s="13">
        <f t="shared" ref="H232" si="238">F232+D232</f>
        <v>0</v>
      </c>
      <c r="J232" s="13">
        <f t="shared" si="167"/>
        <v>0</v>
      </c>
      <c r="L232" s="13">
        <f t="shared" si="168"/>
        <v>0</v>
      </c>
      <c r="M232" s="14">
        <f t="shared" ref="M232" si="239">K232+I232</f>
        <v>0</v>
      </c>
      <c r="N232" s="3">
        <f t="shared" ref="N232" si="240">L232+J232</f>
        <v>0</v>
      </c>
      <c r="P232" s="15">
        <f t="shared" si="169"/>
        <v>0</v>
      </c>
      <c r="R232" s="15">
        <f t="shared" si="170"/>
        <v>0</v>
      </c>
      <c r="U232" s="13">
        <f t="shared" si="171"/>
        <v>0</v>
      </c>
      <c r="V232" s="2">
        <f t="shared" si="225"/>
        <v>0</v>
      </c>
      <c r="W232" s="6">
        <f t="shared" ref="W232" si="241">V232+T232+M232</f>
        <v>0</v>
      </c>
    </row>
    <row r="233" spans="1:23" hidden="1" x14ac:dyDescent="0.15">
      <c r="A233" s="1">
        <v>41233</v>
      </c>
      <c r="B233" s="2" t="s">
        <v>101</v>
      </c>
      <c r="D233" s="13">
        <f t="shared" si="165"/>
        <v>0</v>
      </c>
      <c r="F233" s="13">
        <f t="shared" si="166"/>
        <v>0</v>
      </c>
      <c r="G233" s="14">
        <f t="shared" ref="G233" si="242">E233+C233</f>
        <v>0</v>
      </c>
      <c r="H233" s="13">
        <f t="shared" ref="H233" si="243">F233+D233</f>
        <v>0</v>
      </c>
      <c r="J233" s="13">
        <f t="shared" si="167"/>
        <v>0</v>
      </c>
      <c r="L233" s="13">
        <f t="shared" si="168"/>
        <v>0</v>
      </c>
      <c r="M233" s="14">
        <f t="shared" ref="M233" si="244">K233+I233</f>
        <v>0</v>
      </c>
      <c r="N233" s="3">
        <f t="shared" ref="N233" si="245">L233+J233</f>
        <v>0</v>
      </c>
      <c r="P233" s="15">
        <f t="shared" si="169"/>
        <v>0</v>
      </c>
      <c r="R233" s="15">
        <f t="shared" si="170"/>
        <v>0</v>
      </c>
      <c r="U233" s="13">
        <f t="shared" si="171"/>
        <v>0</v>
      </c>
      <c r="V233" s="2">
        <f t="shared" si="225"/>
        <v>0</v>
      </c>
      <c r="W233" s="6">
        <f t="shared" ref="W233" si="246">V233+T233+M233</f>
        <v>0</v>
      </c>
    </row>
    <row r="234" spans="1:23" s="6" customFormat="1" hidden="1" x14ac:dyDescent="0.15">
      <c r="A234" s="11">
        <v>41233</v>
      </c>
      <c r="B234" s="6" t="s">
        <v>68</v>
      </c>
      <c r="C234" s="6">
        <f>C229+C230+C231+C232+C233</f>
        <v>0</v>
      </c>
      <c r="D234" s="6">
        <f t="shared" si="165"/>
        <v>10060</v>
      </c>
      <c r="E234" s="6">
        <f>E229+E230+E231+E232+E233</f>
        <v>0</v>
      </c>
      <c r="F234" s="6">
        <f t="shared" si="166"/>
        <v>0</v>
      </c>
      <c r="G234" s="6">
        <f t="shared" ref="G234" si="247">E234+C234</f>
        <v>0</v>
      </c>
      <c r="H234" s="6">
        <f t="shared" ref="H234" si="248">F234+D234</f>
        <v>10060</v>
      </c>
      <c r="I234" s="6">
        <f>I229+I230+I231+I232+I233</f>
        <v>0</v>
      </c>
      <c r="J234" s="6">
        <f t="shared" si="167"/>
        <v>139745</v>
      </c>
      <c r="K234" s="6">
        <f>K229+K230+K231+K232+K233</f>
        <v>0</v>
      </c>
      <c r="L234" s="6">
        <f t="shared" si="168"/>
        <v>0</v>
      </c>
      <c r="M234" s="6">
        <f t="shared" ref="M234" si="249">K234+I234</f>
        <v>0</v>
      </c>
      <c r="N234" s="6">
        <f t="shared" ref="N234" si="250">L234+J234</f>
        <v>139745</v>
      </c>
      <c r="O234" s="6">
        <f>O229+O230+O231+O232</f>
        <v>0</v>
      </c>
      <c r="P234" s="6">
        <f t="shared" si="169"/>
        <v>0</v>
      </c>
      <c r="Q234" s="6">
        <f>Q229+Q230+Q231+Q232</f>
        <v>0</v>
      </c>
      <c r="R234" s="6">
        <f t="shared" si="170"/>
        <v>0</v>
      </c>
      <c r="S234" s="6">
        <f>S229+S230+S231+S232</f>
        <v>0</v>
      </c>
      <c r="T234" s="6">
        <f>T229+T230+T231+T232+T233</f>
        <v>0</v>
      </c>
      <c r="U234" s="6">
        <f t="shared" si="171"/>
        <v>-120480</v>
      </c>
      <c r="V234" s="6">
        <f t="shared" ref="V234:V239" si="251">W184</f>
        <v>404195.9</v>
      </c>
      <c r="W234" s="6">
        <f t="shared" ref="W234" si="252">V234+T234+M234</f>
        <v>404195.9</v>
      </c>
    </row>
    <row r="235" spans="1:23" hidden="1" x14ac:dyDescent="0.15">
      <c r="A235" s="1">
        <v>41233</v>
      </c>
      <c r="B235" s="2" t="s">
        <v>36</v>
      </c>
      <c r="D235" s="13">
        <f t="shared" si="165"/>
        <v>0</v>
      </c>
      <c r="F235" s="13">
        <f t="shared" si="166"/>
        <v>1500</v>
      </c>
      <c r="G235" s="14">
        <f t="shared" si="231"/>
        <v>0</v>
      </c>
      <c r="H235" s="13">
        <f t="shared" si="231"/>
        <v>1500</v>
      </c>
      <c r="J235" s="13">
        <f t="shared" si="167"/>
        <v>0</v>
      </c>
      <c r="L235" s="13">
        <f t="shared" si="168"/>
        <v>28300</v>
      </c>
      <c r="M235" s="14">
        <f t="shared" si="211"/>
        <v>0</v>
      </c>
      <c r="N235" s="3">
        <f t="shared" si="211"/>
        <v>28300</v>
      </c>
      <c r="P235" s="15">
        <f t="shared" si="169"/>
        <v>0</v>
      </c>
      <c r="R235" s="15">
        <f t="shared" si="170"/>
        <v>0</v>
      </c>
      <c r="U235" s="13">
        <f t="shared" si="171"/>
        <v>-32100</v>
      </c>
      <c r="V235" s="2">
        <f t="shared" si="251"/>
        <v>251900</v>
      </c>
      <c r="W235" s="6">
        <f t="shared" si="213"/>
        <v>251900</v>
      </c>
    </row>
    <row r="236" spans="1:23" hidden="1" x14ac:dyDescent="0.15">
      <c r="A236" s="1">
        <v>41233</v>
      </c>
      <c r="B236" s="2" t="s">
        <v>61</v>
      </c>
      <c r="D236" s="13">
        <f t="shared" si="165"/>
        <v>175</v>
      </c>
      <c r="F236" s="13">
        <f t="shared" si="166"/>
        <v>0</v>
      </c>
      <c r="G236" s="14">
        <f t="shared" si="231"/>
        <v>0</v>
      </c>
      <c r="H236" s="13">
        <f t="shared" si="231"/>
        <v>175</v>
      </c>
      <c r="J236" s="13">
        <f t="shared" si="167"/>
        <v>2425</v>
      </c>
      <c r="L236" s="13">
        <f t="shared" si="168"/>
        <v>0</v>
      </c>
      <c r="M236" s="14">
        <f t="shared" si="211"/>
        <v>0</v>
      </c>
      <c r="N236" s="3">
        <f t="shared" si="211"/>
        <v>2425</v>
      </c>
      <c r="P236" s="15">
        <f t="shared" si="169"/>
        <v>0</v>
      </c>
      <c r="R236" s="15">
        <f t="shared" si="170"/>
        <v>0</v>
      </c>
      <c r="U236" s="13">
        <f t="shared" si="171"/>
        <v>0</v>
      </c>
      <c r="V236" s="2">
        <f t="shared" si="251"/>
        <v>21700</v>
      </c>
      <c r="W236" s="6">
        <f t="shared" si="213"/>
        <v>21700</v>
      </c>
    </row>
    <row r="237" spans="1:23" hidden="1" x14ac:dyDescent="0.15">
      <c r="A237" s="1">
        <v>41233</v>
      </c>
      <c r="B237" s="2" t="s">
        <v>59</v>
      </c>
      <c r="D237" s="17">
        <f t="shared" si="165"/>
        <v>4500</v>
      </c>
      <c r="F237" s="17">
        <f t="shared" si="166"/>
        <v>0</v>
      </c>
      <c r="G237" s="18">
        <f t="shared" si="231"/>
        <v>0</v>
      </c>
      <c r="H237" s="17">
        <f t="shared" si="231"/>
        <v>4500</v>
      </c>
      <c r="J237" s="17">
        <f t="shared" si="167"/>
        <v>27575</v>
      </c>
      <c r="L237" s="17">
        <f t="shared" si="168"/>
        <v>0</v>
      </c>
      <c r="M237" s="18">
        <f t="shared" si="211"/>
        <v>0</v>
      </c>
      <c r="N237" s="8">
        <f t="shared" si="211"/>
        <v>27575</v>
      </c>
      <c r="P237" s="19">
        <f t="shared" si="169"/>
        <v>0</v>
      </c>
      <c r="R237" s="19">
        <f t="shared" si="170"/>
        <v>0</v>
      </c>
      <c r="U237" s="17">
        <f t="shared" si="171"/>
        <v>-22440</v>
      </c>
      <c r="V237" s="2">
        <f t="shared" si="251"/>
        <v>41315</v>
      </c>
      <c r="W237" s="10">
        <f t="shared" si="213"/>
        <v>41315</v>
      </c>
    </row>
    <row r="238" spans="1:23" hidden="1" x14ac:dyDescent="0.15">
      <c r="A238" s="1">
        <v>41233</v>
      </c>
      <c r="B238" s="12" t="s">
        <v>90</v>
      </c>
      <c r="D238" s="13">
        <f t="shared" si="165"/>
        <v>50</v>
      </c>
      <c r="F238" s="13">
        <f t="shared" si="166"/>
        <v>0</v>
      </c>
      <c r="G238" s="14">
        <f t="shared" si="231"/>
        <v>0</v>
      </c>
      <c r="H238" s="13">
        <f t="shared" si="231"/>
        <v>50</v>
      </c>
      <c r="J238" s="13">
        <f t="shared" si="167"/>
        <v>500</v>
      </c>
      <c r="L238" s="13">
        <f t="shared" si="168"/>
        <v>0</v>
      </c>
      <c r="M238" s="14">
        <f t="shared" si="211"/>
        <v>0</v>
      </c>
      <c r="N238" s="13">
        <f t="shared" si="211"/>
        <v>500</v>
      </c>
      <c r="P238" s="15">
        <f t="shared" si="169"/>
        <v>0</v>
      </c>
      <c r="R238" s="15">
        <f t="shared" si="170"/>
        <v>0</v>
      </c>
      <c r="U238" s="13">
        <f t="shared" si="171"/>
        <v>-500</v>
      </c>
      <c r="V238" s="2">
        <f t="shared" si="251"/>
        <v>500</v>
      </c>
      <c r="W238" s="16">
        <f t="shared" si="213"/>
        <v>500</v>
      </c>
    </row>
    <row r="239" spans="1:23" s="6" customFormat="1" hidden="1" x14ac:dyDescent="0.15">
      <c r="A239" s="11">
        <v>41233</v>
      </c>
      <c r="B239" s="6" t="s">
        <v>69</v>
      </c>
      <c r="C239" s="6">
        <f>C235+C236+C237+C238</f>
        <v>0</v>
      </c>
      <c r="D239" s="6">
        <f t="shared" si="165"/>
        <v>4725</v>
      </c>
      <c r="E239" s="6">
        <f>E235+E236+E237+E238</f>
        <v>0</v>
      </c>
      <c r="F239" s="6">
        <f t="shared" si="166"/>
        <v>1500</v>
      </c>
      <c r="G239" s="6">
        <f t="shared" si="231"/>
        <v>0</v>
      </c>
      <c r="H239" s="6">
        <f t="shared" si="231"/>
        <v>6225</v>
      </c>
      <c r="I239" s="6">
        <f>I235+I236+I237+I238</f>
        <v>0</v>
      </c>
      <c r="J239" s="6">
        <f t="shared" si="167"/>
        <v>30500</v>
      </c>
      <c r="K239" s="6">
        <f>K235+K236+K237+K238</f>
        <v>0</v>
      </c>
      <c r="L239" s="6">
        <f t="shared" si="168"/>
        <v>28300</v>
      </c>
      <c r="M239" s="6">
        <f t="shared" si="211"/>
        <v>0</v>
      </c>
      <c r="N239" s="6">
        <f t="shared" si="211"/>
        <v>58800</v>
      </c>
      <c r="O239" s="6">
        <f>O235+O236+O237+O238</f>
        <v>0</v>
      </c>
      <c r="P239" s="6">
        <f t="shared" si="169"/>
        <v>0</v>
      </c>
      <c r="Q239" s="6">
        <f>Q235+Q236+Q237+Q238</f>
        <v>0</v>
      </c>
      <c r="R239" s="6">
        <f t="shared" si="170"/>
        <v>0</v>
      </c>
      <c r="S239" s="6">
        <f>S235+S236+S237+S238</f>
        <v>0</v>
      </c>
      <c r="T239" s="6">
        <f>T235+T236+T237+T238</f>
        <v>0</v>
      </c>
      <c r="U239" s="6">
        <f t="shared" si="171"/>
        <v>-55040</v>
      </c>
      <c r="V239" s="6">
        <f t="shared" si="251"/>
        <v>315415</v>
      </c>
      <c r="W239" s="6">
        <f t="shared" si="213"/>
        <v>315415</v>
      </c>
    </row>
    <row r="240" spans="1:23" hidden="1" x14ac:dyDescent="0.15">
      <c r="A240" s="1">
        <v>41233</v>
      </c>
      <c r="B240" s="2" t="s">
        <v>70</v>
      </c>
      <c r="D240" s="13">
        <f t="shared" si="165"/>
        <v>15125</v>
      </c>
      <c r="F240" s="13">
        <f t="shared" si="166"/>
        <v>0</v>
      </c>
      <c r="G240" s="14">
        <f t="shared" si="231"/>
        <v>0</v>
      </c>
      <c r="H240" s="13">
        <f t="shared" si="231"/>
        <v>15125</v>
      </c>
      <c r="J240" s="13">
        <f t="shared" si="167"/>
        <v>174900</v>
      </c>
      <c r="L240" s="13">
        <f t="shared" si="168"/>
        <v>0</v>
      </c>
      <c r="M240" s="14">
        <f t="shared" si="211"/>
        <v>0</v>
      </c>
      <c r="N240" s="3">
        <f t="shared" si="211"/>
        <v>174900</v>
      </c>
      <c r="P240" s="15">
        <f t="shared" si="169"/>
        <v>0</v>
      </c>
      <c r="R240" s="15">
        <f t="shared" si="170"/>
        <v>0</v>
      </c>
      <c r="U240" s="13">
        <f t="shared" si="171"/>
        <v>-26200</v>
      </c>
      <c r="V240" s="2">
        <f t="shared" ref="V240:V249" si="253">W190</f>
        <v>391597.5</v>
      </c>
      <c r="W240" s="6">
        <f t="shared" si="213"/>
        <v>391597.5</v>
      </c>
    </row>
    <row r="241" spans="1:23" hidden="1" x14ac:dyDescent="0.15">
      <c r="A241" s="1">
        <v>41233</v>
      </c>
      <c r="B241" s="2" t="s">
        <v>86</v>
      </c>
      <c r="D241" s="13">
        <f t="shared" si="165"/>
        <v>0</v>
      </c>
      <c r="F241" s="13">
        <f t="shared" si="166"/>
        <v>0</v>
      </c>
      <c r="G241" s="14">
        <f t="shared" ref="G241:G242" si="254">E241+C241</f>
        <v>0</v>
      </c>
      <c r="H241" s="13">
        <f t="shared" ref="H241:H242" si="255">F241+D241</f>
        <v>0</v>
      </c>
      <c r="J241" s="13">
        <f t="shared" si="167"/>
        <v>0</v>
      </c>
      <c r="L241" s="13">
        <f t="shared" si="168"/>
        <v>0</v>
      </c>
      <c r="M241" s="14">
        <f t="shared" ref="M241:M242" si="256">K241+I241</f>
        <v>0</v>
      </c>
      <c r="N241" s="3">
        <f t="shared" ref="N241:N242" si="257">L241+J241</f>
        <v>0</v>
      </c>
      <c r="P241" s="15">
        <f t="shared" si="169"/>
        <v>0</v>
      </c>
      <c r="R241" s="15">
        <f t="shared" si="170"/>
        <v>0</v>
      </c>
      <c r="U241" s="13">
        <f t="shared" si="171"/>
        <v>0</v>
      </c>
      <c r="V241" s="2">
        <f t="shared" si="253"/>
        <v>25500</v>
      </c>
      <c r="W241" s="6">
        <f t="shared" ref="W241:W242" si="258">V241+T241+M241</f>
        <v>25500</v>
      </c>
    </row>
    <row r="242" spans="1:23" hidden="1" x14ac:dyDescent="0.15">
      <c r="A242" s="1">
        <v>41233</v>
      </c>
      <c r="B242" s="2" t="s">
        <v>91</v>
      </c>
      <c r="D242" s="13">
        <f t="shared" si="165"/>
        <v>100</v>
      </c>
      <c r="F242" s="13">
        <f t="shared" si="166"/>
        <v>0</v>
      </c>
      <c r="G242" s="14">
        <f t="shared" si="254"/>
        <v>0</v>
      </c>
      <c r="H242" s="13">
        <f t="shared" si="255"/>
        <v>100</v>
      </c>
      <c r="J242" s="13">
        <f t="shared" si="167"/>
        <v>1250</v>
      </c>
      <c r="L242" s="13">
        <f t="shared" si="168"/>
        <v>0</v>
      </c>
      <c r="M242" s="14">
        <f t="shared" si="256"/>
        <v>0</v>
      </c>
      <c r="N242" s="3">
        <f t="shared" si="257"/>
        <v>1250</v>
      </c>
      <c r="P242" s="15">
        <f t="shared" si="169"/>
        <v>0</v>
      </c>
      <c r="R242" s="15">
        <f t="shared" si="170"/>
        <v>0</v>
      </c>
      <c r="U242" s="13">
        <f t="shared" si="171"/>
        <v>-7000</v>
      </c>
      <c r="V242" s="2">
        <f t="shared" si="253"/>
        <v>12050</v>
      </c>
      <c r="W242" s="6">
        <f t="shared" si="258"/>
        <v>12050</v>
      </c>
    </row>
    <row r="243" spans="1:23" hidden="1" x14ac:dyDescent="0.15">
      <c r="A243" s="1">
        <v>41233</v>
      </c>
      <c r="B243" s="2" t="s">
        <v>97</v>
      </c>
      <c r="D243" s="13">
        <f t="shared" si="165"/>
        <v>0</v>
      </c>
      <c r="F243" s="13">
        <f t="shared" si="166"/>
        <v>0</v>
      </c>
      <c r="G243" s="14">
        <f t="shared" si="231"/>
        <v>0</v>
      </c>
      <c r="H243" s="13">
        <f t="shared" si="231"/>
        <v>0</v>
      </c>
      <c r="J243" s="13">
        <f t="shared" si="167"/>
        <v>0</v>
      </c>
      <c r="L243" s="13">
        <f t="shared" si="168"/>
        <v>0</v>
      </c>
      <c r="M243" s="14">
        <f t="shared" si="211"/>
        <v>0</v>
      </c>
      <c r="N243" s="3">
        <f t="shared" si="211"/>
        <v>0</v>
      </c>
      <c r="P243" s="15">
        <f t="shared" si="169"/>
        <v>0</v>
      </c>
      <c r="R243" s="15">
        <f t="shared" si="170"/>
        <v>0</v>
      </c>
      <c r="U243" s="13">
        <f t="shared" si="171"/>
        <v>0</v>
      </c>
      <c r="V243" s="2">
        <f t="shared" si="253"/>
        <v>0</v>
      </c>
      <c r="W243" s="6">
        <f t="shared" si="213"/>
        <v>0</v>
      </c>
    </row>
    <row r="244" spans="1:23" hidden="1" x14ac:dyDescent="0.15">
      <c r="A244" s="1">
        <v>41233</v>
      </c>
      <c r="B244" s="2" t="s">
        <v>102</v>
      </c>
      <c r="D244" s="13">
        <f t="shared" ref="D244:D307" si="259">C244+D194</f>
        <v>0</v>
      </c>
      <c r="F244" s="13">
        <f t="shared" ref="F244:F307" si="260">E244+F194</f>
        <v>0</v>
      </c>
      <c r="G244" s="14">
        <f t="shared" ref="G244" si="261">E244+C244</f>
        <v>0</v>
      </c>
      <c r="H244" s="13">
        <f t="shared" ref="H244" si="262">F244+D244</f>
        <v>0</v>
      </c>
      <c r="J244" s="13">
        <f t="shared" ref="J244:J307" si="263">I244+J194</f>
        <v>0</v>
      </c>
      <c r="L244" s="13">
        <f t="shared" ref="L244:L307" si="264">K244+L194</f>
        <v>0</v>
      </c>
      <c r="M244" s="14">
        <f t="shared" ref="M244" si="265">K244+I244</f>
        <v>0</v>
      </c>
      <c r="N244" s="3">
        <f t="shared" ref="N244" si="266">L244+J244</f>
        <v>0</v>
      </c>
      <c r="P244" s="15">
        <f t="shared" ref="P244:P307" si="267">O244+P194</f>
        <v>0</v>
      </c>
      <c r="R244" s="15">
        <f t="shared" ref="R244:R307" si="268">Q244+R194</f>
        <v>0</v>
      </c>
      <c r="U244" s="13">
        <f t="shared" ref="U244:U307" si="269">T244+U194</f>
        <v>0</v>
      </c>
      <c r="V244" s="2">
        <f t="shared" si="253"/>
        <v>0</v>
      </c>
      <c r="W244" s="6">
        <f t="shared" ref="W244" si="270">V244+T244+M244</f>
        <v>0</v>
      </c>
    </row>
    <row r="245" spans="1:23" s="6" customFormat="1" hidden="1" x14ac:dyDescent="0.15">
      <c r="A245" s="11">
        <v>41233</v>
      </c>
      <c r="B245" s="6" t="s">
        <v>71</v>
      </c>
      <c r="C245" s="6">
        <f>C240+C241+C242+C243+C244</f>
        <v>0</v>
      </c>
      <c r="D245" s="6">
        <f t="shared" si="259"/>
        <v>15225</v>
      </c>
      <c r="E245" s="6">
        <f>E240+E241+E242+E243+E244</f>
        <v>0</v>
      </c>
      <c r="F245" s="6">
        <f t="shared" si="260"/>
        <v>25</v>
      </c>
      <c r="G245" s="6">
        <f t="shared" ref="G245" si="271">E245+C245</f>
        <v>0</v>
      </c>
      <c r="H245" s="6">
        <f t="shared" ref="H245" si="272">F245+D245</f>
        <v>15250</v>
      </c>
      <c r="I245" s="6">
        <f>I240+I241+I242+I243+I244</f>
        <v>0</v>
      </c>
      <c r="J245" s="6">
        <f t="shared" si="263"/>
        <v>176150</v>
      </c>
      <c r="K245" s="6">
        <f>K240+K241+K242+K243+K244</f>
        <v>0</v>
      </c>
      <c r="L245" s="6">
        <f t="shared" si="264"/>
        <v>457.5</v>
      </c>
      <c r="M245" s="6">
        <f t="shared" ref="M245" si="273">K245+I245</f>
        <v>0</v>
      </c>
      <c r="N245" s="6">
        <f t="shared" ref="N245" si="274">L245+J245</f>
        <v>176607.5</v>
      </c>
      <c r="O245" s="6">
        <f>O240+O243</f>
        <v>0</v>
      </c>
      <c r="P245" s="6">
        <f t="shared" si="267"/>
        <v>0</v>
      </c>
      <c r="Q245" s="6">
        <f>Q240+Q243</f>
        <v>0</v>
      </c>
      <c r="R245" s="6">
        <f t="shared" si="268"/>
        <v>0</v>
      </c>
      <c r="S245" s="6">
        <f>S240+S243</f>
        <v>0</v>
      </c>
      <c r="T245" s="6">
        <f>T240+T241+T242+T243+T244</f>
        <v>0</v>
      </c>
      <c r="U245" s="6">
        <f t="shared" si="269"/>
        <v>-33200</v>
      </c>
      <c r="V245" s="6">
        <f t="shared" si="253"/>
        <v>429147.5</v>
      </c>
      <c r="W245" s="6">
        <f t="shared" ref="W245" si="275">V245+T245+M245</f>
        <v>429147.5</v>
      </c>
    </row>
    <row r="246" spans="1:23" hidden="1" x14ac:dyDescent="0.15">
      <c r="A246" s="1">
        <v>41233</v>
      </c>
      <c r="B246" s="2" t="s">
        <v>26</v>
      </c>
      <c r="D246" s="13">
        <f t="shared" si="259"/>
        <v>11525</v>
      </c>
      <c r="F246" s="13">
        <f t="shared" si="260"/>
        <v>25</v>
      </c>
      <c r="G246" s="14">
        <f t="shared" si="231"/>
        <v>0</v>
      </c>
      <c r="H246" s="13">
        <f t="shared" si="231"/>
        <v>11550</v>
      </c>
      <c r="J246" s="13">
        <f t="shared" si="263"/>
        <v>119590</v>
      </c>
      <c r="L246" s="13">
        <f t="shared" si="264"/>
        <v>457.5</v>
      </c>
      <c r="M246" s="14">
        <f t="shared" si="211"/>
        <v>0</v>
      </c>
      <c r="N246" s="3">
        <f t="shared" si="211"/>
        <v>120047.5</v>
      </c>
      <c r="P246" s="15">
        <f t="shared" si="267"/>
        <v>0</v>
      </c>
      <c r="R246" s="15">
        <f t="shared" si="268"/>
        <v>0</v>
      </c>
      <c r="U246" s="13">
        <f t="shared" si="269"/>
        <v>-44600</v>
      </c>
      <c r="V246" s="2">
        <f t="shared" si="253"/>
        <v>700805.95</v>
      </c>
      <c r="W246" s="6">
        <f t="shared" si="213"/>
        <v>700805.95</v>
      </c>
    </row>
    <row r="247" spans="1:23" hidden="1" x14ac:dyDescent="0.15">
      <c r="A247" s="1">
        <v>41233</v>
      </c>
      <c r="B247" s="2" t="s">
        <v>95</v>
      </c>
      <c r="D247" s="13">
        <f t="shared" si="259"/>
        <v>250</v>
      </c>
      <c r="F247" s="13">
        <f t="shared" si="260"/>
        <v>0</v>
      </c>
      <c r="G247" s="14">
        <f t="shared" si="231"/>
        <v>0</v>
      </c>
      <c r="H247" s="13">
        <f t="shared" si="231"/>
        <v>250</v>
      </c>
      <c r="J247" s="13">
        <f t="shared" si="263"/>
        <v>5875</v>
      </c>
      <c r="L247" s="13">
        <f t="shared" si="264"/>
        <v>0</v>
      </c>
      <c r="M247" s="14">
        <f t="shared" si="211"/>
        <v>0</v>
      </c>
      <c r="N247" s="3">
        <f t="shared" si="211"/>
        <v>5875</v>
      </c>
      <c r="P247" s="15">
        <f t="shared" si="267"/>
        <v>0</v>
      </c>
      <c r="R247" s="15">
        <f t="shared" si="268"/>
        <v>0</v>
      </c>
      <c r="U247" s="13">
        <f t="shared" si="269"/>
        <v>0</v>
      </c>
      <c r="V247" s="2">
        <f t="shared" si="253"/>
        <v>7175</v>
      </c>
      <c r="W247" s="6">
        <f t="shared" si="213"/>
        <v>7175</v>
      </c>
    </row>
    <row r="248" spans="1:23" hidden="1" x14ac:dyDescent="0.15">
      <c r="A248" s="1">
        <v>41233</v>
      </c>
      <c r="B248" s="2" t="s">
        <v>72</v>
      </c>
      <c r="D248" s="17">
        <f t="shared" si="259"/>
        <v>800</v>
      </c>
      <c r="F248" s="17">
        <f t="shared" si="260"/>
        <v>0</v>
      </c>
      <c r="G248" s="18">
        <f t="shared" si="231"/>
        <v>0</v>
      </c>
      <c r="H248" s="17">
        <f t="shared" si="231"/>
        <v>800</v>
      </c>
      <c r="J248" s="17">
        <f t="shared" si="263"/>
        <v>17950</v>
      </c>
      <c r="L248" s="17">
        <f t="shared" si="264"/>
        <v>0</v>
      </c>
      <c r="M248" s="18">
        <f t="shared" si="211"/>
        <v>0</v>
      </c>
      <c r="N248" s="8">
        <f t="shared" si="211"/>
        <v>17950</v>
      </c>
      <c r="P248" s="19">
        <f t="shared" si="267"/>
        <v>0</v>
      </c>
      <c r="R248" s="19">
        <f t="shared" si="268"/>
        <v>0</v>
      </c>
      <c r="U248" s="17">
        <f t="shared" si="269"/>
        <v>-17950</v>
      </c>
      <c r="V248" s="2">
        <f t="shared" si="253"/>
        <v>41300</v>
      </c>
      <c r="W248" s="10">
        <f t="shared" si="213"/>
        <v>41300</v>
      </c>
    </row>
    <row r="249" spans="1:23" hidden="1" x14ac:dyDescent="0.15">
      <c r="A249" s="1">
        <v>41233</v>
      </c>
      <c r="B249" s="2" t="s">
        <v>103</v>
      </c>
      <c r="D249" s="17">
        <f t="shared" si="259"/>
        <v>0</v>
      </c>
      <c r="F249" s="17">
        <f t="shared" si="260"/>
        <v>0</v>
      </c>
      <c r="G249" s="18">
        <f t="shared" ref="G249" si="276">E249+C249</f>
        <v>0</v>
      </c>
      <c r="H249" s="17">
        <f t="shared" ref="H249" si="277">F249+D249</f>
        <v>0</v>
      </c>
      <c r="J249" s="17">
        <f t="shared" si="263"/>
        <v>0</v>
      </c>
      <c r="L249" s="17">
        <f t="shared" si="264"/>
        <v>0</v>
      </c>
      <c r="M249" s="18">
        <f t="shared" ref="M249" si="278">K249+I249</f>
        <v>0</v>
      </c>
      <c r="N249" s="8">
        <f t="shared" ref="N249" si="279">L249+J249</f>
        <v>0</v>
      </c>
      <c r="P249" s="19">
        <f t="shared" si="267"/>
        <v>0</v>
      </c>
      <c r="R249" s="19">
        <f t="shared" si="268"/>
        <v>0</v>
      </c>
      <c r="U249" s="17">
        <f t="shared" si="269"/>
        <v>0</v>
      </c>
      <c r="V249" s="2">
        <f t="shared" si="253"/>
        <v>0</v>
      </c>
      <c r="W249" s="10">
        <f t="shared" ref="W249" si="280">V249+T249+M249</f>
        <v>0</v>
      </c>
    </row>
    <row r="250" spans="1:23" s="6" customFormat="1" hidden="1" x14ac:dyDescent="0.15">
      <c r="A250" s="11">
        <v>41233</v>
      </c>
      <c r="B250" s="6" t="s">
        <v>73</v>
      </c>
      <c r="C250" s="6">
        <f>C246+C247+C248+C249</f>
        <v>0</v>
      </c>
      <c r="D250" s="6">
        <f t="shared" si="259"/>
        <v>12575</v>
      </c>
      <c r="E250" s="6">
        <f>E246+E247+E248+E249</f>
        <v>0</v>
      </c>
      <c r="F250" s="6">
        <f t="shared" si="260"/>
        <v>25</v>
      </c>
      <c r="G250" s="6">
        <f t="shared" si="231"/>
        <v>0</v>
      </c>
      <c r="H250" s="6">
        <f t="shared" si="231"/>
        <v>12600</v>
      </c>
      <c r="I250" s="6">
        <f>I246+I247+I248+I249</f>
        <v>0</v>
      </c>
      <c r="J250" s="6">
        <f t="shared" si="263"/>
        <v>143415</v>
      </c>
      <c r="K250" s="6">
        <f>K246+K247+K248+K249</f>
        <v>0</v>
      </c>
      <c r="L250" s="6">
        <f t="shared" si="264"/>
        <v>457.5</v>
      </c>
      <c r="M250" s="6">
        <f t="shared" si="211"/>
        <v>0</v>
      </c>
      <c r="N250" s="6">
        <f t="shared" si="211"/>
        <v>143872.5</v>
      </c>
      <c r="O250" s="6">
        <f>O246+O247+O248</f>
        <v>0</v>
      </c>
      <c r="P250" s="6">
        <f t="shared" si="267"/>
        <v>0</v>
      </c>
      <c r="Q250" s="6">
        <f>Q246+Q247+Q248</f>
        <v>0</v>
      </c>
      <c r="R250" s="6">
        <f t="shared" si="268"/>
        <v>0</v>
      </c>
      <c r="S250" s="6">
        <f>S246+S247+S248</f>
        <v>0</v>
      </c>
      <c r="T250" s="6">
        <f>T246+T247+T248+T249</f>
        <v>0</v>
      </c>
      <c r="U250" s="6">
        <f t="shared" si="269"/>
        <v>-62550</v>
      </c>
      <c r="V250" s="6">
        <f t="shared" ref="V250:V265" si="281">W200</f>
        <v>749280.95</v>
      </c>
      <c r="W250" s="6">
        <f t="shared" si="213"/>
        <v>749280.95</v>
      </c>
    </row>
    <row r="251" spans="1:23" s="6" customFormat="1" hidden="1" x14ac:dyDescent="0.15">
      <c r="A251" s="11">
        <v>41233</v>
      </c>
      <c r="B251" s="6" t="s">
        <v>74</v>
      </c>
      <c r="C251" s="6">
        <f>C250+C228+C218+C207+C234+C239+C245</f>
        <v>0</v>
      </c>
      <c r="D251" s="6">
        <f t="shared" si="259"/>
        <v>169695</v>
      </c>
      <c r="E251" s="6">
        <f>E250+E228+E218+E207+E234+E239+E245</f>
        <v>0</v>
      </c>
      <c r="F251" s="6">
        <f t="shared" si="260"/>
        <v>4025</v>
      </c>
      <c r="G251" s="6">
        <f t="shared" si="231"/>
        <v>0</v>
      </c>
      <c r="H251" s="6">
        <f t="shared" si="231"/>
        <v>173720</v>
      </c>
      <c r="I251" s="6">
        <f>I250+I228+I218+I207+I234+I239+I245</f>
        <v>0</v>
      </c>
      <c r="J251" s="6">
        <f t="shared" si="263"/>
        <v>1966425.5</v>
      </c>
      <c r="K251" s="6">
        <f>K250+K228+K218+K207+K234+K239+K245</f>
        <v>0</v>
      </c>
      <c r="L251" s="6">
        <f t="shared" si="264"/>
        <v>115656</v>
      </c>
      <c r="M251" s="6">
        <f t="shared" si="211"/>
        <v>0</v>
      </c>
      <c r="N251" s="6">
        <f t="shared" si="211"/>
        <v>2082081.5</v>
      </c>
      <c r="O251" s="6" t="e">
        <f>O250+O228+O218+O207+O234+O239+O245</f>
        <v>#REF!</v>
      </c>
      <c r="P251" s="6" t="e">
        <f t="shared" si="267"/>
        <v>#REF!</v>
      </c>
      <c r="Q251" s="6" t="e">
        <f>Q250+Q228+Q218+Q207+Q234+Q239+Q245</f>
        <v>#REF!</v>
      </c>
      <c r="R251" s="6" t="e">
        <f t="shared" si="268"/>
        <v>#REF!</v>
      </c>
      <c r="S251" s="6" t="e">
        <f>S250+S228+S218+S207+S234+S239+S245</f>
        <v>#REF!</v>
      </c>
      <c r="T251" s="6">
        <f>T250+T228+T218+T207+T234+T239+T245</f>
        <v>0</v>
      </c>
      <c r="U251" s="6">
        <f t="shared" si="269"/>
        <v>-2172062.92</v>
      </c>
      <c r="V251" s="6">
        <f t="shared" si="281"/>
        <v>11368004.469999999</v>
      </c>
      <c r="W251" s="6">
        <f t="shared" si="213"/>
        <v>11368004.469999999</v>
      </c>
    </row>
    <row r="252" spans="1:23" hidden="1" x14ac:dyDescent="0.15">
      <c r="A252" s="1">
        <v>41234</v>
      </c>
      <c r="B252" s="12" t="s">
        <v>34</v>
      </c>
      <c r="D252" s="13">
        <f t="shared" si="259"/>
        <v>3000</v>
      </c>
      <c r="F252" s="13">
        <f t="shared" si="260"/>
        <v>650</v>
      </c>
      <c r="G252" s="14">
        <f t="shared" si="231"/>
        <v>0</v>
      </c>
      <c r="H252" s="13">
        <f t="shared" si="231"/>
        <v>3650</v>
      </c>
      <c r="J252" s="13">
        <f t="shared" si="263"/>
        <v>22000</v>
      </c>
      <c r="L252" s="13">
        <f t="shared" si="264"/>
        <v>12448.5</v>
      </c>
      <c r="M252" s="14">
        <f>K252+I252</f>
        <v>0</v>
      </c>
      <c r="N252" s="13">
        <f>L252+J252</f>
        <v>34448.5</v>
      </c>
      <c r="P252" s="15">
        <f t="shared" si="267"/>
        <v>0</v>
      </c>
      <c r="R252" s="15">
        <f t="shared" si="268"/>
        <v>0</v>
      </c>
      <c r="U252" s="13">
        <f t="shared" si="269"/>
        <v>-13200</v>
      </c>
      <c r="V252" s="2">
        <f t="shared" si="281"/>
        <v>397893.5</v>
      </c>
      <c r="W252" s="16">
        <f t="shared" si="213"/>
        <v>397893.5</v>
      </c>
    </row>
    <row r="253" spans="1:23" ht="15" hidden="1" customHeight="1" x14ac:dyDescent="0.15">
      <c r="A253" s="1">
        <v>41234</v>
      </c>
      <c r="B253" s="2" t="s">
        <v>37</v>
      </c>
      <c r="D253" s="13">
        <f t="shared" si="259"/>
        <v>3100</v>
      </c>
      <c r="F253" s="13">
        <f t="shared" si="260"/>
        <v>1700</v>
      </c>
      <c r="G253" s="14">
        <f t="shared" si="231"/>
        <v>0</v>
      </c>
      <c r="H253" s="13">
        <f t="shared" si="231"/>
        <v>4800</v>
      </c>
      <c r="J253" s="13">
        <f t="shared" si="263"/>
        <v>24250</v>
      </c>
      <c r="L253" s="13">
        <f t="shared" si="264"/>
        <v>26450</v>
      </c>
      <c r="M253" s="14">
        <f t="shared" ref="M253:N301" si="282">K253+I253</f>
        <v>0</v>
      </c>
      <c r="N253" s="3">
        <f t="shared" si="282"/>
        <v>50700</v>
      </c>
      <c r="P253" s="15">
        <f t="shared" si="267"/>
        <v>0</v>
      </c>
      <c r="R253" s="15">
        <f t="shared" si="268"/>
        <v>0</v>
      </c>
      <c r="U253" s="13">
        <f t="shared" si="269"/>
        <v>-44480</v>
      </c>
      <c r="V253" s="2">
        <f t="shared" si="281"/>
        <v>169265</v>
      </c>
      <c r="W253" s="6">
        <f t="shared" si="213"/>
        <v>169265</v>
      </c>
    </row>
    <row r="254" spans="1:23" hidden="1" x14ac:dyDescent="0.15">
      <c r="A254" s="1">
        <v>41234</v>
      </c>
      <c r="B254" s="2" t="s">
        <v>54</v>
      </c>
      <c r="D254" s="13">
        <f t="shared" si="259"/>
        <v>1200</v>
      </c>
      <c r="F254" s="13">
        <f t="shared" si="260"/>
        <v>0</v>
      </c>
      <c r="G254" s="14">
        <f t="shared" ref="G254:H271" si="283">E254+C254</f>
        <v>0</v>
      </c>
      <c r="H254" s="13">
        <f t="shared" si="283"/>
        <v>1200</v>
      </c>
      <c r="J254" s="13">
        <f t="shared" si="263"/>
        <v>20100</v>
      </c>
      <c r="L254" s="13">
        <f t="shared" si="264"/>
        <v>0</v>
      </c>
      <c r="M254" s="14">
        <f t="shared" si="282"/>
        <v>0</v>
      </c>
      <c r="N254" s="3">
        <f t="shared" si="282"/>
        <v>20100</v>
      </c>
      <c r="P254" s="15">
        <f t="shared" si="267"/>
        <v>0</v>
      </c>
      <c r="R254" s="15">
        <f t="shared" si="268"/>
        <v>0</v>
      </c>
      <c r="U254" s="13">
        <f t="shared" si="269"/>
        <v>0</v>
      </c>
      <c r="V254" s="2">
        <f t="shared" si="281"/>
        <v>30900</v>
      </c>
      <c r="W254" s="6">
        <f t="shared" si="213"/>
        <v>30900</v>
      </c>
    </row>
    <row r="255" spans="1:23" hidden="1" x14ac:dyDescent="0.15">
      <c r="A255" s="1">
        <v>41234</v>
      </c>
      <c r="B255" s="2" t="s">
        <v>99</v>
      </c>
      <c r="D255" s="13">
        <f t="shared" si="259"/>
        <v>0</v>
      </c>
      <c r="F255" s="13">
        <f t="shared" si="260"/>
        <v>0</v>
      </c>
      <c r="G255" s="14">
        <f t="shared" si="283"/>
        <v>0</v>
      </c>
      <c r="H255" s="13">
        <f t="shared" si="283"/>
        <v>0</v>
      </c>
      <c r="J255" s="13">
        <f t="shared" si="263"/>
        <v>0</v>
      </c>
      <c r="L255" s="13">
        <f t="shared" si="264"/>
        <v>0</v>
      </c>
      <c r="M255" s="14">
        <f t="shared" si="282"/>
        <v>0</v>
      </c>
      <c r="N255" s="3">
        <f t="shared" si="282"/>
        <v>0</v>
      </c>
      <c r="P255" s="15">
        <f t="shared" si="267"/>
        <v>0</v>
      </c>
      <c r="R255" s="15">
        <f t="shared" si="268"/>
        <v>0</v>
      </c>
      <c r="U255" s="13">
        <f t="shared" si="269"/>
        <v>0</v>
      </c>
      <c r="V255" s="2">
        <f t="shared" si="281"/>
        <v>0</v>
      </c>
      <c r="W255" s="6">
        <f t="shared" si="213"/>
        <v>0</v>
      </c>
    </row>
    <row r="256" spans="1:23" hidden="1" x14ac:dyDescent="0.15">
      <c r="A256" s="1">
        <v>41234</v>
      </c>
      <c r="B256" s="2" t="s">
        <v>25</v>
      </c>
      <c r="D256" s="17">
        <f t="shared" si="259"/>
        <v>0</v>
      </c>
      <c r="F256" s="17">
        <f t="shared" si="260"/>
        <v>0</v>
      </c>
      <c r="G256" s="18">
        <f t="shared" si="283"/>
        <v>0</v>
      </c>
      <c r="H256" s="17">
        <f t="shared" si="283"/>
        <v>0</v>
      </c>
      <c r="J256" s="17">
        <f t="shared" si="263"/>
        <v>0</v>
      </c>
      <c r="L256" s="17">
        <f t="shared" si="264"/>
        <v>0</v>
      </c>
      <c r="M256" s="18">
        <f t="shared" si="282"/>
        <v>0</v>
      </c>
      <c r="N256" s="8">
        <f t="shared" si="282"/>
        <v>0</v>
      </c>
      <c r="P256" s="19">
        <f t="shared" si="267"/>
        <v>0</v>
      </c>
      <c r="R256" s="19">
        <f t="shared" si="268"/>
        <v>0</v>
      </c>
      <c r="U256" s="17">
        <f t="shared" si="269"/>
        <v>0</v>
      </c>
      <c r="V256" s="2">
        <f t="shared" si="281"/>
        <v>4500</v>
      </c>
      <c r="W256" s="10">
        <f t="shared" si="213"/>
        <v>4500</v>
      </c>
    </row>
    <row r="257" spans="1:23" s="6" customFormat="1" hidden="1" x14ac:dyDescent="0.15">
      <c r="A257" s="11">
        <v>41234</v>
      </c>
      <c r="B257" s="6" t="s">
        <v>62</v>
      </c>
      <c r="C257" s="6">
        <f>C252+C253+C254+C255+C256</f>
        <v>0</v>
      </c>
      <c r="D257" s="6">
        <f t="shared" si="259"/>
        <v>7300</v>
      </c>
      <c r="E257" s="6">
        <f>E252+E253+E254+E255+E256</f>
        <v>0</v>
      </c>
      <c r="F257" s="6">
        <f t="shared" si="260"/>
        <v>2350</v>
      </c>
      <c r="G257" s="6">
        <f t="shared" si="283"/>
        <v>0</v>
      </c>
      <c r="H257" s="6">
        <f t="shared" si="283"/>
        <v>9650</v>
      </c>
      <c r="I257" s="6">
        <f>I252+I253+I254+I255+I256</f>
        <v>0</v>
      </c>
      <c r="J257" s="6">
        <f t="shared" si="263"/>
        <v>66350</v>
      </c>
      <c r="K257" s="6">
        <f>K252+K253+K254+K255+K256</f>
        <v>0</v>
      </c>
      <c r="L257" s="6">
        <f t="shared" si="264"/>
        <v>38898.5</v>
      </c>
      <c r="M257" s="6">
        <f t="shared" si="282"/>
        <v>0</v>
      </c>
      <c r="N257" s="6">
        <f t="shared" si="282"/>
        <v>105248.5</v>
      </c>
      <c r="O257" s="6" t="e">
        <f>O252+O253+#REF!+O254+O255+O256</f>
        <v>#REF!</v>
      </c>
      <c r="P257" s="6" t="e">
        <f t="shared" si="267"/>
        <v>#REF!</v>
      </c>
      <c r="Q257" s="6" t="e">
        <f>Q252+Q253+#REF!+Q254+Q255+Q256</f>
        <v>#REF!</v>
      </c>
      <c r="R257" s="6" t="e">
        <f t="shared" si="268"/>
        <v>#REF!</v>
      </c>
      <c r="S257" s="6" t="e">
        <f>S252+S253+#REF!+S254+S255+S256</f>
        <v>#REF!</v>
      </c>
      <c r="T257" s="6">
        <f>T252+T253+T254+T255+T256</f>
        <v>0</v>
      </c>
      <c r="U257" s="6">
        <f t="shared" si="269"/>
        <v>-57680</v>
      </c>
      <c r="V257" s="6">
        <f t="shared" si="281"/>
        <v>602558.5</v>
      </c>
      <c r="W257" s="6">
        <f t="shared" si="213"/>
        <v>602558.5</v>
      </c>
    </row>
    <row r="258" spans="1:23" hidden="1" x14ac:dyDescent="0.15">
      <c r="A258" s="1">
        <v>41234</v>
      </c>
      <c r="B258" s="12" t="s">
        <v>39</v>
      </c>
      <c r="D258" s="13">
        <f t="shared" si="259"/>
        <v>43975</v>
      </c>
      <c r="F258" s="13">
        <f t="shared" si="260"/>
        <v>0</v>
      </c>
      <c r="G258" s="14">
        <f t="shared" si="283"/>
        <v>0</v>
      </c>
      <c r="H258" s="13">
        <f t="shared" si="283"/>
        <v>43975</v>
      </c>
      <c r="J258" s="13">
        <f t="shared" si="263"/>
        <v>578093</v>
      </c>
      <c r="L258" s="13">
        <f t="shared" si="264"/>
        <v>0</v>
      </c>
      <c r="M258" s="14">
        <f t="shared" si="282"/>
        <v>0</v>
      </c>
      <c r="N258" s="13">
        <f t="shared" si="282"/>
        <v>578093</v>
      </c>
      <c r="P258" s="15">
        <f t="shared" si="267"/>
        <v>0</v>
      </c>
      <c r="R258" s="15">
        <f t="shared" si="268"/>
        <v>0</v>
      </c>
      <c r="U258" s="13">
        <f t="shared" si="269"/>
        <v>-682959</v>
      </c>
      <c r="V258" s="2">
        <f t="shared" si="281"/>
        <v>3968658.28</v>
      </c>
      <c r="W258" s="16">
        <f t="shared" si="213"/>
        <v>3968658.28</v>
      </c>
    </row>
    <row r="259" spans="1:23" hidden="1" x14ac:dyDescent="0.15">
      <c r="A259" s="1">
        <v>41234</v>
      </c>
      <c r="B259" s="2" t="s">
        <v>35</v>
      </c>
      <c r="D259" s="13">
        <f t="shared" si="259"/>
        <v>-4850</v>
      </c>
      <c r="F259" s="13">
        <f t="shared" si="260"/>
        <v>150</v>
      </c>
      <c r="G259" s="14">
        <f t="shared" si="283"/>
        <v>0</v>
      </c>
      <c r="H259" s="13">
        <f t="shared" si="283"/>
        <v>-4700</v>
      </c>
      <c r="J259" s="13">
        <f t="shared" si="263"/>
        <v>-24075</v>
      </c>
      <c r="L259" s="13">
        <f t="shared" si="264"/>
        <v>29890</v>
      </c>
      <c r="M259" s="14">
        <f t="shared" si="282"/>
        <v>0</v>
      </c>
      <c r="N259" s="3">
        <f t="shared" si="282"/>
        <v>5815</v>
      </c>
      <c r="P259" s="15">
        <f t="shared" si="267"/>
        <v>0</v>
      </c>
      <c r="R259" s="15">
        <f t="shared" si="268"/>
        <v>0</v>
      </c>
      <c r="U259" s="13">
        <f t="shared" si="269"/>
        <v>-10100</v>
      </c>
      <c r="V259" s="2">
        <f t="shared" si="281"/>
        <v>426862.5</v>
      </c>
      <c r="W259" s="6">
        <f t="shared" si="213"/>
        <v>426862.5</v>
      </c>
    </row>
    <row r="260" spans="1:23" hidden="1" x14ac:dyDescent="0.15">
      <c r="A260" s="1">
        <v>41234</v>
      </c>
      <c r="B260" s="2" t="s">
        <v>92</v>
      </c>
      <c r="D260" s="13">
        <f t="shared" si="259"/>
        <v>0</v>
      </c>
      <c r="F260" s="13">
        <f t="shared" si="260"/>
        <v>0</v>
      </c>
      <c r="G260" s="14">
        <f t="shared" si="283"/>
        <v>0</v>
      </c>
      <c r="H260" s="13">
        <f t="shared" si="283"/>
        <v>0</v>
      </c>
      <c r="J260" s="13">
        <f t="shared" si="263"/>
        <v>0</v>
      </c>
      <c r="L260" s="13">
        <f t="shared" si="264"/>
        <v>0</v>
      </c>
      <c r="M260" s="14">
        <f t="shared" si="282"/>
        <v>0</v>
      </c>
      <c r="N260" s="3">
        <f t="shared" si="282"/>
        <v>0</v>
      </c>
      <c r="P260" s="15">
        <f t="shared" si="267"/>
        <v>0</v>
      </c>
      <c r="R260" s="15">
        <f t="shared" si="268"/>
        <v>0</v>
      </c>
      <c r="U260" s="13">
        <f t="shared" si="269"/>
        <v>-16535</v>
      </c>
      <c r="V260" s="2">
        <f t="shared" si="281"/>
        <v>0</v>
      </c>
      <c r="W260" s="6">
        <f t="shared" si="213"/>
        <v>0</v>
      </c>
    </row>
    <row r="261" spans="1:23" hidden="1" x14ac:dyDescent="0.15">
      <c r="A261" s="1">
        <v>41234</v>
      </c>
      <c r="B261" s="2" t="s">
        <v>93</v>
      </c>
      <c r="D261" s="13">
        <f t="shared" si="259"/>
        <v>2500</v>
      </c>
      <c r="F261" s="13">
        <f t="shared" si="260"/>
        <v>0</v>
      </c>
      <c r="G261" s="14">
        <f t="shared" si="283"/>
        <v>0</v>
      </c>
      <c r="H261" s="13">
        <f t="shared" si="283"/>
        <v>2500</v>
      </c>
      <c r="J261" s="13">
        <f t="shared" si="263"/>
        <v>20500</v>
      </c>
      <c r="L261" s="13">
        <f t="shared" si="264"/>
        <v>0</v>
      </c>
      <c r="M261" s="14">
        <f t="shared" si="282"/>
        <v>0</v>
      </c>
      <c r="N261" s="3">
        <f t="shared" si="282"/>
        <v>20500</v>
      </c>
      <c r="P261" s="15">
        <f t="shared" si="267"/>
        <v>0</v>
      </c>
      <c r="R261" s="15">
        <f t="shared" si="268"/>
        <v>0</v>
      </c>
      <c r="U261" s="13">
        <f t="shared" si="269"/>
        <v>-17900</v>
      </c>
      <c r="V261" s="2">
        <f t="shared" si="281"/>
        <v>44775</v>
      </c>
      <c r="W261" s="6">
        <f t="shared" si="213"/>
        <v>44775</v>
      </c>
    </row>
    <row r="262" spans="1:23" hidden="1" x14ac:dyDescent="0.15">
      <c r="A262" s="1">
        <v>41234</v>
      </c>
      <c r="B262" s="2" t="s">
        <v>63</v>
      </c>
      <c r="D262" s="13">
        <f t="shared" si="259"/>
        <v>0</v>
      </c>
      <c r="F262" s="13">
        <f t="shared" si="260"/>
        <v>0</v>
      </c>
      <c r="G262" s="14">
        <f t="shared" si="283"/>
        <v>0</v>
      </c>
      <c r="H262" s="13">
        <f t="shared" si="283"/>
        <v>0</v>
      </c>
      <c r="J262" s="13">
        <f t="shared" si="263"/>
        <v>0</v>
      </c>
      <c r="L262" s="13">
        <f t="shared" si="264"/>
        <v>0</v>
      </c>
      <c r="M262" s="14">
        <f t="shared" si="282"/>
        <v>0</v>
      </c>
      <c r="N262" s="3">
        <f t="shared" si="282"/>
        <v>0</v>
      </c>
      <c r="P262" s="15">
        <f t="shared" si="267"/>
        <v>0</v>
      </c>
      <c r="R262" s="15">
        <f t="shared" si="268"/>
        <v>0</v>
      </c>
      <c r="U262" s="13">
        <f t="shared" si="269"/>
        <v>0</v>
      </c>
      <c r="V262" s="2">
        <f t="shared" si="281"/>
        <v>0</v>
      </c>
      <c r="W262" s="6">
        <f t="shared" si="213"/>
        <v>0</v>
      </c>
    </row>
    <row r="263" spans="1:23" hidden="1" x14ac:dyDescent="0.15">
      <c r="A263" s="1">
        <v>41234</v>
      </c>
      <c r="B263" s="2" t="s">
        <v>87</v>
      </c>
      <c r="D263" s="13">
        <f t="shared" si="259"/>
        <v>300</v>
      </c>
      <c r="F263" s="13">
        <f t="shared" si="260"/>
        <v>0</v>
      </c>
      <c r="G263" s="14">
        <f t="shared" si="283"/>
        <v>0</v>
      </c>
      <c r="H263" s="13">
        <f t="shared" si="283"/>
        <v>300</v>
      </c>
      <c r="J263" s="13">
        <f t="shared" si="263"/>
        <v>2980</v>
      </c>
      <c r="L263" s="13">
        <f t="shared" si="264"/>
        <v>690</v>
      </c>
      <c r="M263" s="14">
        <f t="shared" si="282"/>
        <v>0</v>
      </c>
      <c r="N263" s="3">
        <f t="shared" si="282"/>
        <v>3670</v>
      </c>
      <c r="P263" s="15">
        <f t="shared" si="267"/>
        <v>0</v>
      </c>
      <c r="R263" s="15">
        <f t="shared" si="268"/>
        <v>0</v>
      </c>
      <c r="U263" s="13">
        <f t="shared" si="269"/>
        <v>0</v>
      </c>
      <c r="V263" s="2">
        <f t="shared" si="281"/>
        <v>3670</v>
      </c>
      <c r="W263" s="6">
        <f t="shared" si="213"/>
        <v>3670</v>
      </c>
    </row>
    <row r="264" spans="1:23" hidden="1" x14ac:dyDescent="0.15">
      <c r="A264" s="1">
        <v>41234</v>
      </c>
      <c r="B264" s="2" t="s">
        <v>94</v>
      </c>
      <c r="D264" s="13">
        <f t="shared" si="259"/>
        <v>0</v>
      </c>
      <c r="F264" s="13">
        <f t="shared" si="260"/>
        <v>0</v>
      </c>
      <c r="G264" s="14">
        <f t="shared" ref="G264" si="284">E264+C264</f>
        <v>0</v>
      </c>
      <c r="H264" s="13">
        <f t="shared" ref="H264" si="285">F264+D264</f>
        <v>0</v>
      </c>
      <c r="J264" s="13">
        <f t="shared" si="263"/>
        <v>0</v>
      </c>
      <c r="L264" s="13">
        <f t="shared" si="264"/>
        <v>0</v>
      </c>
      <c r="M264" s="14">
        <f t="shared" ref="M264" si="286">K264+I264</f>
        <v>0</v>
      </c>
      <c r="N264" s="3">
        <f t="shared" ref="N264" si="287">L264+J264</f>
        <v>0</v>
      </c>
      <c r="P264" s="15">
        <f t="shared" si="267"/>
        <v>0</v>
      </c>
      <c r="R264" s="15">
        <f t="shared" si="268"/>
        <v>0</v>
      </c>
      <c r="U264" s="13">
        <f t="shared" si="269"/>
        <v>-2800</v>
      </c>
      <c r="V264" s="2">
        <f t="shared" si="281"/>
        <v>0</v>
      </c>
      <c r="W264" s="6">
        <f t="shared" ref="W264" si="288">V264+T264+M264</f>
        <v>0</v>
      </c>
    </row>
    <row r="265" spans="1:23" hidden="1" x14ac:dyDescent="0.15">
      <c r="A265" s="1">
        <v>41234</v>
      </c>
      <c r="B265" s="2" t="s">
        <v>27</v>
      </c>
      <c r="D265" s="13">
        <f t="shared" si="259"/>
        <v>0</v>
      </c>
      <c r="F265" s="13">
        <f t="shared" si="260"/>
        <v>0</v>
      </c>
      <c r="G265" s="14">
        <f t="shared" ref="G265" si="289">E265+C265</f>
        <v>0</v>
      </c>
      <c r="H265" s="13">
        <f t="shared" ref="H265" si="290">F265+D265</f>
        <v>0</v>
      </c>
      <c r="J265" s="13">
        <f t="shared" si="263"/>
        <v>0</v>
      </c>
      <c r="L265" s="13">
        <f t="shared" si="264"/>
        <v>0</v>
      </c>
      <c r="M265" s="14">
        <f t="shared" ref="M265" si="291">K265+I265</f>
        <v>0</v>
      </c>
      <c r="N265" s="3">
        <f t="shared" ref="N265" si="292">L265+J265</f>
        <v>0</v>
      </c>
      <c r="P265" s="15">
        <f t="shared" si="267"/>
        <v>0</v>
      </c>
      <c r="R265" s="15">
        <f t="shared" si="268"/>
        <v>0</v>
      </c>
      <c r="U265" s="13">
        <f t="shared" si="269"/>
        <v>0</v>
      </c>
      <c r="V265" s="2">
        <f t="shared" si="281"/>
        <v>0</v>
      </c>
      <c r="W265" s="6">
        <f t="shared" ref="W265" si="293">V265+T265+M265</f>
        <v>0</v>
      </c>
    </row>
    <row r="266" spans="1:23" hidden="1" x14ac:dyDescent="0.15">
      <c r="A266" s="1">
        <v>41234</v>
      </c>
      <c r="B266" s="2" t="s">
        <v>22</v>
      </c>
      <c r="D266" s="13">
        <f t="shared" si="259"/>
        <v>0</v>
      </c>
      <c r="F266" s="13">
        <f t="shared" si="260"/>
        <v>0</v>
      </c>
      <c r="G266" s="14">
        <f t="shared" si="283"/>
        <v>0</v>
      </c>
      <c r="H266" s="13">
        <f t="shared" si="283"/>
        <v>0</v>
      </c>
      <c r="J266" s="13">
        <f t="shared" si="263"/>
        <v>0</v>
      </c>
      <c r="L266" s="13">
        <f t="shared" si="264"/>
        <v>0</v>
      </c>
      <c r="M266" s="14">
        <f t="shared" si="282"/>
        <v>0</v>
      </c>
      <c r="N266" s="3">
        <f t="shared" si="282"/>
        <v>0</v>
      </c>
      <c r="P266" s="15">
        <f t="shared" si="267"/>
        <v>0</v>
      </c>
      <c r="R266" s="15">
        <f t="shared" si="268"/>
        <v>0</v>
      </c>
      <c r="U266" s="13">
        <f t="shared" si="269"/>
        <v>0</v>
      </c>
      <c r="V266" s="2">
        <f t="shared" ref="V266:V267" si="294">W216</f>
        <v>0</v>
      </c>
      <c r="W266" s="6">
        <f t="shared" si="213"/>
        <v>0</v>
      </c>
    </row>
    <row r="267" spans="1:23" hidden="1" x14ac:dyDescent="0.15">
      <c r="A267" s="1">
        <v>41234</v>
      </c>
      <c r="B267" s="2" t="s">
        <v>76</v>
      </c>
      <c r="D267" s="13">
        <f t="shared" si="259"/>
        <v>0</v>
      </c>
      <c r="F267" s="13">
        <f t="shared" si="260"/>
        <v>0</v>
      </c>
      <c r="G267" s="14">
        <f t="shared" ref="G267" si="295">E267+C267</f>
        <v>0</v>
      </c>
      <c r="H267" s="13">
        <f t="shared" ref="H267" si="296">F267+D267</f>
        <v>0</v>
      </c>
      <c r="J267" s="13">
        <f t="shared" si="263"/>
        <v>0</v>
      </c>
      <c r="L267" s="13">
        <f t="shared" si="264"/>
        <v>0</v>
      </c>
      <c r="M267" s="14">
        <f t="shared" ref="M267" si="297">K267+I267</f>
        <v>0</v>
      </c>
      <c r="N267" s="3">
        <f t="shared" ref="N267" si="298">L267+J267</f>
        <v>0</v>
      </c>
      <c r="P267" s="15">
        <f t="shared" si="267"/>
        <v>0</v>
      </c>
      <c r="R267" s="15">
        <f t="shared" si="268"/>
        <v>0</v>
      </c>
      <c r="U267" s="13">
        <f t="shared" si="269"/>
        <v>0</v>
      </c>
      <c r="V267" s="2">
        <f t="shared" si="294"/>
        <v>-180</v>
      </c>
      <c r="W267" s="6">
        <f t="shared" ref="W267" si="299">V267+T267+M267</f>
        <v>-180</v>
      </c>
    </row>
    <row r="268" spans="1:23" s="6" customFormat="1" hidden="1" x14ac:dyDescent="0.15">
      <c r="A268" s="11">
        <v>41234</v>
      </c>
      <c r="B268" s="6" t="s">
        <v>64</v>
      </c>
      <c r="C268" s="6">
        <f>C258+C259+C260+C261+C262+C263+C264+C265+C266+C267</f>
        <v>0</v>
      </c>
      <c r="D268" s="6">
        <f t="shared" si="259"/>
        <v>41925</v>
      </c>
      <c r="E268" s="6">
        <f>E258+E259+E260+E261+E262+E263+E264+E265+E266+E267</f>
        <v>0</v>
      </c>
      <c r="F268" s="6">
        <f t="shared" si="260"/>
        <v>150</v>
      </c>
      <c r="G268" s="6">
        <f t="shared" si="283"/>
        <v>0</v>
      </c>
      <c r="H268" s="6">
        <f t="shared" si="283"/>
        <v>42075</v>
      </c>
      <c r="I268" s="6">
        <f>I258+I259+I260+I261+I262+I263+I264+I265+I266+I267</f>
        <v>0</v>
      </c>
      <c r="J268" s="6">
        <f t="shared" si="263"/>
        <v>577498</v>
      </c>
      <c r="K268" s="6">
        <f>K258+K259+K260+K261+K262+K263+K264+K265+K266+K267</f>
        <v>0</v>
      </c>
      <c r="L268" s="6">
        <f t="shared" si="264"/>
        <v>30580</v>
      </c>
      <c r="M268" s="6">
        <f t="shared" si="282"/>
        <v>0</v>
      </c>
      <c r="N268" s="6">
        <f t="shared" si="282"/>
        <v>608078</v>
      </c>
      <c r="O268" s="6">
        <f>O258+O259+O260+O261+O262+O263+O264+O266+O267</f>
        <v>0</v>
      </c>
      <c r="P268" s="6">
        <f t="shared" si="267"/>
        <v>0</v>
      </c>
      <c r="Q268" s="6">
        <f>Q258+Q259+Q260+Q261+Q262+Q263+Q264+Q266+Q267</f>
        <v>0</v>
      </c>
      <c r="R268" s="6">
        <f t="shared" si="268"/>
        <v>0</v>
      </c>
      <c r="S268" s="6">
        <f>S258+S259+S260+S261+S262+S263+S264+S266+S267</f>
        <v>0</v>
      </c>
      <c r="T268" s="6">
        <f>T258+T259+T260+T261+T262+T263+T264+T265+T266+T267</f>
        <v>0</v>
      </c>
      <c r="U268" s="6">
        <f t="shared" si="269"/>
        <v>-730294</v>
      </c>
      <c r="V268" s="6">
        <f t="shared" ref="V268:V276" si="300">W218</f>
        <v>4443785.78</v>
      </c>
      <c r="W268" s="6">
        <f t="shared" si="213"/>
        <v>4443785.78</v>
      </c>
    </row>
    <row r="269" spans="1:23" hidden="1" x14ac:dyDescent="0.15">
      <c r="A269" s="1">
        <v>41234</v>
      </c>
      <c r="B269" s="12" t="s">
        <v>65</v>
      </c>
      <c r="D269" s="13">
        <f t="shared" si="259"/>
        <v>27110</v>
      </c>
      <c r="F269" s="13">
        <f t="shared" si="260"/>
        <v>0</v>
      </c>
      <c r="G269" s="14">
        <f t="shared" si="283"/>
        <v>0</v>
      </c>
      <c r="H269" s="13">
        <f t="shared" si="283"/>
        <v>27110</v>
      </c>
      <c r="J269" s="13">
        <f t="shared" si="263"/>
        <v>319782.5</v>
      </c>
      <c r="L269" s="13">
        <f t="shared" si="264"/>
        <v>9820</v>
      </c>
      <c r="M269" s="14">
        <f t="shared" si="282"/>
        <v>0</v>
      </c>
      <c r="N269" s="13">
        <f t="shared" si="282"/>
        <v>329602.5</v>
      </c>
      <c r="P269" s="15">
        <f t="shared" si="267"/>
        <v>0</v>
      </c>
      <c r="R269" s="15">
        <f t="shared" si="268"/>
        <v>0</v>
      </c>
      <c r="U269" s="13">
        <f t="shared" si="269"/>
        <v>-428490</v>
      </c>
      <c r="V269" s="2">
        <f t="shared" si="300"/>
        <v>1889211.25</v>
      </c>
      <c r="W269" s="16">
        <f t="shared" si="213"/>
        <v>1889211.25</v>
      </c>
    </row>
    <row r="270" spans="1:23" hidden="1" x14ac:dyDescent="0.15">
      <c r="A270" s="1">
        <v>41234</v>
      </c>
      <c r="B270" s="2" t="s">
        <v>98</v>
      </c>
      <c r="D270" s="13">
        <f t="shared" si="259"/>
        <v>15850</v>
      </c>
      <c r="F270" s="13">
        <f t="shared" si="260"/>
        <v>0</v>
      </c>
      <c r="G270" s="14">
        <f t="shared" si="283"/>
        <v>0</v>
      </c>
      <c r="H270" s="13">
        <f t="shared" si="283"/>
        <v>15850</v>
      </c>
      <c r="J270" s="13">
        <f t="shared" si="263"/>
        <v>113887.5</v>
      </c>
      <c r="L270" s="13">
        <f t="shared" si="264"/>
        <v>7600</v>
      </c>
      <c r="M270" s="14">
        <f t="shared" si="282"/>
        <v>0</v>
      </c>
      <c r="N270" s="3">
        <f t="shared" si="282"/>
        <v>121487.5</v>
      </c>
      <c r="P270" s="15">
        <f t="shared" si="267"/>
        <v>0</v>
      </c>
      <c r="R270" s="15">
        <f t="shared" si="268"/>
        <v>0</v>
      </c>
      <c r="U270" s="13">
        <f t="shared" si="269"/>
        <v>-75500</v>
      </c>
      <c r="V270" s="2">
        <f t="shared" si="300"/>
        <v>546177.5</v>
      </c>
      <c r="W270" s="6">
        <f t="shared" si="213"/>
        <v>546177.5</v>
      </c>
    </row>
    <row r="271" spans="1:23" hidden="1" x14ac:dyDescent="0.15">
      <c r="A271" s="1">
        <v>41234</v>
      </c>
      <c r="B271" s="2" t="s">
        <v>24</v>
      </c>
      <c r="D271" s="13">
        <f t="shared" si="259"/>
        <v>8700</v>
      </c>
      <c r="F271" s="13">
        <f t="shared" si="260"/>
        <v>0</v>
      </c>
      <c r="G271" s="14">
        <f t="shared" si="283"/>
        <v>0</v>
      </c>
      <c r="H271" s="13">
        <f t="shared" si="283"/>
        <v>8700</v>
      </c>
      <c r="J271" s="13">
        <f t="shared" si="263"/>
        <v>105000</v>
      </c>
      <c r="L271" s="13">
        <f t="shared" si="264"/>
        <v>0</v>
      </c>
      <c r="M271" s="14">
        <f t="shared" si="282"/>
        <v>0</v>
      </c>
      <c r="N271" s="3">
        <f t="shared" si="282"/>
        <v>105000</v>
      </c>
      <c r="P271" s="15">
        <f t="shared" si="267"/>
        <v>0</v>
      </c>
      <c r="R271" s="15">
        <f t="shared" si="268"/>
        <v>0</v>
      </c>
      <c r="U271" s="13">
        <f t="shared" si="269"/>
        <v>-98337.5</v>
      </c>
      <c r="V271" s="2">
        <f t="shared" si="300"/>
        <v>266352.5</v>
      </c>
      <c r="W271" s="6">
        <f t="shared" si="213"/>
        <v>266352.5</v>
      </c>
    </row>
    <row r="272" spans="1:23" hidden="1" x14ac:dyDescent="0.15">
      <c r="A272" s="1">
        <v>41234</v>
      </c>
      <c r="B272" s="2" t="s">
        <v>41</v>
      </c>
      <c r="D272" s="13">
        <f t="shared" si="259"/>
        <v>12700</v>
      </c>
      <c r="F272" s="13">
        <f t="shared" si="260"/>
        <v>0</v>
      </c>
      <c r="G272" s="14">
        <f t="shared" ref="G272:H303" si="301">E272+C272</f>
        <v>0</v>
      </c>
      <c r="H272" s="13">
        <f t="shared" si="301"/>
        <v>12700</v>
      </c>
      <c r="J272" s="13">
        <f t="shared" si="263"/>
        <v>127550</v>
      </c>
      <c r="L272" s="13">
        <f t="shared" si="264"/>
        <v>0</v>
      </c>
      <c r="M272" s="14">
        <f t="shared" si="282"/>
        <v>0</v>
      </c>
      <c r="N272" s="3">
        <f t="shared" si="282"/>
        <v>127550</v>
      </c>
      <c r="P272" s="15">
        <f t="shared" si="267"/>
        <v>0</v>
      </c>
      <c r="R272" s="15">
        <f t="shared" si="268"/>
        <v>0</v>
      </c>
      <c r="U272" s="13">
        <f t="shared" si="269"/>
        <v>-322616.42</v>
      </c>
      <c r="V272" s="2">
        <f t="shared" si="300"/>
        <v>933912.09000000008</v>
      </c>
      <c r="W272" s="6">
        <f t="shared" si="213"/>
        <v>933912.09000000008</v>
      </c>
    </row>
    <row r="273" spans="1:23" hidden="1" x14ac:dyDescent="0.15">
      <c r="A273" s="1">
        <v>41234</v>
      </c>
      <c r="B273" s="2" t="s">
        <v>60</v>
      </c>
      <c r="D273" s="13">
        <f t="shared" si="259"/>
        <v>2875</v>
      </c>
      <c r="F273" s="13">
        <f t="shared" si="260"/>
        <v>0</v>
      </c>
      <c r="G273" s="14">
        <f t="shared" si="301"/>
        <v>0</v>
      </c>
      <c r="H273" s="13">
        <f t="shared" si="301"/>
        <v>2875</v>
      </c>
      <c r="J273" s="13">
        <f t="shared" si="263"/>
        <v>29075</v>
      </c>
      <c r="L273" s="13">
        <f t="shared" si="264"/>
        <v>0</v>
      </c>
      <c r="M273" s="14">
        <f t="shared" si="282"/>
        <v>0</v>
      </c>
      <c r="N273" s="3">
        <f t="shared" si="282"/>
        <v>29075</v>
      </c>
      <c r="P273" s="15">
        <f t="shared" si="267"/>
        <v>0</v>
      </c>
      <c r="R273" s="15">
        <f t="shared" si="268"/>
        <v>0</v>
      </c>
      <c r="U273" s="13">
        <f t="shared" si="269"/>
        <v>-150000</v>
      </c>
      <c r="V273" s="2">
        <f t="shared" si="300"/>
        <v>280650</v>
      </c>
      <c r="W273" s="6">
        <f t="shared" si="213"/>
        <v>280650</v>
      </c>
    </row>
    <row r="274" spans="1:23" hidden="1" x14ac:dyDescent="0.15">
      <c r="A274" s="1">
        <v>41234</v>
      </c>
      <c r="B274" s="2" t="s">
        <v>23</v>
      </c>
      <c r="D274" s="13">
        <f t="shared" si="259"/>
        <v>4400</v>
      </c>
      <c r="F274" s="13">
        <f t="shared" si="260"/>
        <v>0</v>
      </c>
      <c r="G274" s="14">
        <f t="shared" si="301"/>
        <v>0</v>
      </c>
      <c r="H274" s="13">
        <f t="shared" si="301"/>
        <v>4400</v>
      </c>
      <c r="J274" s="13">
        <f t="shared" si="263"/>
        <v>36000</v>
      </c>
      <c r="L274" s="13">
        <f t="shared" si="264"/>
        <v>0</v>
      </c>
      <c r="M274" s="14">
        <f t="shared" si="282"/>
        <v>0</v>
      </c>
      <c r="N274" s="3">
        <f t="shared" si="282"/>
        <v>36000</v>
      </c>
      <c r="P274" s="15">
        <f t="shared" si="267"/>
        <v>0</v>
      </c>
      <c r="R274" s="15">
        <f t="shared" si="268"/>
        <v>0</v>
      </c>
      <c r="U274" s="13">
        <f t="shared" si="269"/>
        <v>-31050</v>
      </c>
      <c r="V274" s="2">
        <f t="shared" si="300"/>
        <v>180670</v>
      </c>
      <c r="W274" s="6">
        <f t="shared" si="213"/>
        <v>180670</v>
      </c>
    </row>
    <row r="275" spans="1:23" hidden="1" x14ac:dyDescent="0.15">
      <c r="A275" s="1">
        <v>41234</v>
      </c>
      <c r="B275" s="2" t="s">
        <v>42</v>
      </c>
      <c r="D275" s="13">
        <f t="shared" si="259"/>
        <v>3600</v>
      </c>
      <c r="F275" s="13">
        <f t="shared" si="260"/>
        <v>0</v>
      </c>
      <c r="G275" s="14">
        <f t="shared" si="301"/>
        <v>0</v>
      </c>
      <c r="H275" s="13">
        <f t="shared" si="301"/>
        <v>3600</v>
      </c>
      <c r="J275" s="13">
        <f t="shared" si="263"/>
        <v>61812.5</v>
      </c>
      <c r="L275" s="13">
        <f t="shared" si="264"/>
        <v>0</v>
      </c>
      <c r="M275" s="14">
        <f t="shared" si="282"/>
        <v>0</v>
      </c>
      <c r="N275" s="3">
        <f t="shared" si="282"/>
        <v>61812.5</v>
      </c>
      <c r="P275" s="15">
        <f t="shared" si="267"/>
        <v>0</v>
      </c>
      <c r="R275" s="15">
        <f t="shared" si="268"/>
        <v>0</v>
      </c>
      <c r="U275" s="13">
        <f t="shared" si="269"/>
        <v>-6825</v>
      </c>
      <c r="V275" s="2">
        <f t="shared" si="300"/>
        <v>190312.5</v>
      </c>
      <c r="W275" s="6">
        <f t="shared" ref="W275:W355" si="302">V275+T275+M275</f>
        <v>190312.5</v>
      </c>
    </row>
    <row r="276" spans="1:23" hidden="1" x14ac:dyDescent="0.15">
      <c r="A276" s="1">
        <v>41234</v>
      </c>
      <c r="B276" s="2" t="s">
        <v>56</v>
      </c>
      <c r="D276" s="17">
        <f t="shared" si="259"/>
        <v>2650</v>
      </c>
      <c r="F276" s="17">
        <f t="shared" si="260"/>
        <v>0</v>
      </c>
      <c r="G276" s="18">
        <f t="shared" si="301"/>
        <v>0</v>
      </c>
      <c r="H276" s="17">
        <f t="shared" si="301"/>
        <v>2650</v>
      </c>
      <c r="J276" s="17">
        <f t="shared" si="263"/>
        <v>39660</v>
      </c>
      <c r="L276" s="17">
        <f t="shared" si="264"/>
        <v>0</v>
      </c>
      <c r="M276" s="18">
        <f t="shared" si="282"/>
        <v>0</v>
      </c>
      <c r="N276" s="8">
        <f t="shared" si="282"/>
        <v>39660</v>
      </c>
      <c r="P276" s="19">
        <f t="shared" si="267"/>
        <v>0</v>
      </c>
      <c r="R276" s="19">
        <f t="shared" si="268"/>
        <v>0</v>
      </c>
      <c r="U276" s="17">
        <f t="shared" si="269"/>
        <v>0</v>
      </c>
      <c r="V276" s="2">
        <f t="shared" si="300"/>
        <v>136335</v>
      </c>
      <c r="W276" s="10">
        <f t="shared" si="302"/>
        <v>136335</v>
      </c>
    </row>
    <row r="277" spans="1:23" hidden="1" x14ac:dyDescent="0.15">
      <c r="A277" s="1">
        <v>41234</v>
      </c>
      <c r="B277" s="2" t="s">
        <v>100</v>
      </c>
      <c r="D277" s="17">
        <f t="shared" si="259"/>
        <v>0</v>
      </c>
      <c r="F277" s="17">
        <f t="shared" si="260"/>
        <v>0</v>
      </c>
      <c r="G277" s="18">
        <f t="shared" ref="G277" si="303">E277+C277</f>
        <v>0</v>
      </c>
      <c r="H277" s="17">
        <f t="shared" ref="H277" si="304">F277+D277</f>
        <v>0</v>
      </c>
      <c r="J277" s="17">
        <f t="shared" si="263"/>
        <v>0</v>
      </c>
      <c r="L277" s="17">
        <f t="shared" si="264"/>
        <v>0</v>
      </c>
      <c r="M277" s="18">
        <f t="shared" ref="M277" si="305">K277+I277</f>
        <v>0</v>
      </c>
      <c r="N277" s="8">
        <f t="shared" ref="N277" si="306">L277+J277</f>
        <v>0</v>
      </c>
      <c r="P277" s="19">
        <f t="shared" si="267"/>
        <v>0</v>
      </c>
      <c r="R277" s="19">
        <f t="shared" si="268"/>
        <v>0</v>
      </c>
      <c r="U277" s="17">
        <f t="shared" si="269"/>
        <v>0</v>
      </c>
      <c r="V277" s="2">
        <f t="shared" ref="V277" si="307">W227</f>
        <v>0</v>
      </c>
      <c r="W277" s="10">
        <f t="shared" ref="W277" si="308">V277+T277+M277</f>
        <v>0</v>
      </c>
    </row>
    <row r="278" spans="1:23" s="6" customFormat="1" hidden="1" x14ac:dyDescent="0.15">
      <c r="A278" s="11">
        <v>41234</v>
      </c>
      <c r="B278" s="6" t="s">
        <v>66</v>
      </c>
      <c r="C278" s="6">
        <f>C269+C270+C271+C272+C273+C274+C275+C276+C277</f>
        <v>0</v>
      </c>
      <c r="D278" s="6">
        <f t="shared" si="259"/>
        <v>77885</v>
      </c>
      <c r="E278" s="6">
        <f>E269+E270+E271+E272+E273+E274+E275+E276+E277</f>
        <v>0</v>
      </c>
      <c r="F278" s="6">
        <f t="shared" si="260"/>
        <v>0</v>
      </c>
      <c r="G278" s="6">
        <f t="shared" si="301"/>
        <v>0</v>
      </c>
      <c r="H278" s="6">
        <f t="shared" si="301"/>
        <v>77885</v>
      </c>
      <c r="I278" s="6">
        <f>I269+I270+I271+I272+I273+I274+I275+I276+I277</f>
        <v>0</v>
      </c>
      <c r="J278" s="6">
        <f t="shared" si="263"/>
        <v>832767.5</v>
      </c>
      <c r="K278" s="6">
        <f>K269+K270+K271+K272+K273+K274+K275+K276+K277</f>
        <v>0</v>
      </c>
      <c r="L278" s="6">
        <f t="shared" si="264"/>
        <v>17420</v>
      </c>
      <c r="M278" s="6">
        <f t="shared" si="282"/>
        <v>0</v>
      </c>
      <c r="N278" s="6">
        <f t="shared" si="282"/>
        <v>850187.5</v>
      </c>
      <c r="O278" s="6">
        <f>O269+O270+O271+O272+O273+O274+O275+O276+O277</f>
        <v>0</v>
      </c>
      <c r="P278" s="6">
        <f t="shared" si="267"/>
        <v>0</v>
      </c>
      <c r="Q278" s="6">
        <f>Q269+Q270+Q271+Q272+Q273+Q274+Q275+Q276+Q277</f>
        <v>0</v>
      </c>
      <c r="R278" s="6">
        <f t="shared" si="268"/>
        <v>0</v>
      </c>
      <c r="S278" s="6">
        <f>S269+S270+S271+S272+S273+S274+S275+S276+S277</f>
        <v>0</v>
      </c>
      <c r="T278" s="6">
        <f>T269+T270+T271+T272+T273+T274+T275+T276+T277</f>
        <v>0</v>
      </c>
      <c r="U278" s="6">
        <f t="shared" si="269"/>
        <v>-1112818.92</v>
      </c>
      <c r="V278" s="6">
        <f t="shared" ref="V278:V299" si="309">W228</f>
        <v>4423620.84</v>
      </c>
      <c r="W278" s="6">
        <f t="shared" si="302"/>
        <v>4423620.84</v>
      </c>
    </row>
    <row r="279" spans="1:23" hidden="1" x14ac:dyDescent="0.15">
      <c r="A279" s="1">
        <v>41234</v>
      </c>
      <c r="B279" s="2" t="s">
        <v>58</v>
      </c>
      <c r="D279" s="13">
        <f t="shared" si="259"/>
        <v>7435</v>
      </c>
      <c r="F279" s="13">
        <f t="shared" si="260"/>
        <v>0</v>
      </c>
      <c r="G279" s="14">
        <f t="shared" si="301"/>
        <v>0</v>
      </c>
      <c r="H279" s="13">
        <f t="shared" si="301"/>
        <v>7435</v>
      </c>
      <c r="J279" s="13">
        <f t="shared" si="263"/>
        <v>112045</v>
      </c>
      <c r="L279" s="13">
        <f t="shared" si="264"/>
        <v>0</v>
      </c>
      <c r="M279" s="14">
        <f t="shared" si="282"/>
        <v>0</v>
      </c>
      <c r="N279" s="3">
        <f t="shared" si="282"/>
        <v>112045</v>
      </c>
      <c r="P279" s="15">
        <f t="shared" si="267"/>
        <v>0</v>
      </c>
      <c r="R279" s="15">
        <f t="shared" si="268"/>
        <v>0</v>
      </c>
      <c r="U279" s="13">
        <f t="shared" si="269"/>
        <v>-94400</v>
      </c>
      <c r="V279" s="2">
        <f t="shared" si="309"/>
        <v>336220.9</v>
      </c>
      <c r="W279" s="6">
        <f t="shared" si="302"/>
        <v>336220.9</v>
      </c>
    </row>
    <row r="280" spans="1:23" hidden="1" x14ac:dyDescent="0.15">
      <c r="A280" s="1">
        <v>41234</v>
      </c>
      <c r="B280" s="2" t="s">
        <v>57</v>
      </c>
      <c r="D280" s="13">
        <f t="shared" si="259"/>
        <v>2625</v>
      </c>
      <c r="F280" s="13">
        <f t="shared" si="260"/>
        <v>0</v>
      </c>
      <c r="G280" s="14">
        <f t="shared" si="301"/>
        <v>0</v>
      </c>
      <c r="H280" s="13">
        <f t="shared" si="301"/>
        <v>2625</v>
      </c>
      <c r="J280" s="13">
        <f t="shared" si="263"/>
        <v>27700</v>
      </c>
      <c r="L280" s="13">
        <f t="shared" si="264"/>
        <v>0</v>
      </c>
      <c r="M280" s="14">
        <f t="shared" si="282"/>
        <v>0</v>
      </c>
      <c r="N280" s="3">
        <f t="shared" si="282"/>
        <v>27700</v>
      </c>
      <c r="P280" s="15">
        <f t="shared" si="267"/>
        <v>0</v>
      </c>
      <c r="R280" s="15">
        <f t="shared" si="268"/>
        <v>0</v>
      </c>
      <c r="U280" s="13">
        <f t="shared" si="269"/>
        <v>-22780</v>
      </c>
      <c r="V280" s="2">
        <f t="shared" si="309"/>
        <v>67975</v>
      </c>
      <c r="W280" s="6">
        <f t="shared" si="302"/>
        <v>67975</v>
      </c>
    </row>
    <row r="281" spans="1:23" hidden="1" x14ac:dyDescent="0.15">
      <c r="A281" s="1">
        <v>41234</v>
      </c>
      <c r="B281" s="2" t="s">
        <v>67</v>
      </c>
      <c r="D281" s="13">
        <f t="shared" si="259"/>
        <v>0</v>
      </c>
      <c r="F281" s="13">
        <f t="shared" si="260"/>
        <v>0</v>
      </c>
      <c r="G281" s="14">
        <f t="shared" si="301"/>
        <v>0</v>
      </c>
      <c r="H281" s="13">
        <f t="shared" si="301"/>
        <v>0</v>
      </c>
      <c r="J281" s="13">
        <f t="shared" si="263"/>
        <v>0</v>
      </c>
      <c r="L281" s="13">
        <f t="shared" si="264"/>
        <v>0</v>
      </c>
      <c r="M281" s="14">
        <f t="shared" si="282"/>
        <v>0</v>
      </c>
      <c r="N281" s="3">
        <f t="shared" si="282"/>
        <v>0</v>
      </c>
      <c r="P281" s="15">
        <f t="shared" si="267"/>
        <v>0</v>
      </c>
      <c r="R281" s="15">
        <f t="shared" si="268"/>
        <v>0</v>
      </c>
      <c r="U281" s="13">
        <f t="shared" si="269"/>
        <v>-3300</v>
      </c>
      <c r="V281" s="2">
        <f t="shared" si="309"/>
        <v>0</v>
      </c>
      <c r="W281" s="6">
        <f t="shared" si="302"/>
        <v>0</v>
      </c>
    </row>
    <row r="282" spans="1:23" hidden="1" x14ac:dyDescent="0.15">
      <c r="A282" s="1">
        <v>41234</v>
      </c>
      <c r="B282" s="2" t="s">
        <v>96</v>
      </c>
      <c r="D282" s="13">
        <f t="shared" si="259"/>
        <v>0</v>
      </c>
      <c r="F282" s="13">
        <f t="shared" si="260"/>
        <v>0</v>
      </c>
      <c r="G282" s="14">
        <f t="shared" ref="G282" si="310">E282+C282</f>
        <v>0</v>
      </c>
      <c r="H282" s="13">
        <f t="shared" ref="H282" si="311">F282+D282</f>
        <v>0</v>
      </c>
      <c r="J282" s="13">
        <f t="shared" si="263"/>
        <v>0</v>
      </c>
      <c r="L282" s="13">
        <f t="shared" si="264"/>
        <v>0</v>
      </c>
      <c r="M282" s="14">
        <f t="shared" ref="M282" si="312">K282+I282</f>
        <v>0</v>
      </c>
      <c r="N282" s="3">
        <f t="shared" ref="N282" si="313">L282+J282</f>
        <v>0</v>
      </c>
      <c r="P282" s="15">
        <f t="shared" si="267"/>
        <v>0</v>
      </c>
      <c r="R282" s="15">
        <f t="shared" si="268"/>
        <v>0</v>
      </c>
      <c r="U282" s="13">
        <f t="shared" si="269"/>
        <v>0</v>
      </c>
      <c r="V282" s="2">
        <f t="shared" si="309"/>
        <v>0</v>
      </c>
      <c r="W282" s="6">
        <f t="shared" ref="W282" si="314">V282+T282+M282</f>
        <v>0</v>
      </c>
    </row>
    <row r="283" spans="1:23" hidden="1" x14ac:dyDescent="0.15">
      <c r="A283" s="1">
        <v>41234</v>
      </c>
      <c r="B283" s="2" t="s">
        <v>101</v>
      </c>
      <c r="D283" s="13">
        <f t="shared" si="259"/>
        <v>0</v>
      </c>
      <c r="F283" s="13">
        <f t="shared" si="260"/>
        <v>0</v>
      </c>
      <c r="G283" s="14">
        <f t="shared" ref="G283" si="315">E283+C283</f>
        <v>0</v>
      </c>
      <c r="H283" s="13">
        <f t="shared" ref="H283" si="316">F283+D283</f>
        <v>0</v>
      </c>
      <c r="J283" s="13">
        <f t="shared" si="263"/>
        <v>0</v>
      </c>
      <c r="L283" s="13">
        <f t="shared" si="264"/>
        <v>0</v>
      </c>
      <c r="M283" s="14">
        <f t="shared" ref="M283" si="317">K283+I283</f>
        <v>0</v>
      </c>
      <c r="N283" s="3">
        <f t="shared" ref="N283" si="318">L283+J283</f>
        <v>0</v>
      </c>
      <c r="P283" s="15">
        <f t="shared" si="267"/>
        <v>0</v>
      </c>
      <c r="R283" s="15">
        <f t="shared" si="268"/>
        <v>0</v>
      </c>
      <c r="U283" s="13">
        <f t="shared" si="269"/>
        <v>0</v>
      </c>
      <c r="V283" s="2">
        <f t="shared" si="309"/>
        <v>0</v>
      </c>
      <c r="W283" s="6">
        <f t="shared" ref="W283" si="319">V283+T283+M283</f>
        <v>0</v>
      </c>
    </row>
    <row r="284" spans="1:23" s="6" customFormat="1" hidden="1" x14ac:dyDescent="0.15">
      <c r="A284" s="11">
        <v>41234</v>
      </c>
      <c r="B284" s="6" t="s">
        <v>68</v>
      </c>
      <c r="C284" s="6">
        <f>C279+C280+C281+C282+C283</f>
        <v>0</v>
      </c>
      <c r="D284" s="6">
        <f t="shared" si="259"/>
        <v>10060</v>
      </c>
      <c r="E284" s="6">
        <f>E279+E280+E281+E282+E283</f>
        <v>0</v>
      </c>
      <c r="F284" s="6">
        <f t="shared" si="260"/>
        <v>0</v>
      </c>
      <c r="G284" s="6">
        <f t="shared" ref="G284" si="320">E284+C284</f>
        <v>0</v>
      </c>
      <c r="H284" s="6">
        <f t="shared" ref="H284" si="321">F284+D284</f>
        <v>10060</v>
      </c>
      <c r="I284" s="6">
        <f>I279+I280+I281+I282+I283</f>
        <v>0</v>
      </c>
      <c r="J284" s="6">
        <f t="shared" si="263"/>
        <v>139745</v>
      </c>
      <c r="K284" s="6">
        <f>K279+K280+K281+K282+K283</f>
        <v>0</v>
      </c>
      <c r="L284" s="6">
        <f t="shared" si="264"/>
        <v>0</v>
      </c>
      <c r="M284" s="6">
        <f t="shared" ref="M284" si="322">K284+I284</f>
        <v>0</v>
      </c>
      <c r="N284" s="6">
        <f t="shared" ref="N284" si="323">L284+J284</f>
        <v>139745</v>
      </c>
      <c r="O284" s="6">
        <f>O279+O280+O281+O282</f>
        <v>0</v>
      </c>
      <c r="P284" s="6">
        <f t="shared" si="267"/>
        <v>0</v>
      </c>
      <c r="Q284" s="6">
        <f>Q279+Q280+Q281+Q282</f>
        <v>0</v>
      </c>
      <c r="R284" s="6">
        <f t="shared" si="268"/>
        <v>0</v>
      </c>
      <c r="S284" s="6">
        <f>S279+S280+S281+S282</f>
        <v>0</v>
      </c>
      <c r="T284" s="6">
        <f>T279+T280+T281+T282+T283</f>
        <v>0</v>
      </c>
      <c r="U284" s="6">
        <f t="shared" si="269"/>
        <v>-120480</v>
      </c>
      <c r="V284" s="6">
        <f t="shared" si="309"/>
        <v>404195.9</v>
      </c>
      <c r="W284" s="6">
        <f t="shared" ref="W284" si="324">V284+T284+M284</f>
        <v>404195.9</v>
      </c>
    </row>
    <row r="285" spans="1:23" hidden="1" x14ac:dyDescent="0.15">
      <c r="A285" s="1">
        <v>41234</v>
      </c>
      <c r="B285" s="2" t="s">
        <v>36</v>
      </c>
      <c r="D285" s="13">
        <f t="shared" si="259"/>
        <v>0</v>
      </c>
      <c r="F285" s="13">
        <f t="shared" si="260"/>
        <v>1500</v>
      </c>
      <c r="G285" s="14">
        <f t="shared" si="301"/>
        <v>0</v>
      </c>
      <c r="H285" s="13">
        <f t="shared" si="301"/>
        <v>1500</v>
      </c>
      <c r="J285" s="13">
        <f t="shared" si="263"/>
        <v>0</v>
      </c>
      <c r="L285" s="13">
        <f t="shared" si="264"/>
        <v>28300</v>
      </c>
      <c r="M285" s="14">
        <f t="shared" si="282"/>
        <v>0</v>
      </c>
      <c r="N285" s="3">
        <f t="shared" si="282"/>
        <v>28300</v>
      </c>
      <c r="P285" s="15">
        <f t="shared" si="267"/>
        <v>0</v>
      </c>
      <c r="R285" s="15">
        <f t="shared" si="268"/>
        <v>0</v>
      </c>
      <c r="U285" s="13">
        <f t="shared" si="269"/>
        <v>-32100</v>
      </c>
      <c r="V285" s="2">
        <f t="shared" si="309"/>
        <v>251900</v>
      </c>
      <c r="W285" s="6">
        <f t="shared" si="302"/>
        <v>251900</v>
      </c>
    </row>
    <row r="286" spans="1:23" hidden="1" x14ac:dyDescent="0.15">
      <c r="A286" s="1">
        <v>41234</v>
      </c>
      <c r="B286" s="2" t="s">
        <v>61</v>
      </c>
      <c r="D286" s="13">
        <f t="shared" si="259"/>
        <v>175</v>
      </c>
      <c r="F286" s="13">
        <f t="shared" si="260"/>
        <v>0</v>
      </c>
      <c r="G286" s="14">
        <f t="shared" si="301"/>
        <v>0</v>
      </c>
      <c r="H286" s="13">
        <f t="shared" si="301"/>
        <v>175</v>
      </c>
      <c r="J286" s="13">
        <f t="shared" si="263"/>
        <v>2425</v>
      </c>
      <c r="L286" s="13">
        <f t="shared" si="264"/>
        <v>0</v>
      </c>
      <c r="M286" s="14">
        <f t="shared" si="282"/>
        <v>0</v>
      </c>
      <c r="N286" s="3">
        <f t="shared" si="282"/>
        <v>2425</v>
      </c>
      <c r="P286" s="15">
        <f t="shared" si="267"/>
        <v>0</v>
      </c>
      <c r="R286" s="15">
        <f t="shared" si="268"/>
        <v>0</v>
      </c>
      <c r="U286" s="13">
        <f t="shared" si="269"/>
        <v>0</v>
      </c>
      <c r="V286" s="2">
        <f t="shared" si="309"/>
        <v>21700</v>
      </c>
      <c r="W286" s="6">
        <f t="shared" si="302"/>
        <v>21700</v>
      </c>
    </row>
    <row r="287" spans="1:23" hidden="1" x14ac:dyDescent="0.15">
      <c r="A287" s="1">
        <v>41234</v>
      </c>
      <c r="B287" s="2" t="s">
        <v>59</v>
      </c>
      <c r="D287" s="17">
        <f t="shared" si="259"/>
        <v>4500</v>
      </c>
      <c r="F287" s="17">
        <f t="shared" si="260"/>
        <v>0</v>
      </c>
      <c r="G287" s="18">
        <f t="shared" si="301"/>
        <v>0</v>
      </c>
      <c r="H287" s="17">
        <f t="shared" si="301"/>
        <v>4500</v>
      </c>
      <c r="J287" s="17">
        <f t="shared" si="263"/>
        <v>27575</v>
      </c>
      <c r="L287" s="17">
        <f t="shared" si="264"/>
        <v>0</v>
      </c>
      <c r="M287" s="18">
        <f t="shared" si="282"/>
        <v>0</v>
      </c>
      <c r="N287" s="8">
        <f t="shared" si="282"/>
        <v>27575</v>
      </c>
      <c r="P287" s="19">
        <f t="shared" si="267"/>
        <v>0</v>
      </c>
      <c r="R287" s="19">
        <f t="shared" si="268"/>
        <v>0</v>
      </c>
      <c r="U287" s="17">
        <f t="shared" si="269"/>
        <v>-22440</v>
      </c>
      <c r="V287" s="2">
        <f t="shared" si="309"/>
        <v>41315</v>
      </c>
      <c r="W287" s="10">
        <f t="shared" si="302"/>
        <v>41315</v>
      </c>
    </row>
    <row r="288" spans="1:23" hidden="1" x14ac:dyDescent="0.15">
      <c r="A288" s="1">
        <v>41234</v>
      </c>
      <c r="B288" s="12" t="s">
        <v>90</v>
      </c>
      <c r="D288" s="13">
        <f t="shared" si="259"/>
        <v>50</v>
      </c>
      <c r="F288" s="13">
        <f t="shared" si="260"/>
        <v>0</v>
      </c>
      <c r="G288" s="14">
        <f t="shared" si="301"/>
        <v>0</v>
      </c>
      <c r="H288" s="13">
        <f t="shared" si="301"/>
        <v>50</v>
      </c>
      <c r="J288" s="13">
        <f t="shared" si="263"/>
        <v>500</v>
      </c>
      <c r="L288" s="13">
        <f t="shared" si="264"/>
        <v>0</v>
      </c>
      <c r="M288" s="14">
        <f t="shared" si="282"/>
        <v>0</v>
      </c>
      <c r="N288" s="13">
        <f t="shared" si="282"/>
        <v>500</v>
      </c>
      <c r="P288" s="15">
        <f t="shared" si="267"/>
        <v>0</v>
      </c>
      <c r="R288" s="15">
        <f t="shared" si="268"/>
        <v>0</v>
      </c>
      <c r="U288" s="13">
        <f t="shared" si="269"/>
        <v>-500</v>
      </c>
      <c r="V288" s="2">
        <f t="shared" si="309"/>
        <v>500</v>
      </c>
      <c r="W288" s="16">
        <f t="shared" si="302"/>
        <v>500</v>
      </c>
    </row>
    <row r="289" spans="1:23" s="6" customFormat="1" hidden="1" x14ac:dyDescent="0.15">
      <c r="A289" s="11">
        <v>41234</v>
      </c>
      <c r="B289" s="6" t="s">
        <v>69</v>
      </c>
      <c r="C289" s="6">
        <f>C285+C286+C287+C288</f>
        <v>0</v>
      </c>
      <c r="D289" s="6">
        <f t="shared" si="259"/>
        <v>4725</v>
      </c>
      <c r="E289" s="6">
        <f>E285+E286+E287+E288</f>
        <v>0</v>
      </c>
      <c r="F289" s="6">
        <f t="shared" si="260"/>
        <v>1500</v>
      </c>
      <c r="G289" s="6">
        <f t="shared" si="301"/>
        <v>0</v>
      </c>
      <c r="H289" s="6">
        <f t="shared" si="301"/>
        <v>6225</v>
      </c>
      <c r="I289" s="6">
        <f>I285+I286+I287+I288</f>
        <v>0</v>
      </c>
      <c r="J289" s="6">
        <f t="shared" si="263"/>
        <v>30500</v>
      </c>
      <c r="K289" s="6">
        <f>K285+K286+K287+K288</f>
        <v>0</v>
      </c>
      <c r="L289" s="6">
        <f t="shared" si="264"/>
        <v>28300</v>
      </c>
      <c r="M289" s="6">
        <f t="shared" si="282"/>
        <v>0</v>
      </c>
      <c r="N289" s="6">
        <f t="shared" si="282"/>
        <v>58800</v>
      </c>
      <c r="O289" s="6">
        <f>O285+O286+O287+O288</f>
        <v>0</v>
      </c>
      <c r="P289" s="6">
        <f t="shared" si="267"/>
        <v>0</v>
      </c>
      <c r="Q289" s="6">
        <f>Q285+Q286+Q287+Q288</f>
        <v>0</v>
      </c>
      <c r="R289" s="6">
        <f t="shared" si="268"/>
        <v>0</v>
      </c>
      <c r="S289" s="6">
        <f>S285+S286+S287+S288</f>
        <v>0</v>
      </c>
      <c r="T289" s="6">
        <f>T285+T286+T287+T288</f>
        <v>0</v>
      </c>
      <c r="U289" s="6">
        <f t="shared" si="269"/>
        <v>-55040</v>
      </c>
      <c r="V289" s="6">
        <f t="shared" si="309"/>
        <v>315415</v>
      </c>
      <c r="W289" s="6">
        <f t="shared" si="302"/>
        <v>315415</v>
      </c>
    </row>
    <row r="290" spans="1:23" hidden="1" x14ac:dyDescent="0.15">
      <c r="A290" s="1">
        <v>41234</v>
      </c>
      <c r="B290" s="2" t="s">
        <v>70</v>
      </c>
      <c r="D290" s="13">
        <f t="shared" si="259"/>
        <v>15125</v>
      </c>
      <c r="F290" s="13">
        <f t="shared" si="260"/>
        <v>0</v>
      </c>
      <c r="G290" s="14">
        <f t="shared" si="301"/>
        <v>0</v>
      </c>
      <c r="H290" s="13">
        <f t="shared" si="301"/>
        <v>15125</v>
      </c>
      <c r="J290" s="13">
        <f t="shared" si="263"/>
        <v>174900</v>
      </c>
      <c r="L290" s="13">
        <f t="shared" si="264"/>
        <v>0</v>
      </c>
      <c r="M290" s="14">
        <f t="shared" si="282"/>
        <v>0</v>
      </c>
      <c r="N290" s="3">
        <f t="shared" si="282"/>
        <v>174900</v>
      </c>
      <c r="P290" s="15">
        <f t="shared" si="267"/>
        <v>0</v>
      </c>
      <c r="R290" s="15">
        <f t="shared" si="268"/>
        <v>0</v>
      </c>
      <c r="U290" s="13">
        <f t="shared" si="269"/>
        <v>-26200</v>
      </c>
      <c r="V290" s="2">
        <f t="shared" si="309"/>
        <v>391597.5</v>
      </c>
      <c r="W290" s="6">
        <f t="shared" si="302"/>
        <v>391597.5</v>
      </c>
    </row>
    <row r="291" spans="1:23" hidden="1" x14ac:dyDescent="0.15">
      <c r="A291" s="1">
        <v>41234</v>
      </c>
      <c r="B291" s="2" t="s">
        <v>86</v>
      </c>
      <c r="D291" s="13">
        <f t="shared" si="259"/>
        <v>0</v>
      </c>
      <c r="F291" s="13">
        <f t="shared" si="260"/>
        <v>0</v>
      </c>
      <c r="G291" s="14">
        <f t="shared" ref="G291:G292" si="325">E291+C291</f>
        <v>0</v>
      </c>
      <c r="H291" s="13">
        <f t="shared" ref="H291:H292" si="326">F291+D291</f>
        <v>0</v>
      </c>
      <c r="J291" s="13">
        <f t="shared" si="263"/>
        <v>0</v>
      </c>
      <c r="L291" s="13">
        <f t="shared" si="264"/>
        <v>0</v>
      </c>
      <c r="M291" s="14">
        <f t="shared" ref="M291:M292" si="327">K291+I291</f>
        <v>0</v>
      </c>
      <c r="N291" s="3">
        <f t="shared" ref="N291:N292" si="328">L291+J291</f>
        <v>0</v>
      </c>
      <c r="P291" s="15">
        <f t="shared" si="267"/>
        <v>0</v>
      </c>
      <c r="R291" s="15">
        <f t="shared" si="268"/>
        <v>0</v>
      </c>
      <c r="U291" s="13">
        <f t="shared" si="269"/>
        <v>0</v>
      </c>
      <c r="V291" s="2">
        <f t="shared" si="309"/>
        <v>25500</v>
      </c>
      <c r="W291" s="6">
        <f t="shared" ref="W291:W292" si="329">V291+T291+M291</f>
        <v>25500</v>
      </c>
    </row>
    <row r="292" spans="1:23" hidden="1" x14ac:dyDescent="0.15">
      <c r="A292" s="1">
        <v>41234</v>
      </c>
      <c r="B292" s="2" t="s">
        <v>91</v>
      </c>
      <c r="D292" s="13">
        <f t="shared" si="259"/>
        <v>100</v>
      </c>
      <c r="F292" s="13">
        <f t="shared" si="260"/>
        <v>0</v>
      </c>
      <c r="G292" s="14">
        <f t="shared" si="325"/>
        <v>0</v>
      </c>
      <c r="H292" s="13">
        <f t="shared" si="326"/>
        <v>100</v>
      </c>
      <c r="J292" s="13">
        <f t="shared" si="263"/>
        <v>1250</v>
      </c>
      <c r="L292" s="13">
        <f t="shared" si="264"/>
        <v>0</v>
      </c>
      <c r="M292" s="14">
        <f t="shared" si="327"/>
        <v>0</v>
      </c>
      <c r="N292" s="3">
        <f t="shared" si="328"/>
        <v>1250</v>
      </c>
      <c r="P292" s="15">
        <f t="shared" si="267"/>
        <v>0</v>
      </c>
      <c r="R292" s="15">
        <f t="shared" si="268"/>
        <v>0</v>
      </c>
      <c r="U292" s="13">
        <f t="shared" si="269"/>
        <v>-7000</v>
      </c>
      <c r="V292" s="2">
        <f t="shared" si="309"/>
        <v>12050</v>
      </c>
      <c r="W292" s="6">
        <f t="shared" si="329"/>
        <v>12050</v>
      </c>
    </row>
    <row r="293" spans="1:23" hidden="1" x14ac:dyDescent="0.15">
      <c r="A293" s="1">
        <v>41234</v>
      </c>
      <c r="B293" s="2" t="s">
        <v>97</v>
      </c>
      <c r="D293" s="13">
        <f t="shared" si="259"/>
        <v>0</v>
      </c>
      <c r="F293" s="13">
        <f t="shared" si="260"/>
        <v>0</v>
      </c>
      <c r="G293" s="14">
        <f t="shared" si="301"/>
        <v>0</v>
      </c>
      <c r="H293" s="13">
        <f t="shared" si="301"/>
        <v>0</v>
      </c>
      <c r="J293" s="13">
        <f t="shared" si="263"/>
        <v>0</v>
      </c>
      <c r="L293" s="13">
        <f t="shared" si="264"/>
        <v>0</v>
      </c>
      <c r="M293" s="14">
        <f t="shared" si="282"/>
        <v>0</v>
      </c>
      <c r="N293" s="3">
        <f t="shared" si="282"/>
        <v>0</v>
      </c>
      <c r="P293" s="15">
        <f t="shared" si="267"/>
        <v>0</v>
      </c>
      <c r="R293" s="15">
        <f t="shared" si="268"/>
        <v>0</v>
      </c>
      <c r="U293" s="13">
        <f t="shared" si="269"/>
        <v>0</v>
      </c>
      <c r="V293" s="2">
        <f t="shared" si="309"/>
        <v>0</v>
      </c>
      <c r="W293" s="6">
        <f t="shared" si="302"/>
        <v>0</v>
      </c>
    </row>
    <row r="294" spans="1:23" hidden="1" x14ac:dyDescent="0.15">
      <c r="A294" s="1">
        <v>41234</v>
      </c>
      <c r="B294" s="2" t="s">
        <v>102</v>
      </c>
      <c r="D294" s="13">
        <f t="shared" si="259"/>
        <v>0</v>
      </c>
      <c r="F294" s="13">
        <f t="shared" si="260"/>
        <v>0</v>
      </c>
      <c r="G294" s="14">
        <f t="shared" ref="G294" si="330">E294+C294</f>
        <v>0</v>
      </c>
      <c r="H294" s="13">
        <f t="shared" ref="H294" si="331">F294+D294</f>
        <v>0</v>
      </c>
      <c r="J294" s="13">
        <f t="shared" si="263"/>
        <v>0</v>
      </c>
      <c r="L294" s="13">
        <f t="shared" si="264"/>
        <v>0</v>
      </c>
      <c r="M294" s="14">
        <f t="shared" ref="M294" si="332">K294+I294</f>
        <v>0</v>
      </c>
      <c r="N294" s="3">
        <f t="shared" ref="N294" si="333">L294+J294</f>
        <v>0</v>
      </c>
      <c r="P294" s="15">
        <f t="shared" si="267"/>
        <v>0</v>
      </c>
      <c r="R294" s="15">
        <f t="shared" si="268"/>
        <v>0</v>
      </c>
      <c r="U294" s="13">
        <f t="shared" si="269"/>
        <v>0</v>
      </c>
      <c r="V294" s="2">
        <f t="shared" si="309"/>
        <v>0</v>
      </c>
      <c r="W294" s="6">
        <f t="shared" ref="W294" si="334">V294+T294+M294</f>
        <v>0</v>
      </c>
    </row>
    <row r="295" spans="1:23" s="6" customFormat="1" hidden="1" x14ac:dyDescent="0.15">
      <c r="A295" s="11">
        <v>41234</v>
      </c>
      <c r="B295" s="6" t="s">
        <v>71</v>
      </c>
      <c r="C295" s="6">
        <f>C290+C291+C292+C293+C294</f>
        <v>0</v>
      </c>
      <c r="D295" s="6">
        <f t="shared" si="259"/>
        <v>15225</v>
      </c>
      <c r="E295" s="6">
        <f>E290+E291+E292+E293+E294</f>
        <v>0</v>
      </c>
      <c r="F295" s="6">
        <f t="shared" si="260"/>
        <v>25</v>
      </c>
      <c r="G295" s="6">
        <f t="shared" ref="G295" si="335">E295+C295</f>
        <v>0</v>
      </c>
      <c r="H295" s="6">
        <f t="shared" ref="H295" si="336">F295+D295</f>
        <v>15250</v>
      </c>
      <c r="I295" s="6">
        <f>I290+I291+I292+I293+I294</f>
        <v>0</v>
      </c>
      <c r="J295" s="6">
        <f t="shared" si="263"/>
        <v>176150</v>
      </c>
      <c r="K295" s="6">
        <f>K290+K291+K292+K293+K294</f>
        <v>0</v>
      </c>
      <c r="L295" s="6">
        <f t="shared" si="264"/>
        <v>457.5</v>
      </c>
      <c r="M295" s="6">
        <f t="shared" ref="M295" si="337">K295+I295</f>
        <v>0</v>
      </c>
      <c r="N295" s="6">
        <f t="shared" ref="N295" si="338">L295+J295</f>
        <v>176607.5</v>
      </c>
      <c r="O295" s="6">
        <f>O290+O293</f>
        <v>0</v>
      </c>
      <c r="P295" s="6">
        <f t="shared" si="267"/>
        <v>0</v>
      </c>
      <c r="Q295" s="6">
        <f>Q290+Q293</f>
        <v>0</v>
      </c>
      <c r="R295" s="6">
        <f t="shared" si="268"/>
        <v>0</v>
      </c>
      <c r="S295" s="6">
        <f>S290+S293</f>
        <v>0</v>
      </c>
      <c r="T295" s="6">
        <f>T290+T291+T292+T293+T294</f>
        <v>0</v>
      </c>
      <c r="U295" s="6">
        <f t="shared" si="269"/>
        <v>-33200</v>
      </c>
      <c r="V295" s="6">
        <f t="shared" si="309"/>
        <v>429147.5</v>
      </c>
      <c r="W295" s="6">
        <f t="shared" ref="W295" si="339">V295+T295+M295</f>
        <v>429147.5</v>
      </c>
    </row>
    <row r="296" spans="1:23" hidden="1" x14ac:dyDescent="0.15">
      <c r="A296" s="1">
        <v>41234</v>
      </c>
      <c r="B296" s="2" t="s">
        <v>26</v>
      </c>
      <c r="D296" s="13">
        <f t="shared" si="259"/>
        <v>11525</v>
      </c>
      <c r="F296" s="13">
        <f t="shared" si="260"/>
        <v>25</v>
      </c>
      <c r="G296" s="14">
        <f t="shared" si="301"/>
        <v>0</v>
      </c>
      <c r="H296" s="13">
        <f t="shared" si="301"/>
        <v>11550</v>
      </c>
      <c r="J296" s="13">
        <f t="shared" si="263"/>
        <v>119590</v>
      </c>
      <c r="L296" s="13">
        <f t="shared" si="264"/>
        <v>457.5</v>
      </c>
      <c r="M296" s="14">
        <f t="shared" si="282"/>
        <v>0</v>
      </c>
      <c r="N296" s="3">
        <f t="shared" si="282"/>
        <v>120047.5</v>
      </c>
      <c r="P296" s="15">
        <f t="shared" si="267"/>
        <v>0</v>
      </c>
      <c r="R296" s="15">
        <f t="shared" si="268"/>
        <v>0</v>
      </c>
      <c r="U296" s="13">
        <f t="shared" si="269"/>
        <v>-44600</v>
      </c>
      <c r="V296" s="2">
        <f t="shared" si="309"/>
        <v>700805.95</v>
      </c>
      <c r="W296" s="6">
        <f t="shared" si="302"/>
        <v>700805.95</v>
      </c>
    </row>
    <row r="297" spans="1:23" hidden="1" x14ac:dyDescent="0.15">
      <c r="A297" s="1">
        <v>41234</v>
      </c>
      <c r="B297" s="2" t="s">
        <v>95</v>
      </c>
      <c r="D297" s="13">
        <f t="shared" si="259"/>
        <v>250</v>
      </c>
      <c r="F297" s="13">
        <f t="shared" si="260"/>
        <v>0</v>
      </c>
      <c r="G297" s="14">
        <f t="shared" si="301"/>
        <v>0</v>
      </c>
      <c r="H297" s="13">
        <f t="shared" si="301"/>
        <v>250</v>
      </c>
      <c r="J297" s="13">
        <f t="shared" si="263"/>
        <v>5875</v>
      </c>
      <c r="L297" s="13">
        <f t="shared" si="264"/>
        <v>0</v>
      </c>
      <c r="M297" s="14">
        <f t="shared" si="282"/>
        <v>0</v>
      </c>
      <c r="N297" s="3">
        <f t="shared" si="282"/>
        <v>5875</v>
      </c>
      <c r="P297" s="15">
        <f t="shared" si="267"/>
        <v>0</v>
      </c>
      <c r="R297" s="15">
        <f t="shared" si="268"/>
        <v>0</v>
      </c>
      <c r="U297" s="13">
        <f t="shared" si="269"/>
        <v>0</v>
      </c>
      <c r="V297" s="2">
        <f t="shared" si="309"/>
        <v>7175</v>
      </c>
      <c r="W297" s="6">
        <f t="shared" si="302"/>
        <v>7175</v>
      </c>
    </row>
    <row r="298" spans="1:23" hidden="1" x14ac:dyDescent="0.15">
      <c r="A298" s="1">
        <v>41234</v>
      </c>
      <c r="B298" s="2" t="s">
        <v>72</v>
      </c>
      <c r="D298" s="17">
        <f t="shared" si="259"/>
        <v>800</v>
      </c>
      <c r="F298" s="17">
        <f t="shared" si="260"/>
        <v>0</v>
      </c>
      <c r="G298" s="18">
        <f t="shared" si="301"/>
        <v>0</v>
      </c>
      <c r="H298" s="17">
        <f t="shared" si="301"/>
        <v>800</v>
      </c>
      <c r="J298" s="17">
        <f t="shared" si="263"/>
        <v>17950</v>
      </c>
      <c r="L298" s="17">
        <f t="shared" si="264"/>
        <v>0</v>
      </c>
      <c r="M298" s="18">
        <f t="shared" si="282"/>
        <v>0</v>
      </c>
      <c r="N298" s="8">
        <f t="shared" si="282"/>
        <v>17950</v>
      </c>
      <c r="P298" s="19">
        <f t="shared" si="267"/>
        <v>0</v>
      </c>
      <c r="R298" s="19">
        <f t="shared" si="268"/>
        <v>0</v>
      </c>
      <c r="U298" s="17">
        <f t="shared" si="269"/>
        <v>-17950</v>
      </c>
      <c r="V298" s="2">
        <f t="shared" si="309"/>
        <v>41300</v>
      </c>
      <c r="W298" s="10">
        <f t="shared" si="302"/>
        <v>41300</v>
      </c>
    </row>
    <row r="299" spans="1:23" hidden="1" x14ac:dyDescent="0.15">
      <c r="A299" s="1">
        <v>41234</v>
      </c>
      <c r="B299" s="2" t="s">
        <v>103</v>
      </c>
      <c r="D299" s="17">
        <f t="shared" si="259"/>
        <v>0</v>
      </c>
      <c r="F299" s="17">
        <f t="shared" si="260"/>
        <v>0</v>
      </c>
      <c r="G299" s="18">
        <f t="shared" ref="G299" si="340">E299+C299</f>
        <v>0</v>
      </c>
      <c r="H299" s="17">
        <f t="shared" ref="H299" si="341">F299+D299</f>
        <v>0</v>
      </c>
      <c r="J299" s="17">
        <f t="shared" si="263"/>
        <v>0</v>
      </c>
      <c r="L299" s="17">
        <f t="shared" si="264"/>
        <v>0</v>
      </c>
      <c r="M299" s="18">
        <f t="shared" ref="M299" si="342">K299+I299</f>
        <v>0</v>
      </c>
      <c r="N299" s="8">
        <f t="shared" ref="N299" si="343">L299+J299</f>
        <v>0</v>
      </c>
      <c r="P299" s="19">
        <f t="shared" si="267"/>
        <v>0</v>
      </c>
      <c r="R299" s="19">
        <f t="shared" si="268"/>
        <v>0</v>
      </c>
      <c r="U299" s="17">
        <f t="shared" si="269"/>
        <v>0</v>
      </c>
      <c r="V299" s="2">
        <f t="shared" si="309"/>
        <v>0</v>
      </c>
      <c r="W299" s="10">
        <f t="shared" ref="W299" si="344">V299+T299+M299</f>
        <v>0</v>
      </c>
    </row>
    <row r="300" spans="1:23" s="6" customFormat="1" hidden="1" x14ac:dyDescent="0.15">
      <c r="A300" s="11">
        <v>41234</v>
      </c>
      <c r="B300" s="6" t="s">
        <v>73</v>
      </c>
      <c r="C300" s="6">
        <f>C296+C297+C298+C299</f>
        <v>0</v>
      </c>
      <c r="D300" s="6">
        <f t="shared" si="259"/>
        <v>12575</v>
      </c>
      <c r="E300" s="6">
        <f>E296+E297+E298+E299</f>
        <v>0</v>
      </c>
      <c r="F300" s="6">
        <f t="shared" si="260"/>
        <v>25</v>
      </c>
      <c r="G300" s="6">
        <f t="shared" si="301"/>
        <v>0</v>
      </c>
      <c r="H300" s="6">
        <f t="shared" si="301"/>
        <v>12600</v>
      </c>
      <c r="I300" s="6">
        <f>I296+I297+I298+I299</f>
        <v>0</v>
      </c>
      <c r="J300" s="6">
        <f t="shared" si="263"/>
        <v>143415</v>
      </c>
      <c r="K300" s="6">
        <f>K296+K297+K298+K299</f>
        <v>0</v>
      </c>
      <c r="L300" s="6">
        <f t="shared" si="264"/>
        <v>457.5</v>
      </c>
      <c r="M300" s="6">
        <f t="shared" si="282"/>
        <v>0</v>
      </c>
      <c r="N300" s="6">
        <f t="shared" si="282"/>
        <v>143872.5</v>
      </c>
      <c r="O300" s="6">
        <f>O296+O297+O298</f>
        <v>0</v>
      </c>
      <c r="P300" s="6">
        <f t="shared" si="267"/>
        <v>0</v>
      </c>
      <c r="Q300" s="6">
        <f>Q296+Q297+Q298</f>
        <v>0</v>
      </c>
      <c r="R300" s="6">
        <f t="shared" si="268"/>
        <v>0</v>
      </c>
      <c r="S300" s="6">
        <f>S296+S297+S298</f>
        <v>0</v>
      </c>
      <c r="T300" s="6">
        <f>T296+T297+T298+T299</f>
        <v>0</v>
      </c>
      <c r="U300" s="6">
        <f t="shared" si="269"/>
        <v>-62550</v>
      </c>
      <c r="V300" s="6">
        <f t="shared" ref="V300:V303" si="345">W250</f>
        <v>749280.95</v>
      </c>
      <c r="W300" s="6">
        <f t="shared" si="302"/>
        <v>749280.95</v>
      </c>
    </row>
    <row r="301" spans="1:23" s="6" customFormat="1" hidden="1" x14ac:dyDescent="0.15">
      <c r="A301" s="11">
        <v>41234</v>
      </c>
      <c r="B301" s="6" t="s">
        <v>74</v>
      </c>
      <c r="C301" s="6">
        <f>C300+C278+C268+C257+C284+C289+C295</f>
        <v>0</v>
      </c>
      <c r="D301" s="6">
        <f t="shared" si="259"/>
        <v>169695</v>
      </c>
      <c r="E301" s="6">
        <f>E300+E278+E268+E257+E284+E289+E295</f>
        <v>0</v>
      </c>
      <c r="F301" s="6">
        <f t="shared" si="260"/>
        <v>4025</v>
      </c>
      <c r="G301" s="6">
        <f t="shared" si="301"/>
        <v>0</v>
      </c>
      <c r="H301" s="6">
        <f t="shared" si="301"/>
        <v>173720</v>
      </c>
      <c r="I301" s="6">
        <f>I300+I278+I268+I257+I284+I289+I295</f>
        <v>0</v>
      </c>
      <c r="J301" s="6">
        <f t="shared" si="263"/>
        <v>1966425.5</v>
      </c>
      <c r="K301" s="6">
        <f>K300+K278+K268+K257+K284+K289+K295</f>
        <v>0</v>
      </c>
      <c r="L301" s="6">
        <f t="shared" si="264"/>
        <v>115656</v>
      </c>
      <c r="M301" s="6">
        <f t="shared" si="282"/>
        <v>0</v>
      </c>
      <c r="N301" s="6">
        <f t="shared" si="282"/>
        <v>2082081.5</v>
      </c>
      <c r="O301" s="6" t="e">
        <f>O300+O278+O268+O257+O284+O289+O295</f>
        <v>#REF!</v>
      </c>
      <c r="P301" s="6" t="e">
        <f t="shared" si="267"/>
        <v>#REF!</v>
      </c>
      <c r="Q301" s="6" t="e">
        <f>Q300+Q278+Q268+Q257+Q284+Q289+Q295</f>
        <v>#REF!</v>
      </c>
      <c r="R301" s="6" t="e">
        <f t="shared" si="268"/>
        <v>#REF!</v>
      </c>
      <c r="S301" s="6" t="e">
        <f>S300+S278+S268+S257+S284+S289+S295</f>
        <v>#REF!</v>
      </c>
      <c r="T301" s="6">
        <f>T300+T278+T268+T257+T284+T289+T295</f>
        <v>0</v>
      </c>
      <c r="U301" s="6">
        <f t="shared" si="269"/>
        <v>-2172062.92</v>
      </c>
      <c r="V301" s="6">
        <f t="shared" si="345"/>
        <v>11368004.469999999</v>
      </c>
      <c r="W301" s="6">
        <f t="shared" si="302"/>
        <v>11368004.469999999</v>
      </c>
    </row>
    <row r="302" spans="1:23" hidden="1" x14ac:dyDescent="0.15">
      <c r="A302" s="1">
        <v>41235</v>
      </c>
      <c r="B302" s="12" t="s">
        <v>34</v>
      </c>
      <c r="D302" s="13">
        <f t="shared" si="259"/>
        <v>3000</v>
      </c>
      <c r="F302" s="13">
        <f t="shared" si="260"/>
        <v>650</v>
      </c>
      <c r="G302" s="14">
        <f t="shared" si="301"/>
        <v>0</v>
      </c>
      <c r="H302" s="13">
        <f t="shared" si="301"/>
        <v>3650</v>
      </c>
      <c r="J302" s="13">
        <f t="shared" si="263"/>
        <v>22000</v>
      </c>
      <c r="L302" s="13">
        <f t="shared" si="264"/>
        <v>12448.5</v>
      </c>
      <c r="M302" s="14">
        <f>K302+I302</f>
        <v>0</v>
      </c>
      <c r="N302" s="13">
        <f>L302+J302</f>
        <v>34448.5</v>
      </c>
      <c r="P302" s="15">
        <f t="shared" si="267"/>
        <v>0</v>
      </c>
      <c r="R302" s="15">
        <f t="shared" si="268"/>
        <v>0</v>
      </c>
      <c r="U302" s="13">
        <f t="shared" si="269"/>
        <v>-13200</v>
      </c>
      <c r="V302" s="2">
        <f t="shared" si="345"/>
        <v>397893.5</v>
      </c>
      <c r="W302" s="16">
        <f t="shared" si="302"/>
        <v>397893.5</v>
      </c>
    </row>
    <row r="303" spans="1:23" hidden="1" x14ac:dyDescent="0.15">
      <c r="A303" s="1">
        <v>41235</v>
      </c>
      <c r="B303" s="2" t="s">
        <v>37</v>
      </c>
      <c r="D303" s="13">
        <f t="shared" si="259"/>
        <v>3100</v>
      </c>
      <c r="F303" s="13">
        <f t="shared" si="260"/>
        <v>1700</v>
      </c>
      <c r="G303" s="14">
        <f t="shared" si="301"/>
        <v>0</v>
      </c>
      <c r="H303" s="13">
        <f t="shared" si="301"/>
        <v>4800</v>
      </c>
      <c r="J303" s="13">
        <f t="shared" si="263"/>
        <v>24250</v>
      </c>
      <c r="L303" s="13">
        <f t="shared" si="264"/>
        <v>26450</v>
      </c>
      <c r="M303" s="14">
        <f t="shared" ref="M303:N351" si="346">K303+I303</f>
        <v>0</v>
      </c>
      <c r="N303" s="3">
        <f t="shared" si="346"/>
        <v>50700</v>
      </c>
      <c r="P303" s="15">
        <f t="shared" si="267"/>
        <v>0</v>
      </c>
      <c r="R303" s="15">
        <f t="shared" si="268"/>
        <v>0</v>
      </c>
      <c r="U303" s="13">
        <f t="shared" si="269"/>
        <v>-44480</v>
      </c>
      <c r="V303" s="2">
        <f t="shared" si="345"/>
        <v>169265</v>
      </c>
      <c r="W303" s="6">
        <f t="shared" si="302"/>
        <v>169265</v>
      </c>
    </row>
    <row r="304" spans="1:23" hidden="1" x14ac:dyDescent="0.15">
      <c r="A304" s="1">
        <v>41235</v>
      </c>
      <c r="B304" s="2" t="s">
        <v>54</v>
      </c>
      <c r="D304" s="13">
        <f t="shared" si="259"/>
        <v>1200</v>
      </c>
      <c r="F304" s="13">
        <f t="shared" si="260"/>
        <v>0</v>
      </c>
      <c r="G304" s="14">
        <f t="shared" ref="G304:H322" si="347">E304+C304</f>
        <v>0</v>
      </c>
      <c r="H304" s="13">
        <f t="shared" si="347"/>
        <v>1200</v>
      </c>
      <c r="J304" s="13">
        <f t="shared" si="263"/>
        <v>20100</v>
      </c>
      <c r="L304" s="13">
        <f t="shared" si="264"/>
        <v>0</v>
      </c>
      <c r="M304" s="14">
        <f t="shared" si="346"/>
        <v>0</v>
      </c>
      <c r="N304" s="3">
        <f t="shared" si="346"/>
        <v>20100</v>
      </c>
      <c r="P304" s="15">
        <f t="shared" si="267"/>
        <v>0</v>
      </c>
      <c r="R304" s="15">
        <f t="shared" si="268"/>
        <v>0</v>
      </c>
      <c r="U304" s="13">
        <f t="shared" si="269"/>
        <v>0</v>
      </c>
      <c r="V304" s="2">
        <f t="shared" ref="V304:V313" si="348">W254</f>
        <v>30900</v>
      </c>
      <c r="W304" s="6">
        <f t="shared" si="302"/>
        <v>30900</v>
      </c>
    </row>
    <row r="305" spans="1:23" hidden="1" x14ac:dyDescent="0.15">
      <c r="A305" s="1">
        <v>41235</v>
      </c>
      <c r="B305" s="2" t="s">
        <v>99</v>
      </c>
      <c r="D305" s="13">
        <f t="shared" si="259"/>
        <v>0</v>
      </c>
      <c r="F305" s="13">
        <f t="shared" si="260"/>
        <v>0</v>
      </c>
      <c r="G305" s="14">
        <f t="shared" si="347"/>
        <v>0</v>
      </c>
      <c r="H305" s="13">
        <f t="shared" si="347"/>
        <v>0</v>
      </c>
      <c r="J305" s="13">
        <f t="shared" si="263"/>
        <v>0</v>
      </c>
      <c r="L305" s="13">
        <f t="shared" si="264"/>
        <v>0</v>
      </c>
      <c r="M305" s="14">
        <f t="shared" si="346"/>
        <v>0</v>
      </c>
      <c r="N305" s="3">
        <f t="shared" si="346"/>
        <v>0</v>
      </c>
      <c r="P305" s="15">
        <f t="shared" si="267"/>
        <v>0</v>
      </c>
      <c r="R305" s="15">
        <f t="shared" si="268"/>
        <v>0</v>
      </c>
      <c r="U305" s="13">
        <f t="shared" si="269"/>
        <v>0</v>
      </c>
      <c r="V305" s="2">
        <f t="shared" si="348"/>
        <v>0</v>
      </c>
      <c r="W305" s="6">
        <f t="shared" si="302"/>
        <v>0</v>
      </c>
    </row>
    <row r="306" spans="1:23" hidden="1" x14ac:dyDescent="0.15">
      <c r="A306" s="1">
        <v>41235</v>
      </c>
      <c r="B306" s="2" t="s">
        <v>25</v>
      </c>
      <c r="D306" s="17">
        <f t="shared" si="259"/>
        <v>0</v>
      </c>
      <c r="F306" s="17">
        <f t="shared" si="260"/>
        <v>0</v>
      </c>
      <c r="G306" s="18">
        <f t="shared" si="347"/>
        <v>0</v>
      </c>
      <c r="H306" s="17">
        <f t="shared" si="347"/>
        <v>0</v>
      </c>
      <c r="J306" s="17">
        <f t="shared" si="263"/>
        <v>0</v>
      </c>
      <c r="L306" s="17">
        <f t="shared" si="264"/>
        <v>0</v>
      </c>
      <c r="M306" s="18">
        <f t="shared" si="346"/>
        <v>0</v>
      </c>
      <c r="N306" s="8">
        <f t="shared" si="346"/>
        <v>0</v>
      </c>
      <c r="P306" s="19">
        <f t="shared" si="267"/>
        <v>0</v>
      </c>
      <c r="R306" s="19">
        <f t="shared" si="268"/>
        <v>0</v>
      </c>
      <c r="U306" s="17">
        <f t="shared" si="269"/>
        <v>0</v>
      </c>
      <c r="V306" s="2">
        <f t="shared" si="348"/>
        <v>4500</v>
      </c>
      <c r="W306" s="10">
        <f t="shared" si="302"/>
        <v>4500</v>
      </c>
    </row>
    <row r="307" spans="1:23" s="6" customFormat="1" hidden="1" x14ac:dyDescent="0.15">
      <c r="A307" s="11">
        <v>41235</v>
      </c>
      <c r="B307" s="6" t="s">
        <v>62</v>
      </c>
      <c r="C307" s="6">
        <f>C302+C303+C304+C305+C306</f>
        <v>0</v>
      </c>
      <c r="D307" s="6">
        <f t="shared" si="259"/>
        <v>7300</v>
      </c>
      <c r="E307" s="6">
        <f>E302+E303+E304+E305+E306</f>
        <v>0</v>
      </c>
      <c r="F307" s="6">
        <f t="shared" si="260"/>
        <v>2350</v>
      </c>
      <c r="G307" s="6">
        <f t="shared" si="347"/>
        <v>0</v>
      </c>
      <c r="H307" s="6">
        <f t="shared" si="347"/>
        <v>9650</v>
      </c>
      <c r="I307" s="6">
        <f>I302+I303+I304+I305+I306</f>
        <v>0</v>
      </c>
      <c r="J307" s="6">
        <f t="shared" si="263"/>
        <v>66350</v>
      </c>
      <c r="K307" s="6">
        <f>K302+K303+K304+K305+K306</f>
        <v>0</v>
      </c>
      <c r="L307" s="6">
        <f t="shared" si="264"/>
        <v>38898.5</v>
      </c>
      <c r="M307" s="6">
        <f t="shared" si="346"/>
        <v>0</v>
      </c>
      <c r="N307" s="6">
        <f t="shared" si="346"/>
        <v>105248.5</v>
      </c>
      <c r="O307" s="6" t="e">
        <f>O302+O303+#REF!+O304+O305+O306</f>
        <v>#REF!</v>
      </c>
      <c r="P307" s="6" t="e">
        <f t="shared" si="267"/>
        <v>#REF!</v>
      </c>
      <c r="Q307" s="6" t="e">
        <f>Q302+Q303+#REF!+Q304+Q305+Q306</f>
        <v>#REF!</v>
      </c>
      <c r="R307" s="6" t="e">
        <f t="shared" si="268"/>
        <v>#REF!</v>
      </c>
      <c r="S307" s="6" t="e">
        <f>S302+S303+#REF!+S304+S305+S306</f>
        <v>#REF!</v>
      </c>
      <c r="T307" s="6">
        <f>T302+T303+T304+T305+T306</f>
        <v>0</v>
      </c>
      <c r="U307" s="6">
        <f t="shared" si="269"/>
        <v>-57680</v>
      </c>
      <c r="V307" s="6">
        <f t="shared" si="348"/>
        <v>602558.5</v>
      </c>
      <c r="W307" s="6">
        <f t="shared" si="302"/>
        <v>602558.5</v>
      </c>
    </row>
    <row r="308" spans="1:23" hidden="1" x14ac:dyDescent="0.15">
      <c r="A308" s="1">
        <v>41235</v>
      </c>
      <c r="B308" s="12" t="s">
        <v>39</v>
      </c>
      <c r="D308" s="13">
        <f t="shared" ref="D308:D371" si="349">C308+D258</f>
        <v>43975</v>
      </c>
      <c r="F308" s="13">
        <f t="shared" ref="F308:F344" si="350">E308+F258</f>
        <v>0</v>
      </c>
      <c r="G308" s="14">
        <f t="shared" si="347"/>
        <v>0</v>
      </c>
      <c r="H308" s="13">
        <f t="shared" si="347"/>
        <v>43975</v>
      </c>
      <c r="J308" s="13">
        <f t="shared" ref="J308:J371" si="351">I308+J258</f>
        <v>578093</v>
      </c>
      <c r="L308" s="13">
        <f t="shared" ref="L308:L344" si="352">K308+L258</f>
        <v>0</v>
      </c>
      <c r="M308" s="14">
        <f t="shared" si="346"/>
        <v>0</v>
      </c>
      <c r="N308" s="13">
        <f t="shared" si="346"/>
        <v>578093</v>
      </c>
      <c r="P308" s="15">
        <f t="shared" ref="P308:P344" si="353">O308+P258</f>
        <v>0</v>
      </c>
      <c r="R308" s="15">
        <f t="shared" ref="R308:R344" si="354">Q308+R258</f>
        <v>0</v>
      </c>
      <c r="U308" s="13">
        <f t="shared" ref="U308:U371" si="355">T308+U258</f>
        <v>-682959</v>
      </c>
      <c r="V308" s="2">
        <f t="shared" si="348"/>
        <v>3968658.28</v>
      </c>
      <c r="W308" s="16">
        <f t="shared" si="302"/>
        <v>3968658.28</v>
      </c>
    </row>
    <row r="309" spans="1:23" hidden="1" x14ac:dyDescent="0.15">
      <c r="A309" s="1">
        <v>41235</v>
      </c>
      <c r="B309" s="2" t="s">
        <v>35</v>
      </c>
      <c r="D309" s="13">
        <f t="shared" si="349"/>
        <v>-4850</v>
      </c>
      <c r="F309" s="13">
        <f t="shared" si="350"/>
        <v>150</v>
      </c>
      <c r="G309" s="14">
        <f t="shared" si="347"/>
        <v>0</v>
      </c>
      <c r="H309" s="13">
        <f t="shared" si="347"/>
        <v>-4700</v>
      </c>
      <c r="J309" s="13">
        <f t="shared" si="351"/>
        <v>-24075</v>
      </c>
      <c r="L309" s="13">
        <f t="shared" si="352"/>
        <v>29890</v>
      </c>
      <c r="M309" s="14">
        <f t="shared" si="346"/>
        <v>0</v>
      </c>
      <c r="N309" s="3">
        <f t="shared" si="346"/>
        <v>5815</v>
      </c>
      <c r="P309" s="15">
        <f t="shared" si="353"/>
        <v>0</v>
      </c>
      <c r="R309" s="15">
        <f t="shared" si="354"/>
        <v>0</v>
      </c>
      <c r="U309" s="13">
        <f t="shared" si="355"/>
        <v>-10100</v>
      </c>
      <c r="V309" s="2">
        <f t="shared" si="348"/>
        <v>426862.5</v>
      </c>
      <c r="W309" s="6">
        <f t="shared" si="302"/>
        <v>426862.5</v>
      </c>
    </row>
    <row r="310" spans="1:23" hidden="1" x14ac:dyDescent="0.15">
      <c r="A310" s="1">
        <v>41235</v>
      </c>
      <c r="B310" s="2" t="s">
        <v>92</v>
      </c>
      <c r="D310" s="13">
        <f t="shared" si="349"/>
        <v>0</v>
      </c>
      <c r="F310" s="13">
        <f t="shared" si="350"/>
        <v>0</v>
      </c>
      <c r="G310" s="14">
        <f t="shared" si="347"/>
        <v>0</v>
      </c>
      <c r="H310" s="13">
        <f t="shared" si="347"/>
        <v>0</v>
      </c>
      <c r="J310" s="13">
        <f t="shared" si="351"/>
        <v>0</v>
      </c>
      <c r="L310" s="13">
        <f t="shared" si="352"/>
        <v>0</v>
      </c>
      <c r="M310" s="14">
        <f t="shared" si="346"/>
        <v>0</v>
      </c>
      <c r="N310" s="3">
        <f t="shared" si="346"/>
        <v>0</v>
      </c>
      <c r="P310" s="15">
        <f t="shared" si="353"/>
        <v>0</v>
      </c>
      <c r="R310" s="15">
        <f t="shared" si="354"/>
        <v>0</v>
      </c>
      <c r="U310" s="13">
        <f t="shared" si="355"/>
        <v>-16535</v>
      </c>
      <c r="V310" s="2">
        <f t="shared" si="348"/>
        <v>0</v>
      </c>
      <c r="W310" s="6">
        <f t="shared" si="302"/>
        <v>0</v>
      </c>
    </row>
    <row r="311" spans="1:23" hidden="1" x14ac:dyDescent="0.15">
      <c r="A311" s="1">
        <v>41235</v>
      </c>
      <c r="B311" s="2" t="s">
        <v>93</v>
      </c>
      <c r="D311" s="13">
        <f t="shared" si="349"/>
        <v>2500</v>
      </c>
      <c r="F311" s="13">
        <f t="shared" si="350"/>
        <v>0</v>
      </c>
      <c r="G311" s="14">
        <f t="shared" si="347"/>
        <v>0</v>
      </c>
      <c r="H311" s="13">
        <f t="shared" si="347"/>
        <v>2500</v>
      </c>
      <c r="J311" s="13">
        <f t="shared" si="351"/>
        <v>20500</v>
      </c>
      <c r="L311" s="13">
        <f t="shared" si="352"/>
        <v>0</v>
      </c>
      <c r="M311" s="14">
        <f t="shared" si="346"/>
        <v>0</v>
      </c>
      <c r="N311" s="3">
        <f t="shared" si="346"/>
        <v>20500</v>
      </c>
      <c r="P311" s="15">
        <f t="shared" si="353"/>
        <v>0</v>
      </c>
      <c r="R311" s="15">
        <f t="shared" si="354"/>
        <v>0</v>
      </c>
      <c r="U311" s="13">
        <f t="shared" si="355"/>
        <v>-17900</v>
      </c>
      <c r="V311" s="2">
        <f t="shared" si="348"/>
        <v>44775</v>
      </c>
      <c r="W311" s="6">
        <f t="shared" si="302"/>
        <v>44775</v>
      </c>
    </row>
    <row r="312" spans="1:23" hidden="1" x14ac:dyDescent="0.15">
      <c r="A312" s="1">
        <v>41235</v>
      </c>
      <c r="B312" s="2" t="s">
        <v>63</v>
      </c>
      <c r="D312" s="13">
        <f t="shared" si="349"/>
        <v>0</v>
      </c>
      <c r="F312" s="13">
        <f t="shared" si="350"/>
        <v>0</v>
      </c>
      <c r="G312" s="14">
        <f t="shared" si="347"/>
        <v>0</v>
      </c>
      <c r="H312" s="13">
        <f t="shared" si="347"/>
        <v>0</v>
      </c>
      <c r="J312" s="13">
        <f t="shared" si="351"/>
        <v>0</v>
      </c>
      <c r="L312" s="13">
        <f t="shared" si="352"/>
        <v>0</v>
      </c>
      <c r="M312" s="14">
        <f t="shared" si="346"/>
        <v>0</v>
      </c>
      <c r="N312" s="3">
        <f t="shared" si="346"/>
        <v>0</v>
      </c>
      <c r="P312" s="15">
        <f t="shared" si="353"/>
        <v>0</v>
      </c>
      <c r="R312" s="15">
        <f t="shared" si="354"/>
        <v>0</v>
      </c>
      <c r="U312" s="13">
        <f t="shared" si="355"/>
        <v>0</v>
      </c>
      <c r="V312" s="2">
        <f t="shared" si="348"/>
        <v>0</v>
      </c>
      <c r="W312" s="6">
        <f t="shared" si="302"/>
        <v>0</v>
      </c>
    </row>
    <row r="313" spans="1:23" hidden="1" x14ac:dyDescent="0.15">
      <c r="A313" s="1">
        <v>41235</v>
      </c>
      <c r="B313" s="2" t="s">
        <v>87</v>
      </c>
      <c r="D313" s="13">
        <f t="shared" si="349"/>
        <v>300</v>
      </c>
      <c r="F313" s="13">
        <f t="shared" si="350"/>
        <v>0</v>
      </c>
      <c r="G313" s="14">
        <f t="shared" si="347"/>
        <v>0</v>
      </c>
      <c r="H313" s="13">
        <f t="shared" si="347"/>
        <v>300</v>
      </c>
      <c r="J313" s="13">
        <f t="shared" si="351"/>
        <v>2980</v>
      </c>
      <c r="L313" s="13">
        <f t="shared" si="352"/>
        <v>690</v>
      </c>
      <c r="M313" s="14">
        <f t="shared" si="346"/>
        <v>0</v>
      </c>
      <c r="N313" s="3">
        <f t="shared" si="346"/>
        <v>3670</v>
      </c>
      <c r="P313" s="15">
        <f t="shared" si="353"/>
        <v>0</v>
      </c>
      <c r="R313" s="15">
        <f t="shared" si="354"/>
        <v>0</v>
      </c>
      <c r="U313" s="13">
        <f t="shared" si="355"/>
        <v>0</v>
      </c>
      <c r="V313" s="2">
        <f t="shared" si="348"/>
        <v>3670</v>
      </c>
      <c r="W313" s="6">
        <f t="shared" si="302"/>
        <v>3670</v>
      </c>
    </row>
    <row r="314" spans="1:23" hidden="1" x14ac:dyDescent="0.15">
      <c r="A314" s="1">
        <v>41235</v>
      </c>
      <c r="B314" s="2" t="s">
        <v>94</v>
      </c>
      <c r="D314" s="13">
        <f t="shared" si="349"/>
        <v>0</v>
      </c>
      <c r="F314" s="13">
        <f t="shared" si="350"/>
        <v>0</v>
      </c>
      <c r="G314" s="14">
        <f t="shared" ref="G314" si="356">E314+C314</f>
        <v>0</v>
      </c>
      <c r="H314" s="13">
        <f t="shared" ref="H314" si="357">F314+D314</f>
        <v>0</v>
      </c>
      <c r="J314" s="13">
        <f t="shared" si="351"/>
        <v>0</v>
      </c>
      <c r="L314" s="13">
        <f t="shared" si="352"/>
        <v>0</v>
      </c>
      <c r="M314" s="14">
        <f t="shared" ref="M314" si="358">K314+I314</f>
        <v>0</v>
      </c>
      <c r="N314" s="3">
        <f t="shared" ref="N314" si="359">L314+J314</f>
        <v>0</v>
      </c>
      <c r="P314" s="15">
        <f t="shared" si="353"/>
        <v>0</v>
      </c>
      <c r="R314" s="15">
        <f t="shared" si="354"/>
        <v>0</v>
      </c>
      <c r="U314" s="13">
        <f t="shared" si="355"/>
        <v>-2800</v>
      </c>
      <c r="V314" s="2">
        <f t="shared" ref="V314:V333" si="360">W264</f>
        <v>0</v>
      </c>
      <c r="W314" s="6">
        <f t="shared" ref="W314" si="361">V314+T314+M314</f>
        <v>0</v>
      </c>
    </row>
    <row r="315" spans="1:23" hidden="1" x14ac:dyDescent="0.15">
      <c r="A315" s="1">
        <v>41235</v>
      </c>
      <c r="B315" s="2" t="s">
        <v>27</v>
      </c>
      <c r="D315" s="13">
        <f t="shared" si="349"/>
        <v>0</v>
      </c>
      <c r="F315" s="13">
        <f t="shared" si="350"/>
        <v>0</v>
      </c>
      <c r="G315" s="14">
        <f t="shared" ref="G315" si="362">E315+C315</f>
        <v>0</v>
      </c>
      <c r="H315" s="13">
        <f t="shared" ref="H315" si="363">F315+D315</f>
        <v>0</v>
      </c>
      <c r="J315" s="13">
        <f t="shared" si="351"/>
        <v>0</v>
      </c>
      <c r="L315" s="13">
        <f t="shared" si="352"/>
        <v>0</v>
      </c>
      <c r="M315" s="14">
        <f t="shared" ref="M315" si="364">K315+I315</f>
        <v>0</v>
      </c>
      <c r="N315" s="3">
        <f t="shared" ref="N315" si="365">L315+J315</f>
        <v>0</v>
      </c>
      <c r="P315" s="15">
        <f t="shared" si="353"/>
        <v>0</v>
      </c>
      <c r="R315" s="15">
        <f t="shared" si="354"/>
        <v>0</v>
      </c>
      <c r="U315" s="13">
        <f t="shared" si="355"/>
        <v>0</v>
      </c>
      <c r="V315" s="2">
        <f t="shared" si="360"/>
        <v>0</v>
      </c>
      <c r="W315" s="6">
        <f t="shared" ref="W315" si="366">V315+T315+M315</f>
        <v>0</v>
      </c>
    </row>
    <row r="316" spans="1:23" hidden="1" x14ac:dyDescent="0.15">
      <c r="A316" s="1">
        <v>41235</v>
      </c>
      <c r="B316" s="2" t="s">
        <v>22</v>
      </c>
      <c r="D316" s="13">
        <f t="shared" si="349"/>
        <v>0</v>
      </c>
      <c r="F316" s="13">
        <f t="shared" si="350"/>
        <v>0</v>
      </c>
      <c r="G316" s="14">
        <f t="shared" si="347"/>
        <v>0</v>
      </c>
      <c r="H316" s="13">
        <f t="shared" si="347"/>
        <v>0</v>
      </c>
      <c r="J316" s="13">
        <f t="shared" si="351"/>
        <v>0</v>
      </c>
      <c r="L316" s="13">
        <f t="shared" si="352"/>
        <v>0</v>
      </c>
      <c r="M316" s="14">
        <f t="shared" si="346"/>
        <v>0</v>
      </c>
      <c r="N316" s="3">
        <f t="shared" si="346"/>
        <v>0</v>
      </c>
      <c r="P316" s="15">
        <f t="shared" si="353"/>
        <v>0</v>
      </c>
      <c r="R316" s="15">
        <f t="shared" si="354"/>
        <v>0</v>
      </c>
      <c r="U316" s="13">
        <f t="shared" si="355"/>
        <v>0</v>
      </c>
      <c r="V316" s="2">
        <f t="shared" si="360"/>
        <v>0</v>
      </c>
      <c r="W316" s="6">
        <f t="shared" si="302"/>
        <v>0</v>
      </c>
    </row>
    <row r="317" spans="1:23" hidden="1" x14ac:dyDescent="0.15">
      <c r="A317" s="1">
        <v>41235</v>
      </c>
      <c r="B317" s="2" t="s">
        <v>75</v>
      </c>
      <c r="D317" s="13">
        <f t="shared" si="349"/>
        <v>0</v>
      </c>
      <c r="F317" s="13">
        <f t="shared" si="350"/>
        <v>0</v>
      </c>
      <c r="G317" s="14">
        <f t="shared" ref="G317" si="367">E317+C317</f>
        <v>0</v>
      </c>
      <c r="H317" s="13">
        <f t="shared" ref="H317" si="368">F317+D317</f>
        <v>0</v>
      </c>
      <c r="J317" s="13">
        <f t="shared" si="351"/>
        <v>0</v>
      </c>
      <c r="L317" s="13">
        <f t="shared" si="352"/>
        <v>0</v>
      </c>
      <c r="M317" s="14">
        <f t="shared" ref="M317" si="369">K317+I317</f>
        <v>0</v>
      </c>
      <c r="N317" s="3">
        <f t="shared" ref="N317" si="370">L317+J317</f>
        <v>0</v>
      </c>
      <c r="P317" s="15">
        <f t="shared" si="353"/>
        <v>0</v>
      </c>
      <c r="R317" s="15">
        <f t="shared" si="354"/>
        <v>0</v>
      </c>
      <c r="U317" s="13">
        <f t="shared" si="355"/>
        <v>0</v>
      </c>
      <c r="V317" s="2">
        <f t="shared" si="360"/>
        <v>-180</v>
      </c>
      <c r="W317" s="6">
        <f t="shared" ref="W317" si="371">V317+T317+M317</f>
        <v>-180</v>
      </c>
    </row>
    <row r="318" spans="1:23" s="6" customFormat="1" hidden="1" x14ac:dyDescent="0.15">
      <c r="A318" s="11">
        <v>41235</v>
      </c>
      <c r="B318" s="6" t="s">
        <v>64</v>
      </c>
      <c r="C318" s="6">
        <f>C308+C309+C310+C311+C312+C313+C314+C315+C316+C317</f>
        <v>0</v>
      </c>
      <c r="D318" s="6">
        <f t="shared" si="349"/>
        <v>41925</v>
      </c>
      <c r="E318" s="6">
        <f>E308+E309+E310+E311+E312+E313+E314+E315+E316+E317</f>
        <v>0</v>
      </c>
      <c r="F318" s="6">
        <f t="shared" si="350"/>
        <v>150</v>
      </c>
      <c r="G318" s="6">
        <f t="shared" si="347"/>
        <v>0</v>
      </c>
      <c r="H318" s="6">
        <f t="shared" si="347"/>
        <v>42075</v>
      </c>
      <c r="I318" s="6">
        <f>I308+I309+I310+I311+I312+I313+I314+I315+I316+I317</f>
        <v>0</v>
      </c>
      <c r="J318" s="6">
        <f t="shared" si="351"/>
        <v>577498</v>
      </c>
      <c r="K318" s="6">
        <f>K308+K309+K310+K311+K312+K313+K314+K315+K316+K317</f>
        <v>0</v>
      </c>
      <c r="L318" s="6">
        <f t="shared" si="352"/>
        <v>30580</v>
      </c>
      <c r="M318" s="6">
        <f t="shared" si="346"/>
        <v>0</v>
      </c>
      <c r="N318" s="6">
        <f t="shared" si="346"/>
        <v>608078</v>
      </c>
      <c r="O318" s="6">
        <f>O308+O309+O310+O311+O312+O313+O314+O316+O317</f>
        <v>0</v>
      </c>
      <c r="P318" s="6">
        <f t="shared" si="353"/>
        <v>0</v>
      </c>
      <c r="Q318" s="6">
        <f>Q308+Q309+Q310+Q311+Q312+Q313+Q314+Q316+Q317</f>
        <v>0</v>
      </c>
      <c r="R318" s="6">
        <f t="shared" si="354"/>
        <v>0</v>
      </c>
      <c r="S318" s="6">
        <f>S308+S309+S310+S311+S312+S313+S314+S316+S317</f>
        <v>0</v>
      </c>
      <c r="T318" s="6">
        <f>T308+T309+T310+T311+T312+T313+T314+T315+T316+T317</f>
        <v>0</v>
      </c>
      <c r="U318" s="6">
        <f t="shared" si="355"/>
        <v>-730294</v>
      </c>
      <c r="V318" s="6">
        <f t="shared" si="360"/>
        <v>4443785.78</v>
      </c>
      <c r="W318" s="6">
        <f t="shared" si="302"/>
        <v>4443785.78</v>
      </c>
    </row>
    <row r="319" spans="1:23" hidden="1" x14ac:dyDescent="0.15">
      <c r="A319" s="1">
        <v>41235</v>
      </c>
      <c r="B319" s="12" t="s">
        <v>65</v>
      </c>
      <c r="D319" s="13">
        <f t="shared" si="349"/>
        <v>27110</v>
      </c>
      <c r="F319" s="13">
        <f t="shared" si="350"/>
        <v>0</v>
      </c>
      <c r="G319" s="14">
        <f t="shared" si="347"/>
        <v>0</v>
      </c>
      <c r="H319" s="13">
        <f t="shared" si="347"/>
        <v>27110</v>
      </c>
      <c r="J319" s="13">
        <f t="shared" si="351"/>
        <v>319782.5</v>
      </c>
      <c r="L319" s="13">
        <f t="shared" si="352"/>
        <v>9820</v>
      </c>
      <c r="M319" s="14">
        <f t="shared" si="346"/>
        <v>0</v>
      </c>
      <c r="N319" s="13">
        <f t="shared" si="346"/>
        <v>329602.5</v>
      </c>
      <c r="P319" s="15">
        <f t="shared" si="353"/>
        <v>0</v>
      </c>
      <c r="R319" s="15">
        <f t="shared" si="354"/>
        <v>0</v>
      </c>
      <c r="U319" s="13">
        <f t="shared" si="355"/>
        <v>-428490</v>
      </c>
      <c r="V319" s="2">
        <f t="shared" si="360"/>
        <v>1889211.25</v>
      </c>
      <c r="W319" s="16">
        <f t="shared" si="302"/>
        <v>1889211.25</v>
      </c>
    </row>
    <row r="320" spans="1:23" hidden="1" x14ac:dyDescent="0.15">
      <c r="A320" s="1">
        <v>41235</v>
      </c>
      <c r="B320" s="2" t="s">
        <v>98</v>
      </c>
      <c r="D320" s="13">
        <f t="shared" si="349"/>
        <v>15850</v>
      </c>
      <c r="F320" s="13">
        <f t="shared" si="350"/>
        <v>0</v>
      </c>
      <c r="G320" s="14">
        <f t="shared" si="347"/>
        <v>0</v>
      </c>
      <c r="H320" s="13">
        <f t="shared" si="347"/>
        <v>15850</v>
      </c>
      <c r="J320" s="13">
        <f t="shared" si="351"/>
        <v>113887.5</v>
      </c>
      <c r="L320" s="13">
        <f t="shared" si="352"/>
        <v>7600</v>
      </c>
      <c r="M320" s="14">
        <f t="shared" si="346"/>
        <v>0</v>
      </c>
      <c r="N320" s="3">
        <f t="shared" si="346"/>
        <v>121487.5</v>
      </c>
      <c r="P320" s="15">
        <f t="shared" si="353"/>
        <v>0</v>
      </c>
      <c r="R320" s="15">
        <f t="shared" si="354"/>
        <v>0</v>
      </c>
      <c r="U320" s="13">
        <f t="shared" si="355"/>
        <v>-75500</v>
      </c>
      <c r="V320" s="2">
        <f t="shared" si="360"/>
        <v>546177.5</v>
      </c>
      <c r="W320" s="6">
        <f t="shared" si="302"/>
        <v>546177.5</v>
      </c>
    </row>
    <row r="321" spans="1:23" hidden="1" x14ac:dyDescent="0.15">
      <c r="A321" s="1">
        <v>41235</v>
      </c>
      <c r="B321" s="2" t="s">
        <v>24</v>
      </c>
      <c r="D321" s="13">
        <f t="shared" si="349"/>
        <v>8700</v>
      </c>
      <c r="F321" s="13">
        <f t="shared" si="350"/>
        <v>0</v>
      </c>
      <c r="G321" s="14">
        <f t="shared" si="347"/>
        <v>0</v>
      </c>
      <c r="H321" s="13">
        <f t="shared" si="347"/>
        <v>8700</v>
      </c>
      <c r="J321" s="13">
        <f t="shared" si="351"/>
        <v>105000</v>
      </c>
      <c r="L321" s="13">
        <f t="shared" si="352"/>
        <v>0</v>
      </c>
      <c r="M321" s="14">
        <f t="shared" si="346"/>
        <v>0</v>
      </c>
      <c r="N321" s="3">
        <f t="shared" si="346"/>
        <v>105000</v>
      </c>
      <c r="P321" s="15">
        <f t="shared" si="353"/>
        <v>0</v>
      </c>
      <c r="R321" s="15">
        <f t="shared" si="354"/>
        <v>0</v>
      </c>
      <c r="U321" s="13">
        <f t="shared" si="355"/>
        <v>-98337.5</v>
      </c>
      <c r="V321" s="2">
        <f t="shared" si="360"/>
        <v>266352.5</v>
      </c>
      <c r="W321" s="6">
        <f t="shared" si="302"/>
        <v>266352.5</v>
      </c>
    </row>
    <row r="322" spans="1:23" hidden="1" x14ac:dyDescent="0.15">
      <c r="A322" s="1">
        <v>41235</v>
      </c>
      <c r="B322" s="2" t="s">
        <v>41</v>
      </c>
      <c r="D322" s="13">
        <f t="shared" si="349"/>
        <v>12700</v>
      </c>
      <c r="F322" s="13">
        <f t="shared" si="350"/>
        <v>0</v>
      </c>
      <c r="G322" s="14">
        <f t="shared" si="347"/>
        <v>0</v>
      </c>
      <c r="H322" s="13">
        <f t="shared" si="347"/>
        <v>12700</v>
      </c>
      <c r="J322" s="13">
        <f t="shared" si="351"/>
        <v>127550</v>
      </c>
      <c r="L322" s="13">
        <f t="shared" si="352"/>
        <v>0</v>
      </c>
      <c r="M322" s="14">
        <f t="shared" si="346"/>
        <v>0</v>
      </c>
      <c r="N322" s="3">
        <f t="shared" si="346"/>
        <v>127550</v>
      </c>
      <c r="P322" s="15">
        <f t="shared" si="353"/>
        <v>0</v>
      </c>
      <c r="R322" s="15">
        <f t="shared" si="354"/>
        <v>0</v>
      </c>
      <c r="U322" s="13">
        <f t="shared" si="355"/>
        <v>-322616.42</v>
      </c>
      <c r="V322" s="2">
        <f t="shared" si="360"/>
        <v>933912.09000000008</v>
      </c>
      <c r="W322" s="6">
        <f t="shared" si="302"/>
        <v>933912.09000000008</v>
      </c>
    </row>
    <row r="323" spans="1:23" hidden="1" x14ac:dyDescent="0.15">
      <c r="A323" s="1">
        <v>41235</v>
      </c>
      <c r="B323" s="2" t="s">
        <v>60</v>
      </c>
      <c r="D323" s="13">
        <f t="shared" si="349"/>
        <v>2875</v>
      </c>
      <c r="F323" s="13">
        <f t="shared" si="350"/>
        <v>0</v>
      </c>
      <c r="G323" s="14">
        <f t="shared" ref="G323:H353" si="372">E323+C323</f>
        <v>0</v>
      </c>
      <c r="H323" s="13">
        <f t="shared" si="372"/>
        <v>2875</v>
      </c>
      <c r="J323" s="13">
        <f t="shared" si="351"/>
        <v>29075</v>
      </c>
      <c r="L323" s="13">
        <f t="shared" si="352"/>
        <v>0</v>
      </c>
      <c r="M323" s="14">
        <f t="shared" si="346"/>
        <v>0</v>
      </c>
      <c r="N323" s="3">
        <f t="shared" si="346"/>
        <v>29075</v>
      </c>
      <c r="P323" s="15">
        <f t="shared" si="353"/>
        <v>0</v>
      </c>
      <c r="R323" s="15">
        <f t="shared" si="354"/>
        <v>0</v>
      </c>
      <c r="U323" s="13">
        <f t="shared" si="355"/>
        <v>-150000</v>
      </c>
      <c r="V323" s="2">
        <f t="shared" si="360"/>
        <v>280650</v>
      </c>
      <c r="W323" s="6">
        <f t="shared" si="302"/>
        <v>280650</v>
      </c>
    </row>
    <row r="324" spans="1:23" hidden="1" x14ac:dyDescent="0.15">
      <c r="A324" s="1">
        <v>41235</v>
      </c>
      <c r="B324" s="2" t="s">
        <v>23</v>
      </c>
      <c r="D324" s="13">
        <f t="shared" si="349"/>
        <v>4400</v>
      </c>
      <c r="F324" s="13">
        <f t="shared" si="350"/>
        <v>0</v>
      </c>
      <c r="G324" s="14">
        <f t="shared" si="372"/>
        <v>0</v>
      </c>
      <c r="H324" s="13">
        <f t="shared" si="372"/>
        <v>4400</v>
      </c>
      <c r="J324" s="13">
        <f t="shared" si="351"/>
        <v>36000</v>
      </c>
      <c r="L324" s="13">
        <f t="shared" si="352"/>
        <v>0</v>
      </c>
      <c r="M324" s="14">
        <f t="shared" si="346"/>
        <v>0</v>
      </c>
      <c r="N324" s="3">
        <f t="shared" si="346"/>
        <v>36000</v>
      </c>
      <c r="P324" s="15">
        <f t="shared" si="353"/>
        <v>0</v>
      </c>
      <c r="R324" s="15">
        <f t="shared" si="354"/>
        <v>0</v>
      </c>
      <c r="U324" s="13">
        <f t="shared" si="355"/>
        <v>-31050</v>
      </c>
      <c r="V324" s="2">
        <f t="shared" si="360"/>
        <v>180670</v>
      </c>
      <c r="W324" s="6">
        <f t="shared" si="302"/>
        <v>180670</v>
      </c>
    </row>
    <row r="325" spans="1:23" hidden="1" x14ac:dyDescent="0.15">
      <c r="A325" s="1">
        <v>41235</v>
      </c>
      <c r="B325" s="2" t="s">
        <v>42</v>
      </c>
      <c r="D325" s="13">
        <f t="shared" si="349"/>
        <v>3600</v>
      </c>
      <c r="F325" s="13">
        <f t="shared" si="350"/>
        <v>0</v>
      </c>
      <c r="G325" s="14">
        <f t="shared" si="372"/>
        <v>0</v>
      </c>
      <c r="H325" s="13">
        <f t="shared" si="372"/>
        <v>3600</v>
      </c>
      <c r="J325" s="13">
        <f t="shared" si="351"/>
        <v>61812.5</v>
      </c>
      <c r="L325" s="13">
        <f t="shared" si="352"/>
        <v>0</v>
      </c>
      <c r="M325" s="14">
        <f t="shared" si="346"/>
        <v>0</v>
      </c>
      <c r="N325" s="3">
        <f t="shared" si="346"/>
        <v>61812.5</v>
      </c>
      <c r="P325" s="15">
        <f t="shared" si="353"/>
        <v>0</v>
      </c>
      <c r="R325" s="15">
        <f t="shared" si="354"/>
        <v>0</v>
      </c>
      <c r="U325" s="13">
        <f t="shared" si="355"/>
        <v>-6825</v>
      </c>
      <c r="V325" s="2">
        <f t="shared" si="360"/>
        <v>190312.5</v>
      </c>
      <c r="W325" s="6">
        <f t="shared" si="302"/>
        <v>190312.5</v>
      </c>
    </row>
    <row r="326" spans="1:23" hidden="1" x14ac:dyDescent="0.15">
      <c r="A326" s="1">
        <v>41235</v>
      </c>
      <c r="B326" s="2" t="s">
        <v>56</v>
      </c>
      <c r="D326" s="17">
        <f t="shared" si="349"/>
        <v>2650</v>
      </c>
      <c r="F326" s="17">
        <f t="shared" si="350"/>
        <v>0</v>
      </c>
      <c r="G326" s="18">
        <f t="shared" si="372"/>
        <v>0</v>
      </c>
      <c r="H326" s="17">
        <f t="shared" si="372"/>
        <v>2650</v>
      </c>
      <c r="J326" s="17">
        <f t="shared" si="351"/>
        <v>39660</v>
      </c>
      <c r="L326" s="17">
        <f t="shared" si="352"/>
        <v>0</v>
      </c>
      <c r="M326" s="18">
        <f t="shared" si="346"/>
        <v>0</v>
      </c>
      <c r="N326" s="8">
        <f t="shared" si="346"/>
        <v>39660</v>
      </c>
      <c r="P326" s="19">
        <f t="shared" si="353"/>
        <v>0</v>
      </c>
      <c r="R326" s="19">
        <f t="shared" si="354"/>
        <v>0</v>
      </c>
      <c r="U326" s="17">
        <f t="shared" si="355"/>
        <v>0</v>
      </c>
      <c r="V326" s="2">
        <f t="shared" si="360"/>
        <v>136335</v>
      </c>
      <c r="W326" s="10">
        <f t="shared" si="302"/>
        <v>136335</v>
      </c>
    </row>
    <row r="327" spans="1:23" hidden="1" x14ac:dyDescent="0.15">
      <c r="A327" s="1">
        <v>41235</v>
      </c>
      <c r="B327" s="2" t="s">
        <v>100</v>
      </c>
      <c r="D327" s="17">
        <f t="shared" si="349"/>
        <v>0</v>
      </c>
      <c r="F327" s="17">
        <f t="shared" si="350"/>
        <v>0</v>
      </c>
      <c r="G327" s="18">
        <f t="shared" ref="G327" si="373">E327+C327</f>
        <v>0</v>
      </c>
      <c r="H327" s="17">
        <f t="shared" ref="H327" si="374">F327+D327</f>
        <v>0</v>
      </c>
      <c r="J327" s="17">
        <f t="shared" si="351"/>
        <v>0</v>
      </c>
      <c r="L327" s="17">
        <f t="shared" si="352"/>
        <v>0</v>
      </c>
      <c r="M327" s="18">
        <f t="shared" ref="M327" si="375">K327+I327</f>
        <v>0</v>
      </c>
      <c r="N327" s="8">
        <f t="shared" ref="N327" si="376">L327+J327</f>
        <v>0</v>
      </c>
      <c r="P327" s="19">
        <f t="shared" si="353"/>
        <v>0</v>
      </c>
      <c r="R327" s="19">
        <f t="shared" si="354"/>
        <v>0</v>
      </c>
      <c r="U327" s="17">
        <f t="shared" si="355"/>
        <v>0</v>
      </c>
      <c r="V327" s="2">
        <f t="shared" si="360"/>
        <v>0</v>
      </c>
      <c r="W327" s="10">
        <f t="shared" ref="W327" si="377">V327+T327+M327</f>
        <v>0</v>
      </c>
    </row>
    <row r="328" spans="1:23" s="6" customFormat="1" hidden="1" x14ac:dyDescent="0.15">
      <c r="A328" s="11">
        <v>41235</v>
      </c>
      <c r="B328" s="6" t="s">
        <v>66</v>
      </c>
      <c r="C328" s="6">
        <f>C319+C320+C321+C322+C323+C324+C325+C326+C327</f>
        <v>0</v>
      </c>
      <c r="D328" s="6">
        <f t="shared" si="349"/>
        <v>77885</v>
      </c>
      <c r="E328" s="6">
        <f>E319+E320+E321+E322+E323+E324+E325+E326+E327</f>
        <v>0</v>
      </c>
      <c r="F328" s="6">
        <f t="shared" si="350"/>
        <v>0</v>
      </c>
      <c r="G328" s="6">
        <f t="shared" si="372"/>
        <v>0</v>
      </c>
      <c r="H328" s="6">
        <f t="shared" si="372"/>
        <v>77885</v>
      </c>
      <c r="I328" s="6">
        <f>I319+I320+I321+I322+I323+I324+I325+I326+I327</f>
        <v>0</v>
      </c>
      <c r="J328" s="6">
        <f t="shared" si="351"/>
        <v>832767.5</v>
      </c>
      <c r="K328" s="6">
        <f>K319+K320+K321+K322+K323+K324+K325+K326+K327</f>
        <v>0</v>
      </c>
      <c r="L328" s="6">
        <f t="shared" si="352"/>
        <v>17420</v>
      </c>
      <c r="M328" s="6">
        <f t="shared" si="346"/>
        <v>0</v>
      </c>
      <c r="N328" s="6">
        <f t="shared" si="346"/>
        <v>850187.5</v>
      </c>
      <c r="O328" s="6">
        <f>O319+O320+O321+O322+O323+O324+O325+O326+O327</f>
        <v>0</v>
      </c>
      <c r="P328" s="6">
        <f t="shared" si="353"/>
        <v>0</v>
      </c>
      <c r="Q328" s="6">
        <f>Q319+Q320+Q321+Q322+Q323+Q324+Q325+Q326+Q327</f>
        <v>0</v>
      </c>
      <c r="R328" s="6">
        <f t="shared" si="354"/>
        <v>0</v>
      </c>
      <c r="S328" s="6">
        <f>S319+S320+S321+S322+S323+S324+S325+S326+S327</f>
        <v>0</v>
      </c>
      <c r="T328" s="6">
        <f>T319+T320+T321+T322+T323+T324+T325+T326+T327</f>
        <v>0</v>
      </c>
      <c r="U328" s="6">
        <f t="shared" si="355"/>
        <v>-1112818.92</v>
      </c>
      <c r="V328" s="6">
        <f t="shared" si="360"/>
        <v>4423620.84</v>
      </c>
      <c r="W328" s="6">
        <f t="shared" si="302"/>
        <v>4423620.84</v>
      </c>
    </row>
    <row r="329" spans="1:23" hidden="1" x14ac:dyDescent="0.15">
      <c r="A329" s="1">
        <v>41235</v>
      </c>
      <c r="B329" s="2" t="s">
        <v>58</v>
      </c>
      <c r="D329" s="13">
        <f t="shared" si="349"/>
        <v>7435</v>
      </c>
      <c r="F329" s="13">
        <f t="shared" si="350"/>
        <v>0</v>
      </c>
      <c r="G329" s="14">
        <f t="shared" si="372"/>
        <v>0</v>
      </c>
      <c r="H329" s="13">
        <f t="shared" si="372"/>
        <v>7435</v>
      </c>
      <c r="J329" s="13">
        <f t="shared" si="351"/>
        <v>112045</v>
      </c>
      <c r="L329" s="13">
        <f t="shared" si="352"/>
        <v>0</v>
      </c>
      <c r="M329" s="14">
        <f t="shared" si="346"/>
        <v>0</v>
      </c>
      <c r="N329" s="3">
        <f t="shared" si="346"/>
        <v>112045</v>
      </c>
      <c r="P329" s="15">
        <f t="shared" si="353"/>
        <v>0</v>
      </c>
      <c r="R329" s="15">
        <f t="shared" si="354"/>
        <v>0</v>
      </c>
      <c r="U329" s="13">
        <f t="shared" si="355"/>
        <v>-94400</v>
      </c>
      <c r="V329" s="2">
        <f t="shared" si="360"/>
        <v>336220.9</v>
      </c>
      <c r="W329" s="6">
        <f t="shared" si="302"/>
        <v>336220.9</v>
      </c>
    </row>
    <row r="330" spans="1:23" hidden="1" x14ac:dyDescent="0.15">
      <c r="A330" s="1">
        <v>41235</v>
      </c>
      <c r="B330" s="2" t="s">
        <v>57</v>
      </c>
      <c r="D330" s="13">
        <f t="shared" si="349"/>
        <v>2625</v>
      </c>
      <c r="F330" s="13">
        <f t="shared" si="350"/>
        <v>0</v>
      </c>
      <c r="G330" s="14">
        <f t="shared" si="372"/>
        <v>0</v>
      </c>
      <c r="H330" s="13">
        <f t="shared" si="372"/>
        <v>2625</v>
      </c>
      <c r="J330" s="13">
        <f t="shared" si="351"/>
        <v>27700</v>
      </c>
      <c r="L330" s="13">
        <f t="shared" si="352"/>
        <v>0</v>
      </c>
      <c r="M330" s="14">
        <f t="shared" si="346"/>
        <v>0</v>
      </c>
      <c r="N330" s="3">
        <f t="shared" si="346"/>
        <v>27700</v>
      </c>
      <c r="P330" s="15">
        <f t="shared" si="353"/>
        <v>0</v>
      </c>
      <c r="R330" s="15">
        <f t="shared" si="354"/>
        <v>0</v>
      </c>
      <c r="U330" s="13">
        <f t="shared" si="355"/>
        <v>-22780</v>
      </c>
      <c r="V330" s="2">
        <f t="shared" si="360"/>
        <v>67975</v>
      </c>
      <c r="W330" s="6">
        <f t="shared" si="302"/>
        <v>67975</v>
      </c>
    </row>
    <row r="331" spans="1:23" hidden="1" x14ac:dyDescent="0.15">
      <c r="A331" s="1">
        <v>41235</v>
      </c>
      <c r="B331" s="2" t="s">
        <v>67</v>
      </c>
      <c r="D331" s="13">
        <f t="shared" si="349"/>
        <v>0</v>
      </c>
      <c r="F331" s="13">
        <f t="shared" si="350"/>
        <v>0</v>
      </c>
      <c r="G331" s="14">
        <f t="shared" si="372"/>
        <v>0</v>
      </c>
      <c r="H331" s="13">
        <f t="shared" si="372"/>
        <v>0</v>
      </c>
      <c r="J331" s="13">
        <f t="shared" si="351"/>
        <v>0</v>
      </c>
      <c r="L331" s="13">
        <f t="shared" si="352"/>
        <v>0</v>
      </c>
      <c r="M331" s="14">
        <f t="shared" si="346"/>
        <v>0</v>
      </c>
      <c r="N331" s="3">
        <f t="shared" si="346"/>
        <v>0</v>
      </c>
      <c r="P331" s="15">
        <f t="shared" si="353"/>
        <v>0</v>
      </c>
      <c r="R331" s="15">
        <f t="shared" si="354"/>
        <v>0</v>
      </c>
      <c r="U331" s="13">
        <f t="shared" si="355"/>
        <v>-3300</v>
      </c>
      <c r="V331" s="2">
        <f t="shared" si="360"/>
        <v>0</v>
      </c>
      <c r="W331" s="6">
        <f t="shared" si="302"/>
        <v>0</v>
      </c>
    </row>
    <row r="332" spans="1:23" hidden="1" x14ac:dyDescent="0.15">
      <c r="A332" s="1">
        <v>41235</v>
      </c>
      <c r="B332" s="2" t="s">
        <v>96</v>
      </c>
      <c r="D332" s="13">
        <f t="shared" si="349"/>
        <v>0</v>
      </c>
      <c r="F332" s="13">
        <f t="shared" si="350"/>
        <v>0</v>
      </c>
      <c r="G332" s="14">
        <f t="shared" ref="G332" si="378">E332+C332</f>
        <v>0</v>
      </c>
      <c r="H332" s="13">
        <f t="shared" ref="H332" si="379">F332+D332</f>
        <v>0</v>
      </c>
      <c r="J332" s="13">
        <f t="shared" si="351"/>
        <v>0</v>
      </c>
      <c r="L332" s="13">
        <f t="shared" si="352"/>
        <v>0</v>
      </c>
      <c r="M332" s="14">
        <f t="shared" ref="M332" si="380">K332+I332</f>
        <v>0</v>
      </c>
      <c r="N332" s="3">
        <f t="shared" ref="N332" si="381">L332+J332</f>
        <v>0</v>
      </c>
      <c r="P332" s="15">
        <f t="shared" si="353"/>
        <v>0</v>
      </c>
      <c r="R332" s="15">
        <f t="shared" si="354"/>
        <v>0</v>
      </c>
      <c r="U332" s="13">
        <f t="shared" si="355"/>
        <v>0</v>
      </c>
      <c r="V332" s="2">
        <f t="shared" si="360"/>
        <v>0</v>
      </c>
      <c r="W332" s="6">
        <f t="shared" ref="W332" si="382">V332+T332+M332</f>
        <v>0</v>
      </c>
    </row>
    <row r="333" spans="1:23" hidden="1" x14ac:dyDescent="0.15">
      <c r="A333" s="1">
        <v>41235</v>
      </c>
      <c r="B333" s="2" t="s">
        <v>101</v>
      </c>
      <c r="D333" s="13">
        <f t="shared" si="349"/>
        <v>0</v>
      </c>
      <c r="F333" s="13">
        <f t="shared" si="350"/>
        <v>0</v>
      </c>
      <c r="G333" s="14">
        <f t="shared" ref="G333" si="383">E333+C333</f>
        <v>0</v>
      </c>
      <c r="H333" s="13">
        <f t="shared" ref="H333" si="384">F333+D333</f>
        <v>0</v>
      </c>
      <c r="J333" s="13">
        <f t="shared" si="351"/>
        <v>0</v>
      </c>
      <c r="L333" s="13">
        <f t="shared" si="352"/>
        <v>0</v>
      </c>
      <c r="M333" s="14">
        <f t="shared" ref="M333" si="385">K333+I333</f>
        <v>0</v>
      </c>
      <c r="N333" s="3">
        <f t="shared" ref="N333" si="386">L333+J333</f>
        <v>0</v>
      </c>
      <c r="P333" s="15">
        <f t="shared" si="353"/>
        <v>0</v>
      </c>
      <c r="R333" s="15">
        <f t="shared" si="354"/>
        <v>0</v>
      </c>
      <c r="U333" s="13">
        <f t="shared" si="355"/>
        <v>0</v>
      </c>
      <c r="V333" s="2">
        <f t="shared" si="360"/>
        <v>0</v>
      </c>
      <c r="W333" s="6">
        <f t="shared" ref="W333" si="387">V333+T333+M333</f>
        <v>0</v>
      </c>
    </row>
    <row r="334" spans="1:23" s="6" customFormat="1" hidden="1" x14ac:dyDescent="0.15">
      <c r="A334" s="11">
        <v>41235</v>
      </c>
      <c r="B334" s="6" t="s">
        <v>68</v>
      </c>
      <c r="C334" s="6">
        <f>C329+C330+C331+C332+C333</f>
        <v>0</v>
      </c>
      <c r="D334" s="6">
        <f t="shared" si="349"/>
        <v>10060</v>
      </c>
      <c r="E334" s="6">
        <f>E329+E330+E331+E332+E333</f>
        <v>0</v>
      </c>
      <c r="F334" s="6">
        <f t="shared" si="350"/>
        <v>0</v>
      </c>
      <c r="G334" s="6">
        <f t="shared" ref="G334" si="388">E334+C334</f>
        <v>0</v>
      </c>
      <c r="H334" s="6">
        <f t="shared" ref="H334" si="389">F334+D334</f>
        <v>10060</v>
      </c>
      <c r="I334" s="6">
        <f>I329+I330+I331+I332+I333</f>
        <v>0</v>
      </c>
      <c r="J334" s="6">
        <f t="shared" si="351"/>
        <v>139745</v>
      </c>
      <c r="K334" s="6">
        <f>K329+K330+K331+K332+K333</f>
        <v>0</v>
      </c>
      <c r="L334" s="6">
        <f t="shared" si="352"/>
        <v>0</v>
      </c>
      <c r="M334" s="6">
        <f t="shared" ref="M334" si="390">K334+I334</f>
        <v>0</v>
      </c>
      <c r="N334" s="6">
        <f t="shared" ref="N334" si="391">L334+J334</f>
        <v>139745</v>
      </c>
      <c r="O334" s="6">
        <f>O329+O330+O331+O332</f>
        <v>0</v>
      </c>
      <c r="P334" s="6">
        <f t="shared" si="353"/>
        <v>0</v>
      </c>
      <c r="Q334" s="6">
        <f>Q329+Q330+Q331+Q332</f>
        <v>0</v>
      </c>
      <c r="R334" s="6">
        <f t="shared" si="354"/>
        <v>0</v>
      </c>
      <c r="S334" s="6">
        <f>S329+S330+S331+S332</f>
        <v>0</v>
      </c>
      <c r="T334" s="6">
        <f>T329+T330+T331+T332+T333</f>
        <v>0</v>
      </c>
      <c r="U334" s="6">
        <f t="shared" si="355"/>
        <v>-120480</v>
      </c>
      <c r="V334" s="6">
        <f t="shared" ref="V334:V342" si="392">W284</f>
        <v>404195.9</v>
      </c>
      <c r="W334" s="6">
        <f t="shared" ref="W334" si="393">V334+T334+M334</f>
        <v>404195.9</v>
      </c>
    </row>
    <row r="335" spans="1:23" hidden="1" x14ac:dyDescent="0.15">
      <c r="A335" s="1">
        <v>41235</v>
      </c>
      <c r="B335" s="2" t="s">
        <v>36</v>
      </c>
      <c r="D335" s="13">
        <f t="shared" si="349"/>
        <v>0</v>
      </c>
      <c r="F335" s="13">
        <f t="shared" si="350"/>
        <v>1500</v>
      </c>
      <c r="G335" s="14">
        <f t="shared" si="372"/>
        <v>0</v>
      </c>
      <c r="H335" s="13">
        <f t="shared" si="372"/>
        <v>1500</v>
      </c>
      <c r="J335" s="13">
        <f t="shared" si="351"/>
        <v>0</v>
      </c>
      <c r="L335" s="13">
        <f t="shared" si="352"/>
        <v>28300</v>
      </c>
      <c r="M335" s="14">
        <f t="shared" si="346"/>
        <v>0</v>
      </c>
      <c r="N335" s="3">
        <f t="shared" si="346"/>
        <v>28300</v>
      </c>
      <c r="P335" s="15">
        <f t="shared" si="353"/>
        <v>0</v>
      </c>
      <c r="R335" s="15">
        <f t="shared" si="354"/>
        <v>0</v>
      </c>
      <c r="U335" s="13">
        <f t="shared" si="355"/>
        <v>-32100</v>
      </c>
      <c r="V335" s="2">
        <f t="shared" si="392"/>
        <v>251900</v>
      </c>
      <c r="W335" s="6">
        <f t="shared" si="302"/>
        <v>251900</v>
      </c>
    </row>
    <row r="336" spans="1:23" hidden="1" x14ac:dyDescent="0.15">
      <c r="A336" s="1">
        <v>41235</v>
      </c>
      <c r="B336" s="2" t="s">
        <v>61</v>
      </c>
      <c r="D336" s="13">
        <f t="shared" si="349"/>
        <v>175</v>
      </c>
      <c r="F336" s="13">
        <f t="shared" si="350"/>
        <v>0</v>
      </c>
      <c r="G336" s="14">
        <f t="shared" si="372"/>
        <v>0</v>
      </c>
      <c r="H336" s="13">
        <f t="shared" si="372"/>
        <v>175</v>
      </c>
      <c r="J336" s="13">
        <f t="shared" si="351"/>
        <v>2425</v>
      </c>
      <c r="L336" s="13">
        <f t="shared" si="352"/>
        <v>0</v>
      </c>
      <c r="M336" s="14">
        <f t="shared" si="346"/>
        <v>0</v>
      </c>
      <c r="N336" s="3">
        <f t="shared" si="346"/>
        <v>2425</v>
      </c>
      <c r="P336" s="15">
        <f t="shared" si="353"/>
        <v>0</v>
      </c>
      <c r="R336" s="15">
        <f t="shared" si="354"/>
        <v>0</v>
      </c>
      <c r="U336" s="13">
        <f t="shared" si="355"/>
        <v>0</v>
      </c>
      <c r="V336" s="2">
        <f t="shared" si="392"/>
        <v>21700</v>
      </c>
      <c r="W336" s="6">
        <f t="shared" si="302"/>
        <v>21700</v>
      </c>
    </row>
    <row r="337" spans="1:23" hidden="1" x14ac:dyDescent="0.15">
      <c r="A337" s="1">
        <v>41235</v>
      </c>
      <c r="B337" s="2" t="s">
        <v>59</v>
      </c>
      <c r="D337" s="17">
        <f t="shared" si="349"/>
        <v>4500</v>
      </c>
      <c r="F337" s="17">
        <f t="shared" si="350"/>
        <v>0</v>
      </c>
      <c r="G337" s="18">
        <f t="shared" si="372"/>
        <v>0</v>
      </c>
      <c r="H337" s="17">
        <f t="shared" si="372"/>
        <v>4500</v>
      </c>
      <c r="J337" s="17">
        <f t="shared" si="351"/>
        <v>27575</v>
      </c>
      <c r="L337" s="17">
        <f t="shared" si="352"/>
        <v>0</v>
      </c>
      <c r="M337" s="18">
        <f t="shared" si="346"/>
        <v>0</v>
      </c>
      <c r="N337" s="8">
        <f t="shared" si="346"/>
        <v>27575</v>
      </c>
      <c r="P337" s="19">
        <f t="shared" si="353"/>
        <v>0</v>
      </c>
      <c r="R337" s="19">
        <f t="shared" si="354"/>
        <v>0</v>
      </c>
      <c r="U337" s="17">
        <f t="shared" si="355"/>
        <v>-22440</v>
      </c>
      <c r="V337" s="2">
        <f t="shared" si="392"/>
        <v>41315</v>
      </c>
      <c r="W337" s="10">
        <f t="shared" si="302"/>
        <v>41315</v>
      </c>
    </row>
    <row r="338" spans="1:23" hidden="1" x14ac:dyDescent="0.15">
      <c r="A338" s="1">
        <v>41235</v>
      </c>
      <c r="B338" s="12" t="s">
        <v>90</v>
      </c>
      <c r="D338" s="13">
        <f t="shared" si="349"/>
        <v>50</v>
      </c>
      <c r="F338" s="13">
        <f t="shared" si="350"/>
        <v>0</v>
      </c>
      <c r="G338" s="14">
        <f t="shared" si="372"/>
        <v>0</v>
      </c>
      <c r="H338" s="13">
        <f t="shared" si="372"/>
        <v>50</v>
      </c>
      <c r="J338" s="13">
        <f t="shared" si="351"/>
        <v>500</v>
      </c>
      <c r="L338" s="13">
        <f t="shared" si="352"/>
        <v>0</v>
      </c>
      <c r="M338" s="14">
        <f t="shared" si="346"/>
        <v>0</v>
      </c>
      <c r="N338" s="13">
        <f t="shared" si="346"/>
        <v>500</v>
      </c>
      <c r="P338" s="15">
        <f t="shared" si="353"/>
        <v>0</v>
      </c>
      <c r="R338" s="15">
        <f t="shared" si="354"/>
        <v>0</v>
      </c>
      <c r="U338" s="13">
        <f t="shared" si="355"/>
        <v>-500</v>
      </c>
      <c r="V338" s="2">
        <f t="shared" si="392"/>
        <v>500</v>
      </c>
      <c r="W338" s="16">
        <f t="shared" si="302"/>
        <v>500</v>
      </c>
    </row>
    <row r="339" spans="1:23" s="6" customFormat="1" hidden="1" x14ac:dyDescent="0.15">
      <c r="A339" s="11">
        <v>41235</v>
      </c>
      <c r="B339" s="6" t="s">
        <v>69</v>
      </c>
      <c r="C339" s="6">
        <f>C335+C336+C337+C338</f>
        <v>0</v>
      </c>
      <c r="D339" s="6">
        <f t="shared" si="349"/>
        <v>4725</v>
      </c>
      <c r="E339" s="6">
        <f>E335+E336+E337+E338</f>
        <v>0</v>
      </c>
      <c r="F339" s="6">
        <f t="shared" si="350"/>
        <v>1500</v>
      </c>
      <c r="G339" s="6">
        <f t="shared" si="372"/>
        <v>0</v>
      </c>
      <c r="H339" s="6">
        <f t="shared" si="372"/>
        <v>6225</v>
      </c>
      <c r="I339" s="6">
        <f>I335+I336+I337+I338</f>
        <v>0</v>
      </c>
      <c r="J339" s="6">
        <f t="shared" si="351"/>
        <v>30500</v>
      </c>
      <c r="K339" s="6">
        <f>K335+K336+K337+K338</f>
        <v>0</v>
      </c>
      <c r="L339" s="6">
        <f t="shared" si="352"/>
        <v>28300</v>
      </c>
      <c r="M339" s="6">
        <f t="shared" si="346"/>
        <v>0</v>
      </c>
      <c r="N339" s="6">
        <f t="shared" si="346"/>
        <v>58800</v>
      </c>
      <c r="O339" s="6">
        <f>O335+O336+O337+O338</f>
        <v>0</v>
      </c>
      <c r="P339" s="6">
        <f t="shared" si="353"/>
        <v>0</v>
      </c>
      <c r="Q339" s="6">
        <f>Q335+Q336+Q337+Q338</f>
        <v>0</v>
      </c>
      <c r="R339" s="6">
        <f t="shared" si="354"/>
        <v>0</v>
      </c>
      <c r="S339" s="6">
        <f>S335+S336+S337+S338</f>
        <v>0</v>
      </c>
      <c r="T339" s="6">
        <f>T335+T336+T337+T338</f>
        <v>0</v>
      </c>
      <c r="U339" s="6">
        <f t="shared" si="355"/>
        <v>-55040</v>
      </c>
      <c r="V339" s="6">
        <f t="shared" si="392"/>
        <v>315415</v>
      </c>
      <c r="W339" s="6">
        <f t="shared" si="302"/>
        <v>315415</v>
      </c>
    </row>
    <row r="340" spans="1:23" hidden="1" x14ac:dyDescent="0.15">
      <c r="A340" s="1">
        <v>41235</v>
      </c>
      <c r="B340" s="2" t="s">
        <v>70</v>
      </c>
      <c r="D340" s="13">
        <f t="shared" si="349"/>
        <v>15125</v>
      </c>
      <c r="F340" s="13">
        <f t="shared" si="350"/>
        <v>0</v>
      </c>
      <c r="G340" s="14">
        <f t="shared" si="372"/>
        <v>0</v>
      </c>
      <c r="H340" s="13">
        <f t="shared" si="372"/>
        <v>15125</v>
      </c>
      <c r="J340" s="13">
        <f t="shared" si="351"/>
        <v>174900</v>
      </c>
      <c r="L340" s="13">
        <f t="shared" si="352"/>
        <v>0</v>
      </c>
      <c r="M340" s="14">
        <f t="shared" si="346"/>
        <v>0</v>
      </c>
      <c r="N340" s="3">
        <f t="shared" si="346"/>
        <v>174900</v>
      </c>
      <c r="P340" s="15">
        <f t="shared" si="353"/>
        <v>0</v>
      </c>
      <c r="R340" s="15">
        <f t="shared" si="354"/>
        <v>0</v>
      </c>
      <c r="U340" s="13">
        <f t="shared" si="355"/>
        <v>-26200</v>
      </c>
      <c r="V340" s="2">
        <f t="shared" si="392"/>
        <v>391597.5</v>
      </c>
      <c r="W340" s="6">
        <f t="shared" si="302"/>
        <v>391597.5</v>
      </c>
    </row>
    <row r="341" spans="1:23" hidden="1" x14ac:dyDescent="0.15">
      <c r="A341" s="1">
        <v>41235</v>
      </c>
      <c r="B341" s="2" t="s">
        <v>86</v>
      </c>
      <c r="D341" s="13">
        <f t="shared" si="349"/>
        <v>0</v>
      </c>
      <c r="F341" s="13">
        <f t="shared" si="350"/>
        <v>0</v>
      </c>
      <c r="G341" s="14">
        <f t="shared" ref="G341:G342" si="394">E341+C341</f>
        <v>0</v>
      </c>
      <c r="H341" s="13">
        <f t="shared" ref="H341:H342" si="395">F341+D341</f>
        <v>0</v>
      </c>
      <c r="J341" s="13">
        <f t="shared" si="351"/>
        <v>0</v>
      </c>
      <c r="L341" s="13">
        <f t="shared" si="352"/>
        <v>0</v>
      </c>
      <c r="M341" s="14">
        <f t="shared" ref="M341:M342" si="396">K341+I341</f>
        <v>0</v>
      </c>
      <c r="N341" s="3">
        <f t="shared" ref="N341:N342" si="397">L341+J341</f>
        <v>0</v>
      </c>
      <c r="P341" s="15">
        <f t="shared" si="353"/>
        <v>0</v>
      </c>
      <c r="R341" s="15">
        <f t="shared" si="354"/>
        <v>0</v>
      </c>
      <c r="U341" s="13">
        <f t="shared" si="355"/>
        <v>0</v>
      </c>
      <c r="V341" s="2">
        <f t="shared" si="392"/>
        <v>25500</v>
      </c>
      <c r="W341" s="6">
        <f t="shared" ref="W341:W342" si="398">V341+T341+M341</f>
        <v>25500</v>
      </c>
    </row>
    <row r="342" spans="1:23" hidden="1" x14ac:dyDescent="0.15">
      <c r="A342" s="1">
        <v>41235</v>
      </c>
      <c r="B342" s="2" t="s">
        <v>91</v>
      </c>
      <c r="D342" s="13">
        <f t="shared" si="349"/>
        <v>100</v>
      </c>
      <c r="F342" s="13">
        <f t="shared" si="350"/>
        <v>0</v>
      </c>
      <c r="G342" s="14">
        <f t="shared" si="394"/>
        <v>0</v>
      </c>
      <c r="H342" s="13">
        <f t="shared" si="395"/>
        <v>100</v>
      </c>
      <c r="J342" s="13">
        <f t="shared" si="351"/>
        <v>1250</v>
      </c>
      <c r="L342" s="13">
        <f t="shared" si="352"/>
        <v>0</v>
      </c>
      <c r="M342" s="14">
        <f t="shared" si="396"/>
        <v>0</v>
      </c>
      <c r="N342" s="3">
        <f t="shared" si="397"/>
        <v>1250</v>
      </c>
      <c r="P342" s="15">
        <f t="shared" si="353"/>
        <v>0</v>
      </c>
      <c r="R342" s="15">
        <f t="shared" si="354"/>
        <v>0</v>
      </c>
      <c r="U342" s="13">
        <f t="shared" si="355"/>
        <v>-7000</v>
      </c>
      <c r="V342" s="2">
        <f t="shared" si="392"/>
        <v>12050</v>
      </c>
      <c r="W342" s="6">
        <f t="shared" si="398"/>
        <v>12050</v>
      </c>
    </row>
    <row r="343" spans="1:23" hidden="1" x14ac:dyDescent="0.15">
      <c r="A343" s="1">
        <v>41235</v>
      </c>
      <c r="B343" s="2" t="s">
        <v>97</v>
      </c>
      <c r="D343" s="13">
        <f t="shared" si="349"/>
        <v>0</v>
      </c>
      <c r="F343" s="13">
        <f t="shared" si="350"/>
        <v>0</v>
      </c>
      <c r="G343" s="14">
        <f t="shared" si="372"/>
        <v>0</v>
      </c>
      <c r="H343" s="13">
        <f t="shared" si="372"/>
        <v>0</v>
      </c>
      <c r="J343" s="13">
        <f t="shared" si="351"/>
        <v>0</v>
      </c>
      <c r="L343" s="13">
        <f t="shared" si="352"/>
        <v>0</v>
      </c>
      <c r="M343" s="14">
        <f t="shared" si="346"/>
        <v>0</v>
      </c>
      <c r="N343" s="3">
        <f t="shared" si="346"/>
        <v>0</v>
      </c>
      <c r="P343" s="15">
        <f t="shared" si="353"/>
        <v>0</v>
      </c>
      <c r="R343" s="15">
        <f t="shared" si="354"/>
        <v>0</v>
      </c>
      <c r="U343" s="13">
        <f t="shared" si="355"/>
        <v>0</v>
      </c>
      <c r="V343" s="2">
        <f t="shared" ref="V343" si="399">W293</f>
        <v>0</v>
      </c>
      <c r="W343" s="6">
        <f t="shared" si="302"/>
        <v>0</v>
      </c>
    </row>
    <row r="344" spans="1:23" hidden="1" x14ac:dyDescent="0.15">
      <c r="A344" s="1">
        <v>41235</v>
      </c>
      <c r="B344" s="2" t="s">
        <v>102</v>
      </c>
      <c r="D344" s="13">
        <f t="shared" si="349"/>
        <v>0</v>
      </c>
      <c r="F344" s="13">
        <f t="shared" si="350"/>
        <v>0</v>
      </c>
      <c r="G344" s="14">
        <f t="shared" ref="G344" si="400">E344+C344</f>
        <v>0</v>
      </c>
      <c r="H344" s="13">
        <f t="shared" ref="H344" si="401">F344+D344</f>
        <v>0</v>
      </c>
      <c r="J344" s="13">
        <f t="shared" si="351"/>
        <v>0</v>
      </c>
      <c r="L344" s="13">
        <f t="shared" si="352"/>
        <v>0</v>
      </c>
      <c r="M344" s="14">
        <f t="shared" ref="M344" si="402">K344+I344</f>
        <v>0</v>
      </c>
      <c r="N344" s="3">
        <f t="shared" ref="N344" si="403">L344+J344</f>
        <v>0</v>
      </c>
      <c r="P344" s="15">
        <f t="shared" si="353"/>
        <v>0</v>
      </c>
      <c r="R344" s="15">
        <f t="shared" si="354"/>
        <v>0</v>
      </c>
      <c r="U344" s="13">
        <f t="shared" si="355"/>
        <v>0</v>
      </c>
      <c r="V344" s="2">
        <f t="shared" ref="V344" si="404">W294</f>
        <v>0</v>
      </c>
      <c r="W344" s="6">
        <f t="shared" ref="W344" si="405">V344+T344+M344</f>
        <v>0</v>
      </c>
    </row>
    <row r="345" spans="1:23" s="6" customFormat="1" hidden="1" x14ac:dyDescent="0.15">
      <c r="A345" s="11">
        <v>41235</v>
      </c>
      <c r="B345" s="6" t="s">
        <v>71</v>
      </c>
      <c r="C345" s="6">
        <f>C340+C341+C342+C343+C344</f>
        <v>0</v>
      </c>
      <c r="D345" s="6">
        <f t="shared" si="349"/>
        <v>15225</v>
      </c>
      <c r="E345" s="6">
        <f>E340+E341+E342+E343+E344</f>
        <v>0</v>
      </c>
      <c r="F345" s="6">
        <f>E345+F296</f>
        <v>25</v>
      </c>
      <c r="G345" s="6">
        <f t="shared" ref="G345" si="406">E345+C345</f>
        <v>0</v>
      </c>
      <c r="H345" s="6">
        <f t="shared" ref="H345" si="407">F345+D345</f>
        <v>15250</v>
      </c>
      <c r="I345" s="6">
        <f>I340+I341+I342+I343+I344</f>
        <v>0</v>
      </c>
      <c r="J345" s="6">
        <f t="shared" si="351"/>
        <v>176150</v>
      </c>
      <c r="K345" s="6">
        <f>K340+K341+K342+K343+K344</f>
        <v>0</v>
      </c>
      <c r="L345" s="6">
        <f>K345+L296</f>
        <v>457.5</v>
      </c>
      <c r="M345" s="6">
        <f t="shared" ref="M345" si="408">K345+I345</f>
        <v>0</v>
      </c>
      <c r="N345" s="6">
        <f t="shared" ref="N345" si="409">L345+J345</f>
        <v>176607.5</v>
      </c>
      <c r="O345" s="6">
        <f>O340+O343</f>
        <v>0</v>
      </c>
      <c r="P345" s="6">
        <f>O345+P296</f>
        <v>0</v>
      </c>
      <c r="Q345" s="6">
        <f>Q340+Q343</f>
        <v>0</v>
      </c>
      <c r="R345" s="6">
        <f>Q345+R296</f>
        <v>0</v>
      </c>
      <c r="S345" s="6">
        <f>S340+S343</f>
        <v>0</v>
      </c>
      <c r="T345" s="6">
        <f>T340+T341+T342+T343+T344</f>
        <v>0</v>
      </c>
      <c r="U345" s="6">
        <f t="shared" si="355"/>
        <v>-33200</v>
      </c>
      <c r="V345" s="6">
        <f>W295</f>
        <v>429147.5</v>
      </c>
      <c r="W345" s="6">
        <f t="shared" ref="W345" si="410">V345+T345+M345</f>
        <v>429147.5</v>
      </c>
    </row>
    <row r="346" spans="1:23" hidden="1" x14ac:dyDescent="0.15">
      <c r="A346" s="1">
        <v>41235</v>
      </c>
      <c r="B346" s="2" t="s">
        <v>26</v>
      </c>
      <c r="D346" s="13">
        <f t="shared" si="349"/>
        <v>11525</v>
      </c>
      <c r="F346" s="13">
        <f t="shared" ref="F346:F377" si="411">E346+F296</f>
        <v>25</v>
      </c>
      <c r="G346" s="14">
        <f t="shared" si="372"/>
        <v>0</v>
      </c>
      <c r="H346" s="13">
        <f t="shared" si="372"/>
        <v>11550</v>
      </c>
      <c r="J346" s="13">
        <f t="shared" si="351"/>
        <v>119590</v>
      </c>
      <c r="L346" s="13">
        <f t="shared" ref="L346:L377" si="412">K346+L296</f>
        <v>457.5</v>
      </c>
      <c r="M346" s="14">
        <f t="shared" si="346"/>
        <v>0</v>
      </c>
      <c r="N346" s="3">
        <f t="shared" si="346"/>
        <v>120047.5</v>
      </c>
      <c r="P346" s="15">
        <f t="shared" ref="P346:P377" si="413">O346+P296</f>
        <v>0</v>
      </c>
      <c r="R346" s="15">
        <f t="shared" ref="R346:R377" si="414">Q346+R296</f>
        <v>0</v>
      </c>
      <c r="U346" s="13">
        <f t="shared" si="355"/>
        <v>-44600</v>
      </c>
      <c r="V346" s="2">
        <f>W296</f>
        <v>700805.95</v>
      </c>
      <c r="W346" s="6">
        <f t="shared" si="302"/>
        <v>700805.95</v>
      </c>
    </row>
    <row r="347" spans="1:23" hidden="1" x14ac:dyDescent="0.15">
      <c r="A347" s="1">
        <v>41235</v>
      </c>
      <c r="B347" s="2" t="s">
        <v>95</v>
      </c>
      <c r="D347" s="13">
        <f t="shared" si="349"/>
        <v>250</v>
      </c>
      <c r="F347" s="13">
        <f t="shared" si="411"/>
        <v>0</v>
      </c>
      <c r="G347" s="14">
        <f t="shared" si="372"/>
        <v>0</v>
      </c>
      <c r="H347" s="13">
        <f t="shared" si="372"/>
        <v>250</v>
      </c>
      <c r="J347" s="13">
        <f t="shared" si="351"/>
        <v>5875</v>
      </c>
      <c r="L347" s="13">
        <f t="shared" si="412"/>
        <v>0</v>
      </c>
      <c r="M347" s="14">
        <f t="shared" si="346"/>
        <v>0</v>
      </c>
      <c r="N347" s="3">
        <f t="shared" si="346"/>
        <v>5875</v>
      </c>
      <c r="P347" s="15">
        <f t="shared" si="413"/>
        <v>0</v>
      </c>
      <c r="R347" s="15">
        <f t="shared" si="414"/>
        <v>0</v>
      </c>
      <c r="U347" s="13">
        <f t="shared" si="355"/>
        <v>0</v>
      </c>
      <c r="V347" s="2">
        <f>W297</f>
        <v>7175</v>
      </c>
      <c r="W347" s="6">
        <f t="shared" si="302"/>
        <v>7175</v>
      </c>
    </row>
    <row r="348" spans="1:23" hidden="1" x14ac:dyDescent="0.15">
      <c r="A348" s="1">
        <v>41235</v>
      </c>
      <c r="B348" s="2" t="s">
        <v>72</v>
      </c>
      <c r="D348" s="17">
        <f t="shared" si="349"/>
        <v>800</v>
      </c>
      <c r="F348" s="17">
        <f t="shared" si="411"/>
        <v>0</v>
      </c>
      <c r="G348" s="18">
        <f t="shared" si="372"/>
        <v>0</v>
      </c>
      <c r="H348" s="17">
        <f t="shared" si="372"/>
        <v>800</v>
      </c>
      <c r="J348" s="17">
        <f t="shared" si="351"/>
        <v>17950</v>
      </c>
      <c r="L348" s="17">
        <f t="shared" si="412"/>
        <v>0</v>
      </c>
      <c r="M348" s="18">
        <f t="shared" si="346"/>
        <v>0</v>
      </c>
      <c r="N348" s="8">
        <f t="shared" si="346"/>
        <v>17950</v>
      </c>
      <c r="P348" s="19">
        <f t="shared" si="413"/>
        <v>0</v>
      </c>
      <c r="R348" s="19">
        <f t="shared" si="414"/>
        <v>0</v>
      </c>
      <c r="U348" s="17">
        <f t="shared" si="355"/>
        <v>-17950</v>
      </c>
      <c r="V348" s="2">
        <f>W298</f>
        <v>41300</v>
      </c>
      <c r="W348" s="10">
        <f t="shared" si="302"/>
        <v>41300</v>
      </c>
    </row>
    <row r="349" spans="1:23" hidden="1" x14ac:dyDescent="0.15">
      <c r="A349" s="1">
        <v>41235</v>
      </c>
      <c r="B349" s="2" t="s">
        <v>103</v>
      </c>
      <c r="D349" s="17">
        <f t="shared" si="349"/>
        <v>0</v>
      </c>
      <c r="F349" s="17">
        <f t="shared" si="411"/>
        <v>0</v>
      </c>
      <c r="G349" s="18">
        <f t="shared" ref="G349" si="415">E349+C349</f>
        <v>0</v>
      </c>
      <c r="H349" s="17">
        <f t="shared" ref="H349" si="416">F349+D349</f>
        <v>0</v>
      </c>
      <c r="J349" s="17">
        <f t="shared" si="351"/>
        <v>0</v>
      </c>
      <c r="L349" s="17">
        <f t="shared" si="412"/>
        <v>0</v>
      </c>
      <c r="M349" s="18">
        <f t="shared" ref="M349" si="417">K349+I349</f>
        <v>0</v>
      </c>
      <c r="N349" s="8">
        <f t="shared" ref="N349" si="418">L349+J349</f>
        <v>0</v>
      </c>
      <c r="P349" s="19">
        <f t="shared" si="413"/>
        <v>0</v>
      </c>
      <c r="R349" s="19">
        <f t="shared" si="414"/>
        <v>0</v>
      </c>
      <c r="U349" s="17">
        <f t="shared" si="355"/>
        <v>0</v>
      </c>
      <c r="V349" s="2">
        <f>W299</f>
        <v>0</v>
      </c>
      <c r="W349" s="10">
        <f t="shared" ref="W349" si="419">V349+T349+M349</f>
        <v>0</v>
      </c>
    </row>
    <row r="350" spans="1:23" s="6" customFormat="1" hidden="1" x14ac:dyDescent="0.15">
      <c r="A350" s="11">
        <v>41235</v>
      </c>
      <c r="B350" s="6" t="s">
        <v>73</v>
      </c>
      <c r="C350" s="6">
        <f>C346+C347+C348+C349</f>
        <v>0</v>
      </c>
      <c r="D350" s="6">
        <f t="shared" si="349"/>
        <v>12575</v>
      </c>
      <c r="E350" s="6">
        <f>E346+E347+E348+E349</f>
        <v>0</v>
      </c>
      <c r="F350" s="6">
        <f t="shared" si="411"/>
        <v>25</v>
      </c>
      <c r="G350" s="6">
        <f t="shared" si="372"/>
        <v>0</v>
      </c>
      <c r="H350" s="6">
        <f t="shared" si="372"/>
        <v>12600</v>
      </c>
      <c r="I350" s="6">
        <f>I346+I347+I348+I349</f>
        <v>0</v>
      </c>
      <c r="J350" s="6">
        <f t="shared" si="351"/>
        <v>143415</v>
      </c>
      <c r="K350" s="6">
        <f>K346+K347+K348+K349</f>
        <v>0</v>
      </c>
      <c r="L350" s="6">
        <f t="shared" si="412"/>
        <v>457.5</v>
      </c>
      <c r="M350" s="6">
        <f t="shared" si="346"/>
        <v>0</v>
      </c>
      <c r="N350" s="6">
        <f t="shared" si="346"/>
        <v>143872.5</v>
      </c>
      <c r="O350" s="6">
        <f>O346+O347+O348</f>
        <v>0</v>
      </c>
      <c r="P350" s="6">
        <f t="shared" si="413"/>
        <v>0</v>
      </c>
      <c r="Q350" s="6">
        <f>Q346+Q347+Q348</f>
        <v>0</v>
      </c>
      <c r="R350" s="6">
        <f t="shared" si="414"/>
        <v>0</v>
      </c>
      <c r="S350" s="6">
        <f>S346+S347+S348</f>
        <v>0</v>
      </c>
      <c r="T350" s="6">
        <f>T346+T347+T348+T349</f>
        <v>0</v>
      </c>
      <c r="U350" s="6">
        <f t="shared" si="355"/>
        <v>-62550</v>
      </c>
      <c r="V350" s="6">
        <f t="shared" ref="V350:V365" si="420">W300</f>
        <v>749280.95</v>
      </c>
      <c r="W350" s="6">
        <f t="shared" si="302"/>
        <v>749280.95</v>
      </c>
    </row>
    <row r="351" spans="1:23" s="6" customFormat="1" hidden="1" x14ac:dyDescent="0.15">
      <c r="A351" s="11">
        <v>41235</v>
      </c>
      <c r="B351" s="6" t="s">
        <v>74</v>
      </c>
      <c r="C351" s="6">
        <f>C350+C328+C318+C307+C334+C339+C345</f>
        <v>0</v>
      </c>
      <c r="D351" s="6">
        <f t="shared" si="349"/>
        <v>169695</v>
      </c>
      <c r="E351" s="6">
        <f>E350+E328+E318+E307+E334+E339+E345</f>
        <v>0</v>
      </c>
      <c r="F351" s="6">
        <f t="shared" si="411"/>
        <v>4025</v>
      </c>
      <c r="G351" s="6">
        <f t="shared" si="372"/>
        <v>0</v>
      </c>
      <c r="H351" s="6">
        <f t="shared" si="372"/>
        <v>173720</v>
      </c>
      <c r="I351" s="6">
        <f>I350+I328+I318+I307+I334+I339+I345</f>
        <v>0</v>
      </c>
      <c r="J351" s="6">
        <f t="shared" si="351"/>
        <v>1966425.5</v>
      </c>
      <c r="K351" s="6">
        <f>K350+K328+K318+K307+K334+K339+K345</f>
        <v>0</v>
      </c>
      <c r="L351" s="6">
        <f t="shared" si="412"/>
        <v>115656</v>
      </c>
      <c r="M351" s="6">
        <f t="shared" si="346"/>
        <v>0</v>
      </c>
      <c r="N351" s="6">
        <f t="shared" si="346"/>
        <v>2082081.5</v>
      </c>
      <c r="O351" s="6" t="e">
        <f>O350+O328+O318+O307+O334+O339+O345</f>
        <v>#REF!</v>
      </c>
      <c r="P351" s="6" t="e">
        <f t="shared" si="413"/>
        <v>#REF!</v>
      </c>
      <c r="Q351" s="6" t="e">
        <f>Q350+Q328+Q318+Q307+Q334+Q339+Q345</f>
        <v>#REF!</v>
      </c>
      <c r="R351" s="6" t="e">
        <f t="shared" si="414"/>
        <v>#REF!</v>
      </c>
      <c r="S351" s="6" t="e">
        <f>S350+S328+S318+S307+S334+S339+S345</f>
        <v>#REF!</v>
      </c>
      <c r="T351" s="6">
        <f>T350+T328+T318+T307+T334+T339+T345</f>
        <v>0</v>
      </c>
      <c r="U351" s="6">
        <f t="shared" si="355"/>
        <v>-2172062.92</v>
      </c>
      <c r="V351" s="6">
        <f t="shared" si="420"/>
        <v>11368004.469999999</v>
      </c>
      <c r="W351" s="6">
        <f t="shared" si="302"/>
        <v>11368004.469999999</v>
      </c>
    </row>
    <row r="352" spans="1:23" hidden="1" x14ac:dyDescent="0.15">
      <c r="A352" s="1">
        <v>41236</v>
      </c>
      <c r="B352" s="12" t="s">
        <v>34</v>
      </c>
      <c r="D352" s="13">
        <f t="shared" si="349"/>
        <v>3000</v>
      </c>
      <c r="F352" s="13">
        <f t="shared" si="411"/>
        <v>650</v>
      </c>
      <c r="G352" s="14">
        <f t="shared" si="372"/>
        <v>0</v>
      </c>
      <c r="H352" s="13">
        <f t="shared" si="372"/>
        <v>3650</v>
      </c>
      <c r="J352" s="13">
        <f t="shared" si="351"/>
        <v>22000</v>
      </c>
      <c r="L352" s="13">
        <f t="shared" si="412"/>
        <v>12448.5</v>
      </c>
      <c r="M352" s="14">
        <f>K352+I352</f>
        <v>0</v>
      </c>
      <c r="N352" s="13">
        <f>L352+J352</f>
        <v>34448.5</v>
      </c>
      <c r="P352" s="15">
        <f t="shared" si="413"/>
        <v>0</v>
      </c>
      <c r="R352" s="15">
        <f t="shared" si="414"/>
        <v>0</v>
      </c>
      <c r="U352" s="13">
        <f t="shared" si="355"/>
        <v>-13200</v>
      </c>
      <c r="V352" s="2">
        <f t="shared" si="420"/>
        <v>397893.5</v>
      </c>
      <c r="W352" s="16">
        <f>V352+T352+M352</f>
        <v>397893.5</v>
      </c>
    </row>
    <row r="353" spans="1:23" hidden="1" x14ac:dyDescent="0.15">
      <c r="A353" s="1">
        <v>41236</v>
      </c>
      <c r="B353" s="2" t="s">
        <v>37</v>
      </c>
      <c r="D353" s="13">
        <f t="shared" si="349"/>
        <v>3100</v>
      </c>
      <c r="F353" s="13">
        <f t="shared" si="411"/>
        <v>1700</v>
      </c>
      <c r="G353" s="14">
        <f t="shared" si="372"/>
        <v>0</v>
      </c>
      <c r="H353" s="13">
        <f t="shared" si="372"/>
        <v>4800</v>
      </c>
      <c r="J353" s="13">
        <f t="shared" si="351"/>
        <v>24250</v>
      </c>
      <c r="L353" s="13">
        <f t="shared" si="412"/>
        <v>26450</v>
      </c>
      <c r="M353" s="14">
        <f t="shared" ref="M353:N401" si="421">K353+I353</f>
        <v>0</v>
      </c>
      <c r="N353" s="3">
        <f t="shared" si="421"/>
        <v>50700</v>
      </c>
      <c r="P353" s="15">
        <f t="shared" si="413"/>
        <v>0</v>
      </c>
      <c r="R353" s="15">
        <f t="shared" si="414"/>
        <v>0</v>
      </c>
      <c r="U353" s="13">
        <f t="shared" si="355"/>
        <v>-44480</v>
      </c>
      <c r="V353" s="2">
        <f t="shared" si="420"/>
        <v>169265</v>
      </c>
      <c r="W353" s="6">
        <f t="shared" si="302"/>
        <v>169265</v>
      </c>
    </row>
    <row r="354" spans="1:23" hidden="1" x14ac:dyDescent="0.15">
      <c r="A354" s="1">
        <v>41236</v>
      </c>
      <c r="B354" s="2" t="s">
        <v>54</v>
      </c>
      <c r="D354" s="13">
        <f t="shared" si="349"/>
        <v>1200</v>
      </c>
      <c r="F354" s="13">
        <f t="shared" si="411"/>
        <v>0</v>
      </c>
      <c r="G354" s="14">
        <f t="shared" ref="G354:H373" si="422">E354+C354</f>
        <v>0</v>
      </c>
      <c r="H354" s="13">
        <f t="shared" si="422"/>
        <v>1200</v>
      </c>
      <c r="J354" s="13">
        <f t="shared" si="351"/>
        <v>20100</v>
      </c>
      <c r="L354" s="13">
        <f t="shared" si="412"/>
        <v>0</v>
      </c>
      <c r="M354" s="14">
        <f t="shared" si="421"/>
        <v>0</v>
      </c>
      <c r="N354" s="3">
        <f t="shared" si="421"/>
        <v>20100</v>
      </c>
      <c r="P354" s="15">
        <f t="shared" si="413"/>
        <v>0</v>
      </c>
      <c r="R354" s="15">
        <f t="shared" si="414"/>
        <v>0</v>
      </c>
      <c r="U354" s="13">
        <f t="shared" si="355"/>
        <v>0</v>
      </c>
      <c r="V354" s="2">
        <f t="shared" si="420"/>
        <v>30900</v>
      </c>
      <c r="W354" s="6">
        <f t="shared" si="302"/>
        <v>30900</v>
      </c>
    </row>
    <row r="355" spans="1:23" hidden="1" x14ac:dyDescent="0.15">
      <c r="A355" s="1">
        <v>41236</v>
      </c>
      <c r="B355" s="2" t="s">
        <v>99</v>
      </c>
      <c r="D355" s="13">
        <f t="shared" si="349"/>
        <v>0</v>
      </c>
      <c r="F355" s="13">
        <f t="shared" si="411"/>
        <v>0</v>
      </c>
      <c r="G355" s="14">
        <f t="shared" si="422"/>
        <v>0</v>
      </c>
      <c r="H355" s="13">
        <f t="shared" si="422"/>
        <v>0</v>
      </c>
      <c r="J355" s="13">
        <f t="shared" si="351"/>
        <v>0</v>
      </c>
      <c r="L355" s="13">
        <f t="shared" si="412"/>
        <v>0</v>
      </c>
      <c r="M355" s="14">
        <f t="shared" si="421"/>
        <v>0</v>
      </c>
      <c r="N355" s="3">
        <f t="shared" si="421"/>
        <v>0</v>
      </c>
      <c r="P355" s="15">
        <f t="shared" si="413"/>
        <v>0</v>
      </c>
      <c r="R355" s="15">
        <f t="shared" si="414"/>
        <v>0</v>
      </c>
      <c r="U355" s="13">
        <f t="shared" si="355"/>
        <v>0</v>
      </c>
      <c r="V355" s="2">
        <f t="shared" si="420"/>
        <v>0</v>
      </c>
      <c r="W355" s="6">
        <f t="shared" si="302"/>
        <v>0</v>
      </c>
    </row>
    <row r="356" spans="1:23" hidden="1" x14ac:dyDescent="0.15">
      <c r="A356" s="1">
        <v>41236</v>
      </c>
      <c r="B356" s="2" t="s">
        <v>25</v>
      </c>
      <c r="D356" s="17">
        <f t="shared" si="349"/>
        <v>0</v>
      </c>
      <c r="F356" s="17">
        <f t="shared" si="411"/>
        <v>0</v>
      </c>
      <c r="G356" s="18">
        <f t="shared" si="422"/>
        <v>0</v>
      </c>
      <c r="H356" s="17">
        <f t="shared" si="422"/>
        <v>0</v>
      </c>
      <c r="J356" s="17">
        <f t="shared" si="351"/>
        <v>0</v>
      </c>
      <c r="L356" s="17">
        <f t="shared" si="412"/>
        <v>0</v>
      </c>
      <c r="M356" s="18">
        <f t="shared" si="421"/>
        <v>0</v>
      </c>
      <c r="N356" s="8">
        <f t="shared" si="421"/>
        <v>0</v>
      </c>
      <c r="P356" s="19">
        <f t="shared" si="413"/>
        <v>0</v>
      </c>
      <c r="R356" s="19">
        <f t="shared" si="414"/>
        <v>0</v>
      </c>
      <c r="U356" s="17">
        <f t="shared" si="355"/>
        <v>0</v>
      </c>
      <c r="V356" s="2">
        <f t="shared" si="420"/>
        <v>4500</v>
      </c>
      <c r="W356" s="10">
        <f t="shared" ref="W356:W401" si="423">V356+T356+M356</f>
        <v>4500</v>
      </c>
    </row>
    <row r="357" spans="1:23" s="6" customFormat="1" hidden="1" x14ac:dyDescent="0.15">
      <c r="A357" s="11">
        <v>41236</v>
      </c>
      <c r="B357" s="6" t="s">
        <v>62</v>
      </c>
      <c r="C357" s="6">
        <f>C352+C353+C354+C355+C356</f>
        <v>0</v>
      </c>
      <c r="D357" s="6">
        <f t="shared" si="349"/>
        <v>7300</v>
      </c>
      <c r="E357" s="6">
        <f>E352+E353+E354+E355+E356</f>
        <v>0</v>
      </c>
      <c r="F357" s="6">
        <f t="shared" si="411"/>
        <v>2350</v>
      </c>
      <c r="G357" s="6">
        <f t="shared" si="422"/>
        <v>0</v>
      </c>
      <c r="H357" s="6">
        <f t="shared" si="422"/>
        <v>9650</v>
      </c>
      <c r="I357" s="6">
        <f>I352+I353+I354+I355+I356</f>
        <v>0</v>
      </c>
      <c r="J357" s="6">
        <f t="shared" si="351"/>
        <v>66350</v>
      </c>
      <c r="K357" s="6">
        <f>K352+K353+K354+K355+K356</f>
        <v>0</v>
      </c>
      <c r="L357" s="6">
        <f t="shared" si="412"/>
        <v>38898.5</v>
      </c>
      <c r="M357" s="6">
        <f t="shared" si="421"/>
        <v>0</v>
      </c>
      <c r="N357" s="6">
        <f t="shared" si="421"/>
        <v>105248.5</v>
      </c>
      <c r="O357" s="6" t="e">
        <f>O352+O353+#REF!+O354+O355+O356</f>
        <v>#REF!</v>
      </c>
      <c r="P357" s="6" t="e">
        <f t="shared" si="413"/>
        <v>#REF!</v>
      </c>
      <c r="Q357" s="6" t="e">
        <f>Q352+Q353+#REF!+Q354+Q355+Q356</f>
        <v>#REF!</v>
      </c>
      <c r="R357" s="6" t="e">
        <f t="shared" si="414"/>
        <v>#REF!</v>
      </c>
      <c r="S357" s="6" t="e">
        <f>S352+S353+#REF!+S354+S355+S356</f>
        <v>#REF!</v>
      </c>
      <c r="T357" s="6">
        <f>T352+T353+T354+T355+T356</f>
        <v>0</v>
      </c>
      <c r="U357" s="6">
        <f t="shared" si="355"/>
        <v>-57680</v>
      </c>
      <c r="V357" s="6">
        <f t="shared" si="420"/>
        <v>602558.5</v>
      </c>
      <c r="W357" s="6">
        <f t="shared" si="423"/>
        <v>602558.5</v>
      </c>
    </row>
    <row r="358" spans="1:23" hidden="1" x14ac:dyDescent="0.15">
      <c r="A358" s="1">
        <v>41236</v>
      </c>
      <c r="B358" s="12" t="s">
        <v>39</v>
      </c>
      <c r="D358" s="13">
        <f t="shared" si="349"/>
        <v>43975</v>
      </c>
      <c r="F358" s="13">
        <f t="shared" si="411"/>
        <v>0</v>
      </c>
      <c r="G358" s="14">
        <f t="shared" si="422"/>
        <v>0</v>
      </c>
      <c r="H358" s="13">
        <f t="shared" si="422"/>
        <v>43975</v>
      </c>
      <c r="J358" s="13">
        <f t="shared" si="351"/>
        <v>578093</v>
      </c>
      <c r="L358" s="13">
        <f t="shared" si="412"/>
        <v>0</v>
      </c>
      <c r="M358" s="14">
        <f t="shared" si="421"/>
        <v>0</v>
      </c>
      <c r="N358" s="13">
        <f t="shared" si="421"/>
        <v>578093</v>
      </c>
      <c r="P358" s="15">
        <f t="shared" si="413"/>
        <v>0</v>
      </c>
      <c r="R358" s="15">
        <f t="shared" si="414"/>
        <v>0</v>
      </c>
      <c r="U358" s="13">
        <f t="shared" si="355"/>
        <v>-682959</v>
      </c>
      <c r="V358" s="2">
        <f t="shared" si="420"/>
        <v>3968658.28</v>
      </c>
      <c r="W358" s="16">
        <f t="shared" si="423"/>
        <v>3968658.28</v>
      </c>
    </row>
    <row r="359" spans="1:23" hidden="1" x14ac:dyDescent="0.15">
      <c r="A359" s="1">
        <v>41236</v>
      </c>
      <c r="B359" s="2" t="s">
        <v>35</v>
      </c>
      <c r="D359" s="13">
        <f t="shared" si="349"/>
        <v>-4850</v>
      </c>
      <c r="F359" s="13">
        <f t="shared" si="411"/>
        <v>150</v>
      </c>
      <c r="G359" s="14">
        <f t="shared" si="422"/>
        <v>0</v>
      </c>
      <c r="H359" s="13">
        <f t="shared" si="422"/>
        <v>-4700</v>
      </c>
      <c r="J359" s="13">
        <f t="shared" si="351"/>
        <v>-24075</v>
      </c>
      <c r="L359" s="13">
        <f t="shared" si="412"/>
        <v>29890</v>
      </c>
      <c r="M359" s="14">
        <f t="shared" si="421"/>
        <v>0</v>
      </c>
      <c r="N359" s="3">
        <f t="shared" si="421"/>
        <v>5815</v>
      </c>
      <c r="P359" s="15">
        <f t="shared" si="413"/>
        <v>0</v>
      </c>
      <c r="R359" s="15">
        <f t="shared" si="414"/>
        <v>0</v>
      </c>
      <c r="U359" s="13">
        <f t="shared" si="355"/>
        <v>-10100</v>
      </c>
      <c r="V359" s="2">
        <f t="shared" si="420"/>
        <v>426862.5</v>
      </c>
      <c r="W359" s="6">
        <f t="shared" si="423"/>
        <v>426862.5</v>
      </c>
    </row>
    <row r="360" spans="1:23" hidden="1" x14ac:dyDescent="0.15">
      <c r="A360" s="1">
        <v>41236</v>
      </c>
      <c r="B360" s="2" t="s">
        <v>92</v>
      </c>
      <c r="D360" s="13">
        <f t="shared" si="349"/>
        <v>0</v>
      </c>
      <c r="F360" s="13">
        <f t="shared" si="411"/>
        <v>0</v>
      </c>
      <c r="G360" s="14">
        <f t="shared" si="422"/>
        <v>0</v>
      </c>
      <c r="H360" s="13">
        <f t="shared" si="422"/>
        <v>0</v>
      </c>
      <c r="J360" s="13">
        <f t="shared" si="351"/>
        <v>0</v>
      </c>
      <c r="L360" s="13">
        <f t="shared" si="412"/>
        <v>0</v>
      </c>
      <c r="M360" s="14">
        <f t="shared" si="421"/>
        <v>0</v>
      </c>
      <c r="N360" s="3">
        <f t="shared" si="421"/>
        <v>0</v>
      </c>
      <c r="P360" s="15">
        <f t="shared" si="413"/>
        <v>0</v>
      </c>
      <c r="R360" s="15">
        <f t="shared" si="414"/>
        <v>0</v>
      </c>
      <c r="U360" s="13">
        <f t="shared" si="355"/>
        <v>-16535</v>
      </c>
      <c r="V360" s="2">
        <f t="shared" si="420"/>
        <v>0</v>
      </c>
      <c r="W360" s="6">
        <f t="shared" si="423"/>
        <v>0</v>
      </c>
    </row>
    <row r="361" spans="1:23" hidden="1" x14ac:dyDescent="0.15">
      <c r="A361" s="1">
        <v>41236</v>
      </c>
      <c r="B361" s="2" t="s">
        <v>93</v>
      </c>
      <c r="D361" s="13">
        <f t="shared" si="349"/>
        <v>2500</v>
      </c>
      <c r="F361" s="13">
        <f t="shared" si="411"/>
        <v>0</v>
      </c>
      <c r="G361" s="14">
        <f t="shared" si="422"/>
        <v>0</v>
      </c>
      <c r="H361" s="13">
        <f t="shared" si="422"/>
        <v>2500</v>
      </c>
      <c r="J361" s="13">
        <f t="shared" si="351"/>
        <v>20500</v>
      </c>
      <c r="L361" s="13">
        <f t="shared" si="412"/>
        <v>0</v>
      </c>
      <c r="M361" s="14">
        <f t="shared" si="421"/>
        <v>0</v>
      </c>
      <c r="N361" s="3">
        <f t="shared" si="421"/>
        <v>20500</v>
      </c>
      <c r="P361" s="15">
        <f t="shared" si="413"/>
        <v>0</v>
      </c>
      <c r="R361" s="15">
        <f t="shared" si="414"/>
        <v>0</v>
      </c>
      <c r="U361" s="13">
        <f t="shared" si="355"/>
        <v>-17900</v>
      </c>
      <c r="V361" s="2">
        <f t="shared" si="420"/>
        <v>44775</v>
      </c>
      <c r="W361" s="6">
        <f t="shared" si="423"/>
        <v>44775</v>
      </c>
    </row>
    <row r="362" spans="1:23" hidden="1" x14ac:dyDescent="0.15">
      <c r="A362" s="1">
        <v>41236</v>
      </c>
      <c r="B362" s="2" t="s">
        <v>63</v>
      </c>
      <c r="D362" s="13">
        <f t="shared" si="349"/>
        <v>0</v>
      </c>
      <c r="F362" s="13">
        <f t="shared" si="411"/>
        <v>0</v>
      </c>
      <c r="G362" s="14">
        <f t="shared" si="422"/>
        <v>0</v>
      </c>
      <c r="H362" s="13">
        <f t="shared" si="422"/>
        <v>0</v>
      </c>
      <c r="J362" s="13">
        <f t="shared" si="351"/>
        <v>0</v>
      </c>
      <c r="L362" s="13">
        <f t="shared" si="412"/>
        <v>0</v>
      </c>
      <c r="M362" s="14">
        <f t="shared" si="421"/>
        <v>0</v>
      </c>
      <c r="N362" s="3">
        <f t="shared" si="421"/>
        <v>0</v>
      </c>
      <c r="P362" s="15">
        <f t="shared" si="413"/>
        <v>0</v>
      </c>
      <c r="R362" s="15">
        <f t="shared" si="414"/>
        <v>0</v>
      </c>
      <c r="U362" s="13">
        <f t="shared" si="355"/>
        <v>0</v>
      </c>
      <c r="V362" s="2">
        <f t="shared" si="420"/>
        <v>0</v>
      </c>
      <c r="W362" s="6">
        <f t="shared" si="423"/>
        <v>0</v>
      </c>
    </row>
    <row r="363" spans="1:23" hidden="1" x14ac:dyDescent="0.15">
      <c r="A363" s="1">
        <v>41236</v>
      </c>
      <c r="B363" s="2" t="s">
        <v>87</v>
      </c>
      <c r="D363" s="13">
        <f t="shared" si="349"/>
        <v>300</v>
      </c>
      <c r="F363" s="13">
        <f t="shared" si="411"/>
        <v>0</v>
      </c>
      <c r="G363" s="14">
        <f t="shared" si="422"/>
        <v>0</v>
      </c>
      <c r="H363" s="13">
        <f t="shared" si="422"/>
        <v>300</v>
      </c>
      <c r="J363" s="13">
        <f t="shared" si="351"/>
        <v>2980</v>
      </c>
      <c r="L363" s="13">
        <f t="shared" si="412"/>
        <v>690</v>
      </c>
      <c r="M363" s="14">
        <f t="shared" si="421"/>
        <v>0</v>
      </c>
      <c r="N363" s="3">
        <f t="shared" si="421"/>
        <v>3670</v>
      </c>
      <c r="P363" s="15">
        <f t="shared" si="413"/>
        <v>0</v>
      </c>
      <c r="R363" s="15">
        <f t="shared" si="414"/>
        <v>0</v>
      </c>
      <c r="U363" s="13">
        <f t="shared" si="355"/>
        <v>0</v>
      </c>
      <c r="V363" s="2">
        <f t="shared" si="420"/>
        <v>3670</v>
      </c>
      <c r="W363" s="6">
        <f t="shared" si="423"/>
        <v>3670</v>
      </c>
    </row>
    <row r="364" spans="1:23" hidden="1" x14ac:dyDescent="0.15">
      <c r="A364" s="1">
        <v>41236</v>
      </c>
      <c r="B364" s="2" t="s">
        <v>94</v>
      </c>
      <c r="D364" s="13">
        <f t="shared" si="349"/>
        <v>0</v>
      </c>
      <c r="F364" s="13">
        <f t="shared" si="411"/>
        <v>0</v>
      </c>
      <c r="G364" s="14">
        <f t="shared" ref="G364" si="424">E364+C364</f>
        <v>0</v>
      </c>
      <c r="H364" s="13">
        <f t="shared" ref="H364" si="425">F364+D364</f>
        <v>0</v>
      </c>
      <c r="J364" s="13">
        <f t="shared" si="351"/>
        <v>0</v>
      </c>
      <c r="L364" s="13">
        <f t="shared" si="412"/>
        <v>0</v>
      </c>
      <c r="M364" s="14">
        <f t="shared" ref="M364" si="426">K364+I364</f>
        <v>0</v>
      </c>
      <c r="N364" s="3">
        <f t="shared" ref="N364" si="427">L364+J364</f>
        <v>0</v>
      </c>
      <c r="P364" s="15">
        <f t="shared" si="413"/>
        <v>0</v>
      </c>
      <c r="R364" s="15">
        <f t="shared" si="414"/>
        <v>0</v>
      </c>
      <c r="U364" s="13">
        <f t="shared" si="355"/>
        <v>-2800</v>
      </c>
      <c r="V364" s="2">
        <f t="shared" si="420"/>
        <v>0</v>
      </c>
      <c r="W364" s="6">
        <f t="shared" ref="W364" si="428">V364+T364+M364</f>
        <v>0</v>
      </c>
    </row>
    <row r="365" spans="1:23" hidden="1" x14ac:dyDescent="0.15">
      <c r="A365" s="1">
        <v>41236</v>
      </c>
      <c r="B365" s="2" t="s">
        <v>27</v>
      </c>
      <c r="D365" s="13">
        <f t="shared" si="349"/>
        <v>0</v>
      </c>
      <c r="F365" s="13">
        <f t="shared" si="411"/>
        <v>0</v>
      </c>
      <c r="G365" s="14">
        <f t="shared" ref="G365" si="429">E365+C365</f>
        <v>0</v>
      </c>
      <c r="H365" s="13">
        <f t="shared" ref="H365" si="430">F365+D365</f>
        <v>0</v>
      </c>
      <c r="J365" s="13">
        <f t="shared" si="351"/>
        <v>0</v>
      </c>
      <c r="L365" s="13">
        <f t="shared" si="412"/>
        <v>0</v>
      </c>
      <c r="M365" s="14">
        <f t="shared" ref="M365" si="431">K365+I365</f>
        <v>0</v>
      </c>
      <c r="N365" s="3">
        <f t="shared" ref="N365" si="432">L365+J365</f>
        <v>0</v>
      </c>
      <c r="P365" s="15">
        <f t="shared" si="413"/>
        <v>0</v>
      </c>
      <c r="R365" s="15">
        <f t="shared" si="414"/>
        <v>0</v>
      </c>
      <c r="U365" s="13">
        <f t="shared" si="355"/>
        <v>0</v>
      </c>
      <c r="V365" s="2">
        <f t="shared" si="420"/>
        <v>0</v>
      </c>
      <c r="W365" s="6">
        <f t="shared" ref="W365" si="433">V365+T365+M365</f>
        <v>0</v>
      </c>
    </row>
    <row r="366" spans="1:23" hidden="1" x14ac:dyDescent="0.15">
      <c r="A366" s="1">
        <v>41236</v>
      </c>
      <c r="B366" s="2" t="s">
        <v>22</v>
      </c>
      <c r="D366" s="13">
        <f t="shared" si="349"/>
        <v>0</v>
      </c>
      <c r="F366" s="13">
        <f t="shared" si="411"/>
        <v>0</v>
      </c>
      <c r="G366" s="14">
        <f t="shared" si="422"/>
        <v>0</v>
      </c>
      <c r="H366" s="13">
        <f t="shared" si="422"/>
        <v>0</v>
      </c>
      <c r="J366" s="13">
        <f t="shared" si="351"/>
        <v>0</v>
      </c>
      <c r="L366" s="13">
        <f t="shared" si="412"/>
        <v>0</v>
      </c>
      <c r="M366" s="14">
        <f t="shared" si="421"/>
        <v>0</v>
      </c>
      <c r="N366" s="3">
        <f t="shared" si="421"/>
        <v>0</v>
      </c>
      <c r="P366" s="15">
        <f t="shared" si="413"/>
        <v>0</v>
      </c>
      <c r="R366" s="15">
        <f t="shared" si="414"/>
        <v>0</v>
      </c>
      <c r="U366" s="13">
        <f t="shared" si="355"/>
        <v>0</v>
      </c>
      <c r="V366" s="2">
        <f t="shared" ref="V366:V378" si="434">W316</f>
        <v>0</v>
      </c>
      <c r="W366" s="6">
        <f t="shared" si="423"/>
        <v>0</v>
      </c>
    </row>
    <row r="367" spans="1:23" hidden="1" x14ac:dyDescent="0.15">
      <c r="A367" s="1">
        <v>41236</v>
      </c>
      <c r="B367" s="2" t="s">
        <v>75</v>
      </c>
      <c r="D367" s="13">
        <f t="shared" si="349"/>
        <v>0</v>
      </c>
      <c r="F367" s="13">
        <f t="shared" si="411"/>
        <v>0</v>
      </c>
      <c r="G367" s="14">
        <f t="shared" ref="G367" si="435">E367+C367</f>
        <v>0</v>
      </c>
      <c r="H367" s="13">
        <f t="shared" ref="H367" si="436">F367+D367</f>
        <v>0</v>
      </c>
      <c r="J367" s="13">
        <f t="shared" si="351"/>
        <v>0</v>
      </c>
      <c r="L367" s="13">
        <f t="shared" si="412"/>
        <v>0</v>
      </c>
      <c r="M367" s="14">
        <f t="shared" ref="M367" si="437">K367+I367</f>
        <v>0</v>
      </c>
      <c r="N367" s="3">
        <f t="shared" ref="N367" si="438">L367+J367</f>
        <v>0</v>
      </c>
      <c r="P367" s="15">
        <f t="shared" si="413"/>
        <v>0</v>
      </c>
      <c r="R367" s="15">
        <f t="shared" si="414"/>
        <v>0</v>
      </c>
      <c r="U367" s="13">
        <f t="shared" si="355"/>
        <v>0</v>
      </c>
      <c r="V367" s="2">
        <f t="shared" si="434"/>
        <v>-180</v>
      </c>
      <c r="W367" s="6">
        <f t="shared" ref="W367" si="439">V367+T367+M367</f>
        <v>-180</v>
      </c>
    </row>
    <row r="368" spans="1:23" s="6" customFormat="1" hidden="1" x14ac:dyDescent="0.15">
      <c r="A368" s="11">
        <v>41236</v>
      </c>
      <c r="B368" s="6" t="s">
        <v>64</v>
      </c>
      <c r="C368" s="6">
        <f>C358+C359+C360+C361+C362+C363+C364+C365+C366+C367</f>
        <v>0</v>
      </c>
      <c r="D368" s="6">
        <f t="shared" si="349"/>
        <v>41925</v>
      </c>
      <c r="E368" s="6">
        <f>E358+E359+E360+E361+E362+E363+E364+E365+E366+E367</f>
        <v>0</v>
      </c>
      <c r="F368" s="6">
        <f t="shared" si="411"/>
        <v>150</v>
      </c>
      <c r="G368" s="6">
        <f t="shared" si="422"/>
        <v>0</v>
      </c>
      <c r="H368" s="6">
        <f t="shared" si="422"/>
        <v>42075</v>
      </c>
      <c r="I368" s="6">
        <f>I358+I359+I360+I361+I362+I363+I364+I365+I366+I367</f>
        <v>0</v>
      </c>
      <c r="J368" s="6">
        <f t="shared" si="351"/>
        <v>577498</v>
      </c>
      <c r="K368" s="6">
        <f>K358+K359+K360+K361+K362+K363+K364+K365+K366+K367</f>
        <v>0</v>
      </c>
      <c r="L368" s="6">
        <f t="shared" si="412"/>
        <v>30580</v>
      </c>
      <c r="M368" s="6">
        <f t="shared" si="421"/>
        <v>0</v>
      </c>
      <c r="N368" s="6">
        <f t="shared" si="421"/>
        <v>608078</v>
      </c>
      <c r="O368" s="6">
        <f>O358+O359+O360+O361+O362+O363+O364+O366+O367</f>
        <v>0</v>
      </c>
      <c r="P368" s="6">
        <f t="shared" si="413"/>
        <v>0</v>
      </c>
      <c r="Q368" s="6">
        <f>Q358+Q359+Q360+Q361+Q362+Q363+Q364+Q366+Q367</f>
        <v>0</v>
      </c>
      <c r="R368" s="6">
        <f t="shared" si="414"/>
        <v>0</v>
      </c>
      <c r="S368" s="6">
        <f>S358+S359+S360+S361+S362+S363+S364+S366+S367</f>
        <v>0</v>
      </c>
      <c r="T368" s="6">
        <f>T358+T359+T360+T361+T362+T363+T364+T365+T366+T367</f>
        <v>0</v>
      </c>
      <c r="U368" s="6">
        <f t="shared" si="355"/>
        <v>-730294</v>
      </c>
      <c r="V368" s="6">
        <f t="shared" si="434"/>
        <v>4443785.78</v>
      </c>
      <c r="W368" s="6">
        <f t="shared" si="423"/>
        <v>4443785.78</v>
      </c>
    </row>
    <row r="369" spans="1:23" hidden="1" x14ac:dyDescent="0.15">
      <c r="A369" s="1">
        <v>41236</v>
      </c>
      <c r="B369" s="12" t="s">
        <v>65</v>
      </c>
      <c r="D369" s="13">
        <f t="shared" si="349"/>
        <v>27110</v>
      </c>
      <c r="F369" s="13">
        <f t="shared" si="411"/>
        <v>0</v>
      </c>
      <c r="G369" s="14">
        <f t="shared" si="422"/>
        <v>0</v>
      </c>
      <c r="H369" s="13">
        <f t="shared" si="422"/>
        <v>27110</v>
      </c>
      <c r="J369" s="13">
        <f t="shared" si="351"/>
        <v>319782.5</v>
      </c>
      <c r="L369" s="13">
        <f t="shared" si="412"/>
        <v>9820</v>
      </c>
      <c r="M369" s="14">
        <f t="shared" si="421"/>
        <v>0</v>
      </c>
      <c r="N369" s="13">
        <f t="shared" si="421"/>
        <v>329602.5</v>
      </c>
      <c r="P369" s="15">
        <f t="shared" si="413"/>
        <v>0</v>
      </c>
      <c r="R369" s="15">
        <f t="shared" si="414"/>
        <v>0</v>
      </c>
      <c r="U369" s="13">
        <f t="shared" si="355"/>
        <v>-428490</v>
      </c>
      <c r="V369" s="2">
        <f t="shared" si="434"/>
        <v>1889211.25</v>
      </c>
      <c r="W369" s="16">
        <f t="shared" si="423"/>
        <v>1889211.25</v>
      </c>
    </row>
    <row r="370" spans="1:23" hidden="1" x14ac:dyDescent="0.15">
      <c r="A370" s="1">
        <v>41236</v>
      </c>
      <c r="B370" s="2" t="s">
        <v>98</v>
      </c>
      <c r="D370" s="13">
        <f t="shared" si="349"/>
        <v>15850</v>
      </c>
      <c r="F370" s="13">
        <f t="shared" si="411"/>
        <v>0</v>
      </c>
      <c r="G370" s="14">
        <f t="shared" si="422"/>
        <v>0</v>
      </c>
      <c r="H370" s="13">
        <f t="shared" si="422"/>
        <v>15850</v>
      </c>
      <c r="J370" s="13">
        <f t="shared" si="351"/>
        <v>113887.5</v>
      </c>
      <c r="L370" s="13">
        <f t="shared" si="412"/>
        <v>7600</v>
      </c>
      <c r="M370" s="14">
        <f t="shared" si="421"/>
        <v>0</v>
      </c>
      <c r="N370" s="3">
        <f t="shared" si="421"/>
        <v>121487.5</v>
      </c>
      <c r="P370" s="15">
        <f t="shared" si="413"/>
        <v>0</v>
      </c>
      <c r="R370" s="15">
        <f t="shared" si="414"/>
        <v>0</v>
      </c>
      <c r="U370" s="13">
        <f t="shared" si="355"/>
        <v>-75500</v>
      </c>
      <c r="V370" s="2">
        <f t="shared" si="434"/>
        <v>546177.5</v>
      </c>
      <c r="W370" s="6">
        <f t="shared" si="423"/>
        <v>546177.5</v>
      </c>
    </row>
    <row r="371" spans="1:23" hidden="1" x14ac:dyDescent="0.15">
      <c r="A371" s="1">
        <v>41236</v>
      </c>
      <c r="B371" s="2" t="s">
        <v>24</v>
      </c>
      <c r="D371" s="13">
        <f t="shared" si="349"/>
        <v>8700</v>
      </c>
      <c r="F371" s="13">
        <f t="shared" si="411"/>
        <v>0</v>
      </c>
      <c r="G371" s="14">
        <f t="shared" si="422"/>
        <v>0</v>
      </c>
      <c r="H371" s="13">
        <f t="shared" si="422"/>
        <v>8700</v>
      </c>
      <c r="J371" s="13">
        <f t="shared" si="351"/>
        <v>105000</v>
      </c>
      <c r="L371" s="13">
        <f t="shared" si="412"/>
        <v>0</v>
      </c>
      <c r="M371" s="14">
        <f t="shared" si="421"/>
        <v>0</v>
      </c>
      <c r="N371" s="3">
        <f t="shared" si="421"/>
        <v>105000</v>
      </c>
      <c r="P371" s="15">
        <f t="shared" si="413"/>
        <v>0</v>
      </c>
      <c r="R371" s="15">
        <f t="shared" si="414"/>
        <v>0</v>
      </c>
      <c r="U371" s="13">
        <f t="shared" si="355"/>
        <v>-98337.5</v>
      </c>
      <c r="V371" s="2">
        <f t="shared" si="434"/>
        <v>266352.5</v>
      </c>
      <c r="W371" s="6">
        <f t="shared" si="423"/>
        <v>266352.5</v>
      </c>
    </row>
    <row r="372" spans="1:23" hidden="1" x14ac:dyDescent="0.15">
      <c r="A372" s="1">
        <v>41236</v>
      </c>
      <c r="B372" s="2" t="s">
        <v>41</v>
      </c>
      <c r="D372" s="13">
        <f t="shared" ref="D372:D401" si="440">C372+D322</f>
        <v>12700</v>
      </c>
      <c r="F372" s="13">
        <f t="shared" si="411"/>
        <v>0</v>
      </c>
      <c r="G372" s="14">
        <f t="shared" si="422"/>
        <v>0</v>
      </c>
      <c r="H372" s="13">
        <f t="shared" si="422"/>
        <v>12700</v>
      </c>
      <c r="J372" s="13">
        <f t="shared" ref="J372:J401" si="441">I372+J322</f>
        <v>127550</v>
      </c>
      <c r="L372" s="13">
        <f t="shared" si="412"/>
        <v>0</v>
      </c>
      <c r="M372" s="14">
        <f t="shared" si="421"/>
        <v>0</v>
      </c>
      <c r="N372" s="3">
        <f t="shared" si="421"/>
        <v>127550</v>
      </c>
      <c r="P372" s="15">
        <f t="shared" si="413"/>
        <v>0</v>
      </c>
      <c r="R372" s="15">
        <f t="shared" si="414"/>
        <v>0</v>
      </c>
      <c r="U372" s="13">
        <f t="shared" ref="U372:U401" si="442">T372+U322</f>
        <v>-322616.42</v>
      </c>
      <c r="V372" s="2">
        <f t="shared" si="434"/>
        <v>933912.09000000008</v>
      </c>
      <c r="W372" s="6">
        <f t="shared" si="423"/>
        <v>933912.09000000008</v>
      </c>
    </row>
    <row r="373" spans="1:23" hidden="1" x14ac:dyDescent="0.15">
      <c r="A373" s="1">
        <v>41236</v>
      </c>
      <c r="B373" s="2" t="s">
        <v>60</v>
      </c>
      <c r="D373" s="13">
        <f t="shared" si="440"/>
        <v>2875</v>
      </c>
      <c r="F373" s="13">
        <f t="shared" si="411"/>
        <v>0</v>
      </c>
      <c r="G373" s="14">
        <f t="shared" si="422"/>
        <v>0</v>
      </c>
      <c r="H373" s="13">
        <f t="shared" si="422"/>
        <v>2875</v>
      </c>
      <c r="J373" s="13">
        <f t="shared" si="441"/>
        <v>29075</v>
      </c>
      <c r="L373" s="13">
        <f t="shared" si="412"/>
        <v>0</v>
      </c>
      <c r="M373" s="14">
        <f t="shared" si="421"/>
        <v>0</v>
      </c>
      <c r="N373" s="3">
        <f t="shared" si="421"/>
        <v>29075</v>
      </c>
      <c r="P373" s="15">
        <f t="shared" si="413"/>
        <v>0</v>
      </c>
      <c r="R373" s="15">
        <f t="shared" si="414"/>
        <v>0</v>
      </c>
      <c r="U373" s="13">
        <f t="shared" si="442"/>
        <v>-150000</v>
      </c>
      <c r="V373" s="2">
        <f t="shared" si="434"/>
        <v>280650</v>
      </c>
      <c r="W373" s="6">
        <f t="shared" si="423"/>
        <v>280650</v>
      </c>
    </row>
    <row r="374" spans="1:23" hidden="1" x14ac:dyDescent="0.15">
      <c r="A374" s="1">
        <v>41236</v>
      </c>
      <c r="B374" s="2" t="s">
        <v>23</v>
      </c>
      <c r="D374" s="13">
        <f t="shared" si="440"/>
        <v>4400</v>
      </c>
      <c r="F374" s="13">
        <f t="shared" si="411"/>
        <v>0</v>
      </c>
      <c r="G374" s="14">
        <f t="shared" ref="G374:H404" si="443">E374+C374</f>
        <v>0</v>
      </c>
      <c r="H374" s="13">
        <f t="shared" si="443"/>
        <v>4400</v>
      </c>
      <c r="J374" s="13">
        <f t="shared" si="441"/>
        <v>36000</v>
      </c>
      <c r="L374" s="13">
        <f t="shared" si="412"/>
        <v>0</v>
      </c>
      <c r="M374" s="14">
        <f t="shared" si="421"/>
        <v>0</v>
      </c>
      <c r="N374" s="3">
        <f t="shared" si="421"/>
        <v>36000</v>
      </c>
      <c r="P374" s="15">
        <f t="shared" si="413"/>
        <v>0</v>
      </c>
      <c r="R374" s="15">
        <f t="shared" si="414"/>
        <v>0</v>
      </c>
      <c r="U374" s="13">
        <f t="shared" si="442"/>
        <v>-31050</v>
      </c>
      <c r="V374" s="2">
        <f t="shared" si="434"/>
        <v>180670</v>
      </c>
      <c r="W374" s="6">
        <f t="shared" si="423"/>
        <v>180670</v>
      </c>
    </row>
    <row r="375" spans="1:23" hidden="1" x14ac:dyDescent="0.15">
      <c r="A375" s="1">
        <v>41236</v>
      </c>
      <c r="B375" s="2" t="s">
        <v>42</v>
      </c>
      <c r="D375" s="13">
        <f t="shared" si="440"/>
        <v>3600</v>
      </c>
      <c r="F375" s="13">
        <f t="shared" si="411"/>
        <v>0</v>
      </c>
      <c r="G375" s="14">
        <f t="shared" si="443"/>
        <v>0</v>
      </c>
      <c r="H375" s="13">
        <f t="shared" si="443"/>
        <v>3600</v>
      </c>
      <c r="J375" s="13">
        <f t="shared" si="441"/>
        <v>61812.5</v>
      </c>
      <c r="L375" s="13">
        <f t="shared" si="412"/>
        <v>0</v>
      </c>
      <c r="M375" s="14">
        <f t="shared" si="421"/>
        <v>0</v>
      </c>
      <c r="N375" s="3">
        <f t="shared" si="421"/>
        <v>61812.5</v>
      </c>
      <c r="P375" s="15">
        <f t="shared" si="413"/>
        <v>0</v>
      </c>
      <c r="R375" s="15">
        <f t="shared" si="414"/>
        <v>0</v>
      </c>
      <c r="U375" s="13">
        <f t="shared" si="442"/>
        <v>-6825</v>
      </c>
      <c r="V375" s="2">
        <f t="shared" si="434"/>
        <v>190312.5</v>
      </c>
      <c r="W375" s="6">
        <f t="shared" si="423"/>
        <v>190312.5</v>
      </c>
    </row>
    <row r="376" spans="1:23" hidden="1" x14ac:dyDescent="0.15">
      <c r="A376" s="1">
        <v>41236</v>
      </c>
      <c r="B376" s="2" t="s">
        <v>56</v>
      </c>
      <c r="D376" s="17">
        <f t="shared" si="440"/>
        <v>2650</v>
      </c>
      <c r="F376" s="17">
        <f t="shared" si="411"/>
        <v>0</v>
      </c>
      <c r="G376" s="18">
        <f t="shared" si="443"/>
        <v>0</v>
      </c>
      <c r="H376" s="17">
        <f t="shared" si="443"/>
        <v>2650</v>
      </c>
      <c r="J376" s="17">
        <f t="shared" si="441"/>
        <v>39660</v>
      </c>
      <c r="L376" s="17">
        <f t="shared" si="412"/>
        <v>0</v>
      </c>
      <c r="M376" s="18">
        <f t="shared" si="421"/>
        <v>0</v>
      </c>
      <c r="N376" s="8">
        <f t="shared" si="421"/>
        <v>39660</v>
      </c>
      <c r="P376" s="19">
        <f t="shared" si="413"/>
        <v>0</v>
      </c>
      <c r="R376" s="19">
        <f t="shared" si="414"/>
        <v>0</v>
      </c>
      <c r="U376" s="17">
        <f t="shared" si="442"/>
        <v>0</v>
      </c>
      <c r="V376" s="2">
        <f t="shared" si="434"/>
        <v>136335</v>
      </c>
      <c r="W376" s="10">
        <f t="shared" si="423"/>
        <v>136335</v>
      </c>
    </row>
    <row r="377" spans="1:23" hidden="1" x14ac:dyDescent="0.15">
      <c r="A377" s="1">
        <v>41236</v>
      </c>
      <c r="B377" s="2" t="s">
        <v>100</v>
      </c>
      <c r="D377" s="17">
        <f t="shared" si="440"/>
        <v>0</v>
      </c>
      <c r="F377" s="17">
        <f t="shared" si="411"/>
        <v>0</v>
      </c>
      <c r="G377" s="18">
        <f t="shared" ref="G377" si="444">E377+C377</f>
        <v>0</v>
      </c>
      <c r="H377" s="17">
        <f t="shared" ref="H377" si="445">F377+D377</f>
        <v>0</v>
      </c>
      <c r="J377" s="17">
        <f t="shared" si="441"/>
        <v>0</v>
      </c>
      <c r="L377" s="17">
        <f t="shared" si="412"/>
        <v>0</v>
      </c>
      <c r="M377" s="18">
        <f t="shared" ref="M377" si="446">K377+I377</f>
        <v>0</v>
      </c>
      <c r="N377" s="8">
        <f t="shared" ref="N377" si="447">L377+J377</f>
        <v>0</v>
      </c>
      <c r="P377" s="19">
        <f t="shared" si="413"/>
        <v>0</v>
      </c>
      <c r="R377" s="19">
        <f t="shared" si="414"/>
        <v>0</v>
      </c>
      <c r="U377" s="17">
        <f t="shared" si="442"/>
        <v>0</v>
      </c>
      <c r="V377" s="2">
        <f t="shared" si="434"/>
        <v>0</v>
      </c>
      <c r="W377" s="10">
        <f t="shared" ref="W377" si="448">V377+T377+M377</f>
        <v>0</v>
      </c>
    </row>
    <row r="378" spans="1:23" s="6" customFormat="1" hidden="1" x14ac:dyDescent="0.15">
      <c r="A378" s="11">
        <v>41236</v>
      </c>
      <c r="B378" s="6" t="s">
        <v>66</v>
      </c>
      <c r="C378" s="6">
        <f>C369+C370+C371+C372+C373+C374+C375+C376+C377</f>
        <v>0</v>
      </c>
      <c r="D378" s="6">
        <f t="shared" si="440"/>
        <v>77885</v>
      </c>
      <c r="E378" s="6">
        <f>E369+E370+E371+E372+E373+E374+E375+E376+E377</f>
        <v>0</v>
      </c>
      <c r="F378" s="6">
        <f t="shared" ref="F378:F401" si="449">E378+F328</f>
        <v>0</v>
      </c>
      <c r="G378" s="6">
        <f t="shared" si="443"/>
        <v>0</v>
      </c>
      <c r="H378" s="6">
        <f t="shared" si="443"/>
        <v>77885</v>
      </c>
      <c r="I378" s="6">
        <f>I369+I370+I371+I372+I373+I374+I375+I376+I377</f>
        <v>0</v>
      </c>
      <c r="J378" s="6">
        <f t="shared" si="441"/>
        <v>832767.5</v>
      </c>
      <c r="K378" s="6">
        <f>K369+K370+K371+K372+K373+K374+K375+K376+K377</f>
        <v>0</v>
      </c>
      <c r="L378" s="6">
        <f t="shared" ref="L378:L401" si="450">K378+L328</f>
        <v>17420</v>
      </c>
      <c r="M378" s="6">
        <f t="shared" si="421"/>
        <v>0</v>
      </c>
      <c r="N378" s="6">
        <f t="shared" si="421"/>
        <v>850187.5</v>
      </c>
      <c r="O378" s="6">
        <f>O369+O370+O371+O372+O373+O374+O375+O376+O377</f>
        <v>0</v>
      </c>
      <c r="P378" s="6">
        <f t="shared" ref="P378:P401" si="451">O378+P328</f>
        <v>0</v>
      </c>
      <c r="Q378" s="6">
        <f>Q369+Q370+Q371+Q372+Q373+Q374+Q375+Q376+Q377</f>
        <v>0</v>
      </c>
      <c r="R378" s="6">
        <f t="shared" ref="R378:R401" si="452">Q378+R328</f>
        <v>0</v>
      </c>
      <c r="S378" s="6">
        <f>S369+S370+S371+S372+S373+S374+S375+S376+S377</f>
        <v>0</v>
      </c>
      <c r="T378" s="6">
        <f>T369+T370+T371+T372+T373+T374+T375+T376+T377</f>
        <v>0</v>
      </c>
      <c r="U378" s="6">
        <f t="shared" si="442"/>
        <v>-1112818.92</v>
      </c>
      <c r="V378" s="6">
        <f t="shared" si="434"/>
        <v>4423620.84</v>
      </c>
      <c r="W378" s="6">
        <f t="shared" si="423"/>
        <v>4423620.84</v>
      </c>
    </row>
    <row r="379" spans="1:23" hidden="1" x14ac:dyDescent="0.15">
      <c r="A379" s="1">
        <v>41236</v>
      </c>
      <c r="B379" s="2" t="s">
        <v>58</v>
      </c>
      <c r="D379" s="13">
        <f t="shared" si="440"/>
        <v>7435</v>
      </c>
      <c r="F379" s="13">
        <f t="shared" si="449"/>
        <v>0</v>
      </c>
      <c r="G379" s="14">
        <f t="shared" si="443"/>
        <v>0</v>
      </c>
      <c r="H379" s="13">
        <f t="shared" si="443"/>
        <v>7435</v>
      </c>
      <c r="J379" s="13">
        <f t="shared" si="441"/>
        <v>112045</v>
      </c>
      <c r="L379" s="13">
        <f t="shared" si="450"/>
        <v>0</v>
      </c>
      <c r="M379" s="14">
        <f t="shared" si="421"/>
        <v>0</v>
      </c>
      <c r="N379" s="3">
        <f t="shared" si="421"/>
        <v>112045</v>
      </c>
      <c r="P379" s="15">
        <f t="shared" si="451"/>
        <v>0</v>
      </c>
      <c r="R379" s="15">
        <f t="shared" si="452"/>
        <v>0</v>
      </c>
      <c r="U379" s="13">
        <f t="shared" si="442"/>
        <v>-94400</v>
      </c>
      <c r="V379" s="2">
        <f>W329</f>
        <v>336220.9</v>
      </c>
      <c r="W379" s="6">
        <f t="shared" si="423"/>
        <v>336220.9</v>
      </c>
    </row>
    <row r="380" spans="1:23" hidden="1" x14ac:dyDescent="0.15">
      <c r="A380" s="1">
        <v>41236</v>
      </c>
      <c r="B380" s="2" t="s">
        <v>57</v>
      </c>
      <c r="D380" s="13">
        <f t="shared" si="440"/>
        <v>2625</v>
      </c>
      <c r="F380" s="13">
        <f t="shared" si="449"/>
        <v>0</v>
      </c>
      <c r="G380" s="14">
        <f t="shared" si="443"/>
        <v>0</v>
      </c>
      <c r="H380" s="13">
        <f t="shared" si="443"/>
        <v>2625</v>
      </c>
      <c r="J380" s="13">
        <f t="shared" si="441"/>
        <v>27700</v>
      </c>
      <c r="L380" s="13">
        <f t="shared" si="450"/>
        <v>0</v>
      </c>
      <c r="M380" s="14">
        <f t="shared" si="421"/>
        <v>0</v>
      </c>
      <c r="N380" s="3">
        <f t="shared" si="421"/>
        <v>27700</v>
      </c>
      <c r="P380" s="15">
        <f t="shared" si="451"/>
        <v>0</v>
      </c>
      <c r="R380" s="15">
        <f t="shared" si="452"/>
        <v>0</v>
      </c>
      <c r="U380" s="13">
        <f t="shared" si="442"/>
        <v>-22780</v>
      </c>
      <c r="V380" s="2">
        <f>W330</f>
        <v>67975</v>
      </c>
      <c r="W380" s="6">
        <f t="shared" si="423"/>
        <v>67975</v>
      </c>
    </row>
    <row r="381" spans="1:23" hidden="1" x14ac:dyDescent="0.15">
      <c r="A381" s="1">
        <v>41236</v>
      </c>
      <c r="B381" s="2" t="s">
        <v>67</v>
      </c>
      <c r="D381" s="13">
        <f t="shared" si="440"/>
        <v>0</v>
      </c>
      <c r="F381" s="13">
        <f t="shared" si="449"/>
        <v>0</v>
      </c>
      <c r="G381" s="14">
        <f t="shared" si="443"/>
        <v>0</v>
      </c>
      <c r="H381" s="13">
        <f t="shared" si="443"/>
        <v>0</v>
      </c>
      <c r="J381" s="13">
        <f t="shared" si="441"/>
        <v>0</v>
      </c>
      <c r="L381" s="13">
        <f t="shared" si="450"/>
        <v>0</v>
      </c>
      <c r="M381" s="14">
        <f t="shared" si="421"/>
        <v>0</v>
      </c>
      <c r="N381" s="3">
        <f t="shared" si="421"/>
        <v>0</v>
      </c>
      <c r="P381" s="15">
        <f t="shared" si="451"/>
        <v>0</v>
      </c>
      <c r="R381" s="15">
        <f t="shared" si="452"/>
        <v>0</v>
      </c>
      <c r="U381" s="13">
        <f t="shared" si="442"/>
        <v>-3300</v>
      </c>
      <c r="V381" s="2">
        <f>W331</f>
        <v>0</v>
      </c>
      <c r="W381" s="6">
        <f t="shared" si="423"/>
        <v>0</v>
      </c>
    </row>
    <row r="382" spans="1:23" hidden="1" x14ac:dyDescent="0.15">
      <c r="A382" s="1">
        <v>41236</v>
      </c>
      <c r="B382" s="2" t="s">
        <v>96</v>
      </c>
      <c r="D382" s="13">
        <f t="shared" si="440"/>
        <v>0</v>
      </c>
      <c r="F382" s="13">
        <f t="shared" si="449"/>
        <v>0</v>
      </c>
      <c r="G382" s="14">
        <f t="shared" ref="G382" si="453">E382+C382</f>
        <v>0</v>
      </c>
      <c r="H382" s="13">
        <f t="shared" ref="H382" si="454">F382+D382</f>
        <v>0</v>
      </c>
      <c r="J382" s="13">
        <f t="shared" si="441"/>
        <v>0</v>
      </c>
      <c r="L382" s="13">
        <f t="shared" si="450"/>
        <v>0</v>
      </c>
      <c r="M382" s="14">
        <f t="shared" ref="M382" si="455">K382+I382</f>
        <v>0</v>
      </c>
      <c r="N382" s="3">
        <f t="shared" ref="N382" si="456">L382+J382</f>
        <v>0</v>
      </c>
      <c r="P382" s="15">
        <f t="shared" si="451"/>
        <v>0</v>
      </c>
      <c r="R382" s="15">
        <f t="shared" si="452"/>
        <v>0</v>
      </c>
      <c r="U382" s="13">
        <f t="shared" si="442"/>
        <v>0</v>
      </c>
      <c r="V382" s="2">
        <f>W332</f>
        <v>0</v>
      </c>
      <c r="W382" s="6">
        <f t="shared" ref="W382" si="457">V382+T382+M382</f>
        <v>0</v>
      </c>
    </row>
    <row r="383" spans="1:23" hidden="1" x14ac:dyDescent="0.15">
      <c r="A383" s="1">
        <v>41236</v>
      </c>
      <c r="B383" s="2" t="s">
        <v>101</v>
      </c>
      <c r="D383" s="13">
        <f t="shared" si="440"/>
        <v>0</v>
      </c>
      <c r="F383" s="13">
        <f t="shared" si="449"/>
        <v>0</v>
      </c>
      <c r="G383" s="14">
        <f t="shared" ref="G383" si="458">E383+C383</f>
        <v>0</v>
      </c>
      <c r="H383" s="13">
        <f t="shared" ref="H383" si="459">F383+D383</f>
        <v>0</v>
      </c>
      <c r="J383" s="13">
        <f t="shared" si="441"/>
        <v>0</v>
      </c>
      <c r="L383" s="13">
        <f t="shared" si="450"/>
        <v>0</v>
      </c>
      <c r="M383" s="14">
        <f t="shared" ref="M383" si="460">K383+I383</f>
        <v>0</v>
      </c>
      <c r="N383" s="3">
        <f t="shared" ref="N383" si="461">L383+J383</f>
        <v>0</v>
      </c>
      <c r="P383" s="15">
        <f t="shared" si="451"/>
        <v>0</v>
      </c>
      <c r="R383" s="15">
        <f t="shared" si="452"/>
        <v>0</v>
      </c>
      <c r="U383" s="13">
        <f t="shared" si="442"/>
        <v>0</v>
      </c>
      <c r="V383" s="2">
        <f>W333</f>
        <v>0</v>
      </c>
      <c r="W383" s="6">
        <f t="shared" ref="W383" si="462">V383+T383+M383</f>
        <v>0</v>
      </c>
    </row>
    <row r="384" spans="1:23" s="6" customFormat="1" hidden="1" x14ac:dyDescent="0.15">
      <c r="A384" s="11">
        <v>41236</v>
      </c>
      <c r="B384" s="6" t="s">
        <v>68</v>
      </c>
      <c r="C384" s="6">
        <f>C379+C380+C381+C382+C383</f>
        <v>0</v>
      </c>
      <c r="D384" s="6">
        <f t="shared" si="440"/>
        <v>10060</v>
      </c>
      <c r="E384" s="6">
        <f>E379+E380+E381+E382+E383</f>
        <v>0</v>
      </c>
      <c r="F384" s="6">
        <f t="shared" si="449"/>
        <v>0</v>
      </c>
      <c r="G384" s="6">
        <f t="shared" ref="G384" si="463">E384+C384</f>
        <v>0</v>
      </c>
      <c r="H384" s="6">
        <f t="shared" ref="H384" si="464">F384+D384</f>
        <v>10060</v>
      </c>
      <c r="I384" s="6">
        <f>I379+I380+I381+I382+I383</f>
        <v>0</v>
      </c>
      <c r="J384" s="6">
        <f t="shared" si="441"/>
        <v>139745</v>
      </c>
      <c r="K384" s="6">
        <f>K379+K380+K381+K382+K383</f>
        <v>0</v>
      </c>
      <c r="L384" s="6">
        <f t="shared" si="450"/>
        <v>0</v>
      </c>
      <c r="M384" s="6">
        <f t="shared" ref="M384" si="465">K384+I384</f>
        <v>0</v>
      </c>
      <c r="N384" s="6">
        <f t="shared" ref="N384" si="466">L384+J384</f>
        <v>139745</v>
      </c>
      <c r="O384" s="6">
        <f>O379+O380+O381+O382</f>
        <v>0</v>
      </c>
      <c r="P384" s="6">
        <f t="shared" si="451"/>
        <v>0</v>
      </c>
      <c r="Q384" s="6">
        <f>Q379+Q380+Q381+Q382</f>
        <v>0</v>
      </c>
      <c r="R384" s="6">
        <f t="shared" si="452"/>
        <v>0</v>
      </c>
      <c r="S384" s="6">
        <f>S379+S380+S381+S382</f>
        <v>0</v>
      </c>
      <c r="T384" s="6">
        <f>T379+T380+T381+T382+T383</f>
        <v>0</v>
      </c>
      <c r="U384" s="6">
        <f t="shared" si="442"/>
        <v>-120480</v>
      </c>
      <c r="V384" s="6">
        <f t="shared" ref="V384:V392" si="467">W334</f>
        <v>404195.9</v>
      </c>
      <c r="W384" s="6">
        <f t="shared" ref="W384" si="468">V384+T384+M384</f>
        <v>404195.9</v>
      </c>
    </row>
    <row r="385" spans="1:23" hidden="1" x14ac:dyDescent="0.15">
      <c r="A385" s="1">
        <v>41236</v>
      </c>
      <c r="B385" s="2" t="s">
        <v>36</v>
      </c>
      <c r="D385" s="13">
        <f t="shared" si="440"/>
        <v>0</v>
      </c>
      <c r="F385" s="13">
        <f t="shared" si="449"/>
        <v>1500</v>
      </c>
      <c r="G385" s="14">
        <f t="shared" si="443"/>
        <v>0</v>
      </c>
      <c r="H385" s="13">
        <f t="shared" si="443"/>
        <v>1500</v>
      </c>
      <c r="J385" s="13">
        <f t="shared" si="441"/>
        <v>0</v>
      </c>
      <c r="L385" s="13">
        <f t="shared" si="450"/>
        <v>28300</v>
      </c>
      <c r="M385" s="14">
        <f t="shared" si="421"/>
        <v>0</v>
      </c>
      <c r="N385" s="3">
        <f t="shared" si="421"/>
        <v>28300</v>
      </c>
      <c r="P385" s="15">
        <f t="shared" si="451"/>
        <v>0</v>
      </c>
      <c r="R385" s="15">
        <f t="shared" si="452"/>
        <v>0</v>
      </c>
      <c r="U385" s="13">
        <f t="shared" si="442"/>
        <v>-32100</v>
      </c>
      <c r="V385" s="2">
        <f t="shared" si="467"/>
        <v>251900</v>
      </c>
      <c r="W385" s="6">
        <f t="shared" si="423"/>
        <v>251900</v>
      </c>
    </row>
    <row r="386" spans="1:23" hidden="1" x14ac:dyDescent="0.15">
      <c r="A386" s="1">
        <v>41236</v>
      </c>
      <c r="B386" s="2" t="s">
        <v>61</v>
      </c>
      <c r="D386" s="13">
        <f t="shared" si="440"/>
        <v>175</v>
      </c>
      <c r="F386" s="13">
        <f t="shared" si="449"/>
        <v>0</v>
      </c>
      <c r="G386" s="14">
        <f t="shared" si="443"/>
        <v>0</v>
      </c>
      <c r="H386" s="13">
        <f t="shared" si="443"/>
        <v>175</v>
      </c>
      <c r="J386" s="13">
        <f t="shared" si="441"/>
        <v>2425</v>
      </c>
      <c r="L386" s="13">
        <f t="shared" si="450"/>
        <v>0</v>
      </c>
      <c r="M386" s="14">
        <f t="shared" si="421"/>
        <v>0</v>
      </c>
      <c r="N386" s="3">
        <f t="shared" si="421"/>
        <v>2425</v>
      </c>
      <c r="P386" s="15">
        <f t="shared" si="451"/>
        <v>0</v>
      </c>
      <c r="R386" s="15">
        <f t="shared" si="452"/>
        <v>0</v>
      </c>
      <c r="U386" s="13">
        <f t="shared" si="442"/>
        <v>0</v>
      </c>
      <c r="V386" s="2">
        <f t="shared" si="467"/>
        <v>21700</v>
      </c>
      <c r="W386" s="6">
        <f t="shared" si="423"/>
        <v>21700</v>
      </c>
    </row>
    <row r="387" spans="1:23" hidden="1" x14ac:dyDescent="0.15">
      <c r="A387" s="1">
        <v>41236</v>
      </c>
      <c r="B387" s="2" t="s">
        <v>59</v>
      </c>
      <c r="D387" s="17">
        <f t="shared" si="440"/>
        <v>4500</v>
      </c>
      <c r="F387" s="17">
        <f t="shared" si="449"/>
        <v>0</v>
      </c>
      <c r="G387" s="18">
        <f t="shared" si="443"/>
        <v>0</v>
      </c>
      <c r="H387" s="17">
        <f t="shared" si="443"/>
        <v>4500</v>
      </c>
      <c r="J387" s="17">
        <f t="shared" si="441"/>
        <v>27575</v>
      </c>
      <c r="L387" s="17">
        <f t="shared" si="450"/>
        <v>0</v>
      </c>
      <c r="M387" s="18">
        <f t="shared" si="421"/>
        <v>0</v>
      </c>
      <c r="N387" s="8">
        <f t="shared" si="421"/>
        <v>27575</v>
      </c>
      <c r="P387" s="19">
        <f t="shared" si="451"/>
        <v>0</v>
      </c>
      <c r="R387" s="19">
        <f t="shared" si="452"/>
        <v>0</v>
      </c>
      <c r="U387" s="17">
        <f t="shared" si="442"/>
        <v>-22440</v>
      </c>
      <c r="V387" s="2">
        <f t="shared" si="467"/>
        <v>41315</v>
      </c>
      <c r="W387" s="10">
        <f t="shared" si="423"/>
        <v>41315</v>
      </c>
    </row>
    <row r="388" spans="1:23" hidden="1" x14ac:dyDescent="0.15">
      <c r="A388" s="1">
        <v>41236</v>
      </c>
      <c r="B388" s="12" t="s">
        <v>90</v>
      </c>
      <c r="D388" s="13">
        <f t="shared" si="440"/>
        <v>50</v>
      </c>
      <c r="F388" s="13">
        <f t="shared" si="449"/>
        <v>0</v>
      </c>
      <c r="G388" s="14">
        <f t="shared" si="443"/>
        <v>0</v>
      </c>
      <c r="H388" s="13">
        <f t="shared" si="443"/>
        <v>50</v>
      </c>
      <c r="J388" s="13">
        <f t="shared" si="441"/>
        <v>500</v>
      </c>
      <c r="L388" s="13">
        <f t="shared" si="450"/>
        <v>0</v>
      </c>
      <c r="M388" s="14">
        <f t="shared" si="421"/>
        <v>0</v>
      </c>
      <c r="N388" s="13">
        <f t="shared" si="421"/>
        <v>500</v>
      </c>
      <c r="P388" s="15">
        <f t="shared" si="451"/>
        <v>0</v>
      </c>
      <c r="R388" s="15">
        <f t="shared" si="452"/>
        <v>0</v>
      </c>
      <c r="U388" s="13">
        <f t="shared" si="442"/>
        <v>-500</v>
      </c>
      <c r="V388" s="2">
        <f t="shared" si="467"/>
        <v>500</v>
      </c>
      <c r="W388" s="16">
        <f t="shared" si="423"/>
        <v>500</v>
      </c>
    </row>
    <row r="389" spans="1:23" s="6" customFormat="1" hidden="1" x14ac:dyDescent="0.15">
      <c r="A389" s="11">
        <v>41236</v>
      </c>
      <c r="B389" s="6" t="s">
        <v>69</v>
      </c>
      <c r="C389" s="6">
        <f>C385+C386+C387+C388</f>
        <v>0</v>
      </c>
      <c r="D389" s="6">
        <f t="shared" si="440"/>
        <v>4725</v>
      </c>
      <c r="E389" s="6">
        <f>E385+E386+E387+E388</f>
        <v>0</v>
      </c>
      <c r="F389" s="6">
        <f t="shared" si="449"/>
        <v>1500</v>
      </c>
      <c r="G389" s="6">
        <f t="shared" si="443"/>
        <v>0</v>
      </c>
      <c r="H389" s="6">
        <f t="shared" si="443"/>
        <v>6225</v>
      </c>
      <c r="I389" s="6">
        <f>I385+I386+I387+I388</f>
        <v>0</v>
      </c>
      <c r="J389" s="6">
        <f t="shared" si="441"/>
        <v>30500</v>
      </c>
      <c r="K389" s="6">
        <f>K385+K386+K387+K388</f>
        <v>0</v>
      </c>
      <c r="L389" s="6">
        <f t="shared" si="450"/>
        <v>28300</v>
      </c>
      <c r="M389" s="6">
        <f t="shared" si="421"/>
        <v>0</v>
      </c>
      <c r="N389" s="6">
        <f t="shared" si="421"/>
        <v>58800</v>
      </c>
      <c r="O389" s="6">
        <f>O385+O386+O387+O388</f>
        <v>0</v>
      </c>
      <c r="P389" s="6">
        <f t="shared" si="451"/>
        <v>0</v>
      </c>
      <c r="Q389" s="6">
        <f>Q385+Q386+Q387+Q388</f>
        <v>0</v>
      </c>
      <c r="R389" s="6">
        <f t="shared" si="452"/>
        <v>0</v>
      </c>
      <c r="S389" s="6">
        <f>S385+S386+S387+S388</f>
        <v>0</v>
      </c>
      <c r="T389" s="6">
        <f>T385+T386+T387+T388</f>
        <v>0</v>
      </c>
      <c r="U389" s="6">
        <f t="shared" si="442"/>
        <v>-55040</v>
      </c>
      <c r="V389" s="6">
        <f t="shared" si="467"/>
        <v>315415</v>
      </c>
      <c r="W389" s="6">
        <f t="shared" si="423"/>
        <v>315415</v>
      </c>
    </row>
    <row r="390" spans="1:23" hidden="1" x14ac:dyDescent="0.15">
      <c r="A390" s="1">
        <v>41236</v>
      </c>
      <c r="B390" s="2" t="s">
        <v>70</v>
      </c>
      <c r="D390" s="13">
        <f t="shared" si="440"/>
        <v>15125</v>
      </c>
      <c r="F390" s="13">
        <f t="shared" si="449"/>
        <v>0</v>
      </c>
      <c r="G390" s="14">
        <f t="shared" si="443"/>
        <v>0</v>
      </c>
      <c r="H390" s="13">
        <f t="shared" si="443"/>
        <v>15125</v>
      </c>
      <c r="J390" s="13">
        <f t="shared" si="441"/>
        <v>174900</v>
      </c>
      <c r="L390" s="13">
        <f t="shared" si="450"/>
        <v>0</v>
      </c>
      <c r="M390" s="14">
        <f t="shared" si="421"/>
        <v>0</v>
      </c>
      <c r="N390" s="3">
        <f t="shared" si="421"/>
        <v>174900</v>
      </c>
      <c r="P390" s="15">
        <f t="shared" si="451"/>
        <v>0</v>
      </c>
      <c r="R390" s="15">
        <f t="shared" si="452"/>
        <v>0</v>
      </c>
      <c r="U390" s="13">
        <f t="shared" si="442"/>
        <v>-26200</v>
      </c>
      <c r="V390" s="2">
        <f t="shared" si="467"/>
        <v>391597.5</v>
      </c>
      <c r="W390" s="6">
        <f t="shared" si="423"/>
        <v>391597.5</v>
      </c>
    </row>
    <row r="391" spans="1:23" hidden="1" x14ac:dyDescent="0.15">
      <c r="A391" s="1">
        <v>41236</v>
      </c>
      <c r="B391" s="2" t="s">
        <v>86</v>
      </c>
      <c r="D391" s="13">
        <f t="shared" si="440"/>
        <v>0</v>
      </c>
      <c r="F391" s="13">
        <f t="shared" si="449"/>
        <v>0</v>
      </c>
      <c r="G391" s="14">
        <f t="shared" ref="G391:G392" si="469">E391+C391</f>
        <v>0</v>
      </c>
      <c r="H391" s="13">
        <f t="shared" ref="H391:H392" si="470">F391+D391</f>
        <v>0</v>
      </c>
      <c r="J391" s="13">
        <f t="shared" si="441"/>
        <v>0</v>
      </c>
      <c r="L391" s="13">
        <f t="shared" si="450"/>
        <v>0</v>
      </c>
      <c r="M391" s="14">
        <f t="shared" ref="M391:M392" si="471">K391+I391</f>
        <v>0</v>
      </c>
      <c r="N391" s="3">
        <f t="shared" ref="N391:N392" si="472">L391+J391</f>
        <v>0</v>
      </c>
      <c r="P391" s="15">
        <f t="shared" si="451"/>
        <v>0</v>
      </c>
      <c r="R391" s="15">
        <f t="shared" si="452"/>
        <v>0</v>
      </c>
      <c r="U391" s="13">
        <f t="shared" si="442"/>
        <v>0</v>
      </c>
      <c r="V391" s="2">
        <f t="shared" si="467"/>
        <v>25500</v>
      </c>
      <c r="W391" s="6">
        <f t="shared" ref="W391:W392" si="473">V391+T391+M391</f>
        <v>25500</v>
      </c>
    </row>
    <row r="392" spans="1:23" hidden="1" x14ac:dyDescent="0.15">
      <c r="A392" s="1">
        <v>41236</v>
      </c>
      <c r="B392" s="2" t="s">
        <v>91</v>
      </c>
      <c r="D392" s="13">
        <f t="shared" si="440"/>
        <v>100</v>
      </c>
      <c r="F392" s="13">
        <f t="shared" si="449"/>
        <v>0</v>
      </c>
      <c r="G392" s="14">
        <f t="shared" si="469"/>
        <v>0</v>
      </c>
      <c r="H392" s="13">
        <f t="shared" si="470"/>
        <v>100</v>
      </c>
      <c r="J392" s="13">
        <f t="shared" si="441"/>
        <v>1250</v>
      </c>
      <c r="L392" s="13">
        <f t="shared" si="450"/>
        <v>0</v>
      </c>
      <c r="M392" s="14">
        <f t="shared" si="471"/>
        <v>0</v>
      </c>
      <c r="N392" s="3">
        <f t="shared" si="472"/>
        <v>1250</v>
      </c>
      <c r="P392" s="15">
        <f t="shared" si="451"/>
        <v>0</v>
      </c>
      <c r="R392" s="15">
        <f t="shared" si="452"/>
        <v>0</v>
      </c>
      <c r="U392" s="13">
        <f t="shared" si="442"/>
        <v>-7000</v>
      </c>
      <c r="V392" s="2">
        <f t="shared" si="467"/>
        <v>12050</v>
      </c>
      <c r="W392" s="6">
        <f t="shared" si="473"/>
        <v>12050</v>
      </c>
    </row>
    <row r="393" spans="1:23" hidden="1" x14ac:dyDescent="0.15">
      <c r="A393" s="1">
        <v>41236</v>
      </c>
      <c r="B393" s="2" t="s">
        <v>97</v>
      </c>
      <c r="D393" s="13">
        <f t="shared" si="440"/>
        <v>0</v>
      </c>
      <c r="F393" s="13">
        <f t="shared" si="449"/>
        <v>0</v>
      </c>
      <c r="G393" s="14">
        <f t="shared" si="443"/>
        <v>0</v>
      </c>
      <c r="H393" s="13">
        <f t="shared" si="443"/>
        <v>0</v>
      </c>
      <c r="J393" s="13">
        <f t="shared" si="441"/>
        <v>0</v>
      </c>
      <c r="L393" s="13">
        <f t="shared" si="450"/>
        <v>0</v>
      </c>
      <c r="M393" s="14">
        <f t="shared" si="421"/>
        <v>0</v>
      </c>
      <c r="N393" s="3">
        <f t="shared" si="421"/>
        <v>0</v>
      </c>
      <c r="P393" s="15">
        <f t="shared" si="451"/>
        <v>0</v>
      </c>
      <c r="R393" s="15">
        <f t="shared" si="452"/>
        <v>0</v>
      </c>
      <c r="U393" s="13">
        <f t="shared" si="442"/>
        <v>0</v>
      </c>
      <c r="V393" s="2">
        <f t="shared" ref="V393:V399" si="474">W343</f>
        <v>0</v>
      </c>
      <c r="W393" s="6">
        <f t="shared" si="423"/>
        <v>0</v>
      </c>
    </row>
    <row r="394" spans="1:23" hidden="1" x14ac:dyDescent="0.15">
      <c r="A394" s="1">
        <v>41236</v>
      </c>
      <c r="B394" s="2" t="s">
        <v>102</v>
      </c>
      <c r="D394" s="13">
        <f t="shared" si="440"/>
        <v>0</v>
      </c>
      <c r="F394" s="13">
        <f t="shared" si="449"/>
        <v>0</v>
      </c>
      <c r="G394" s="14">
        <f t="shared" ref="G394" si="475">E394+C394</f>
        <v>0</v>
      </c>
      <c r="H394" s="13">
        <f t="shared" ref="H394" si="476">F394+D394</f>
        <v>0</v>
      </c>
      <c r="J394" s="13">
        <f t="shared" si="441"/>
        <v>0</v>
      </c>
      <c r="L394" s="13">
        <f t="shared" si="450"/>
        <v>0</v>
      </c>
      <c r="M394" s="14">
        <f t="shared" ref="M394" si="477">K394+I394</f>
        <v>0</v>
      </c>
      <c r="N394" s="3">
        <f t="shared" ref="N394" si="478">L394+J394</f>
        <v>0</v>
      </c>
      <c r="P394" s="15">
        <f t="shared" si="451"/>
        <v>0</v>
      </c>
      <c r="R394" s="15">
        <f t="shared" si="452"/>
        <v>0</v>
      </c>
      <c r="U394" s="13">
        <f t="shared" si="442"/>
        <v>0</v>
      </c>
      <c r="V394" s="2">
        <f t="shared" si="474"/>
        <v>0</v>
      </c>
      <c r="W394" s="6">
        <f t="shared" ref="W394" si="479">V394+T394+M394</f>
        <v>0</v>
      </c>
    </row>
    <row r="395" spans="1:23" s="6" customFormat="1" hidden="1" x14ac:dyDescent="0.15">
      <c r="A395" s="11">
        <v>41236</v>
      </c>
      <c r="B395" s="6" t="s">
        <v>71</v>
      </c>
      <c r="C395" s="6">
        <f>C390+C391+C392+C393+C394</f>
        <v>0</v>
      </c>
      <c r="D395" s="6">
        <f t="shared" si="440"/>
        <v>15225</v>
      </c>
      <c r="E395" s="6">
        <f>E390+E391+E392+E393+E394</f>
        <v>0</v>
      </c>
      <c r="F395" s="6">
        <f t="shared" si="449"/>
        <v>25</v>
      </c>
      <c r="G395" s="6">
        <f t="shared" ref="G395" si="480">E395+C395</f>
        <v>0</v>
      </c>
      <c r="H395" s="6">
        <f t="shared" ref="H395" si="481">F395+D395</f>
        <v>15250</v>
      </c>
      <c r="I395" s="6">
        <f>I390+I391+I392+I393+I394</f>
        <v>0</v>
      </c>
      <c r="J395" s="6">
        <f t="shared" si="441"/>
        <v>176150</v>
      </c>
      <c r="K395" s="6">
        <f>K390+K391+K392+K393+K394</f>
        <v>0</v>
      </c>
      <c r="L395" s="6">
        <f t="shared" si="450"/>
        <v>457.5</v>
      </c>
      <c r="M395" s="6">
        <f t="shared" ref="M395" si="482">K395+I395</f>
        <v>0</v>
      </c>
      <c r="N395" s="6">
        <f t="shared" ref="N395" si="483">L395+J395</f>
        <v>176607.5</v>
      </c>
      <c r="O395" s="6">
        <f>O390+O393</f>
        <v>0</v>
      </c>
      <c r="P395" s="6">
        <f t="shared" si="451"/>
        <v>0</v>
      </c>
      <c r="Q395" s="6">
        <f>Q390+Q393</f>
        <v>0</v>
      </c>
      <c r="R395" s="6">
        <f t="shared" si="452"/>
        <v>0</v>
      </c>
      <c r="S395" s="6">
        <f>S390+S393</f>
        <v>0</v>
      </c>
      <c r="T395" s="6">
        <f>T390+T391+T392+T393+T394</f>
        <v>0</v>
      </c>
      <c r="U395" s="6">
        <f t="shared" si="442"/>
        <v>-33200</v>
      </c>
      <c r="V395" s="6">
        <f t="shared" si="474"/>
        <v>429147.5</v>
      </c>
      <c r="W395" s="6">
        <f t="shared" ref="W395" si="484">V395+T395+M395</f>
        <v>429147.5</v>
      </c>
    </row>
    <row r="396" spans="1:23" hidden="1" x14ac:dyDescent="0.15">
      <c r="A396" s="1">
        <v>41236</v>
      </c>
      <c r="B396" s="2" t="s">
        <v>26</v>
      </c>
      <c r="D396" s="13">
        <f t="shared" si="440"/>
        <v>11525</v>
      </c>
      <c r="F396" s="13">
        <f t="shared" si="449"/>
        <v>25</v>
      </c>
      <c r="G396" s="14">
        <f t="shared" si="443"/>
        <v>0</v>
      </c>
      <c r="H396" s="13">
        <f t="shared" si="443"/>
        <v>11550</v>
      </c>
      <c r="J396" s="13">
        <f t="shared" si="441"/>
        <v>119590</v>
      </c>
      <c r="L396" s="13">
        <f t="shared" si="450"/>
        <v>457.5</v>
      </c>
      <c r="M396" s="14">
        <f t="shared" si="421"/>
        <v>0</v>
      </c>
      <c r="N396" s="3">
        <f t="shared" si="421"/>
        <v>120047.5</v>
      </c>
      <c r="P396" s="15">
        <f t="shared" si="451"/>
        <v>0</v>
      </c>
      <c r="R396" s="15">
        <f t="shared" si="452"/>
        <v>0</v>
      </c>
      <c r="U396" s="13">
        <f t="shared" si="442"/>
        <v>-44600</v>
      </c>
      <c r="V396" s="2">
        <f t="shared" si="474"/>
        <v>700805.95</v>
      </c>
      <c r="W396" s="6">
        <f t="shared" si="423"/>
        <v>700805.95</v>
      </c>
    </row>
    <row r="397" spans="1:23" hidden="1" x14ac:dyDescent="0.15">
      <c r="A397" s="1">
        <v>41236</v>
      </c>
      <c r="B397" s="2" t="s">
        <v>95</v>
      </c>
      <c r="D397" s="13">
        <f t="shared" si="440"/>
        <v>250</v>
      </c>
      <c r="F397" s="13">
        <f t="shared" si="449"/>
        <v>0</v>
      </c>
      <c r="G397" s="14">
        <f t="shared" si="443"/>
        <v>0</v>
      </c>
      <c r="H397" s="13">
        <f t="shared" si="443"/>
        <v>250</v>
      </c>
      <c r="J397" s="13">
        <f t="shared" si="441"/>
        <v>5875</v>
      </c>
      <c r="L397" s="13">
        <f t="shared" si="450"/>
        <v>0</v>
      </c>
      <c r="M397" s="14">
        <f t="shared" si="421"/>
        <v>0</v>
      </c>
      <c r="N397" s="3">
        <f t="shared" si="421"/>
        <v>5875</v>
      </c>
      <c r="P397" s="15">
        <f t="shared" si="451"/>
        <v>0</v>
      </c>
      <c r="R397" s="15">
        <f t="shared" si="452"/>
        <v>0</v>
      </c>
      <c r="U397" s="13">
        <f t="shared" si="442"/>
        <v>0</v>
      </c>
      <c r="V397" s="2">
        <f t="shared" si="474"/>
        <v>7175</v>
      </c>
      <c r="W397" s="6">
        <f t="shared" si="423"/>
        <v>7175</v>
      </c>
    </row>
    <row r="398" spans="1:23" hidden="1" x14ac:dyDescent="0.15">
      <c r="A398" s="1">
        <v>41236</v>
      </c>
      <c r="B398" s="2" t="s">
        <v>72</v>
      </c>
      <c r="D398" s="17">
        <f t="shared" si="440"/>
        <v>800</v>
      </c>
      <c r="F398" s="17">
        <f t="shared" si="449"/>
        <v>0</v>
      </c>
      <c r="G398" s="18">
        <f t="shared" si="443"/>
        <v>0</v>
      </c>
      <c r="H398" s="17">
        <f t="shared" si="443"/>
        <v>800</v>
      </c>
      <c r="J398" s="17">
        <f t="shared" si="441"/>
        <v>17950</v>
      </c>
      <c r="L398" s="17">
        <f t="shared" si="450"/>
        <v>0</v>
      </c>
      <c r="M398" s="18">
        <f t="shared" si="421"/>
        <v>0</v>
      </c>
      <c r="N398" s="8">
        <f t="shared" si="421"/>
        <v>17950</v>
      </c>
      <c r="P398" s="19">
        <f t="shared" si="451"/>
        <v>0</v>
      </c>
      <c r="R398" s="19">
        <f t="shared" si="452"/>
        <v>0</v>
      </c>
      <c r="U398" s="17">
        <f t="shared" si="442"/>
        <v>-17950</v>
      </c>
      <c r="V398" s="2">
        <f t="shared" si="474"/>
        <v>41300</v>
      </c>
      <c r="W398" s="10">
        <f t="shared" si="423"/>
        <v>41300</v>
      </c>
    </row>
    <row r="399" spans="1:23" hidden="1" x14ac:dyDescent="0.15">
      <c r="A399" s="1">
        <v>41236</v>
      </c>
      <c r="B399" s="2" t="s">
        <v>103</v>
      </c>
      <c r="D399" s="17">
        <f t="shared" si="440"/>
        <v>0</v>
      </c>
      <c r="F399" s="17">
        <f t="shared" si="449"/>
        <v>0</v>
      </c>
      <c r="G399" s="18">
        <f t="shared" ref="G399" si="485">E399+C399</f>
        <v>0</v>
      </c>
      <c r="H399" s="17">
        <f t="shared" ref="H399" si="486">F399+D399</f>
        <v>0</v>
      </c>
      <c r="J399" s="17">
        <f t="shared" si="441"/>
        <v>0</v>
      </c>
      <c r="L399" s="17">
        <f t="shared" si="450"/>
        <v>0</v>
      </c>
      <c r="M399" s="18">
        <f t="shared" ref="M399" si="487">K399+I399</f>
        <v>0</v>
      </c>
      <c r="N399" s="8">
        <f t="shared" ref="N399" si="488">L399+J399</f>
        <v>0</v>
      </c>
      <c r="P399" s="19">
        <f t="shared" si="451"/>
        <v>0</v>
      </c>
      <c r="R399" s="19">
        <f t="shared" si="452"/>
        <v>0</v>
      </c>
      <c r="U399" s="17">
        <f t="shared" si="442"/>
        <v>0</v>
      </c>
      <c r="V399" s="2">
        <f t="shared" si="474"/>
        <v>0</v>
      </c>
      <c r="W399" s="10">
        <f t="shared" ref="W399" si="489">V399+T399+M399</f>
        <v>0</v>
      </c>
    </row>
    <row r="400" spans="1:23" s="6" customFormat="1" hidden="1" x14ac:dyDescent="0.15">
      <c r="A400" s="11">
        <v>41236</v>
      </c>
      <c r="B400" s="6" t="s">
        <v>73</v>
      </c>
      <c r="C400" s="6">
        <f>C396+C397+C398+C399</f>
        <v>0</v>
      </c>
      <c r="D400" s="6">
        <f t="shared" si="440"/>
        <v>12575</v>
      </c>
      <c r="E400" s="6">
        <f>E396+E397+E398+E399</f>
        <v>0</v>
      </c>
      <c r="F400" s="6">
        <f t="shared" si="449"/>
        <v>25</v>
      </c>
      <c r="G400" s="6">
        <f t="shared" si="443"/>
        <v>0</v>
      </c>
      <c r="H400" s="6">
        <f t="shared" si="443"/>
        <v>12600</v>
      </c>
      <c r="I400" s="6">
        <f>I396+I397+I398+I399</f>
        <v>0</v>
      </c>
      <c r="J400" s="6">
        <f t="shared" si="441"/>
        <v>143415</v>
      </c>
      <c r="K400" s="6">
        <f>K396+K397+K398+K399</f>
        <v>0</v>
      </c>
      <c r="L400" s="6">
        <f t="shared" si="450"/>
        <v>457.5</v>
      </c>
      <c r="M400" s="6">
        <f t="shared" si="421"/>
        <v>0</v>
      </c>
      <c r="N400" s="6">
        <f t="shared" si="421"/>
        <v>143872.5</v>
      </c>
      <c r="O400" s="6">
        <f>O396+O397+O398</f>
        <v>0</v>
      </c>
      <c r="P400" s="6">
        <f t="shared" si="451"/>
        <v>0</v>
      </c>
      <c r="Q400" s="6">
        <f>Q396+Q397+Q398</f>
        <v>0</v>
      </c>
      <c r="R400" s="6">
        <f t="shared" si="452"/>
        <v>0</v>
      </c>
      <c r="S400" s="6">
        <f>S396+S397+S398</f>
        <v>0</v>
      </c>
      <c r="T400" s="6">
        <f>T396+T397+T398+T399</f>
        <v>0</v>
      </c>
      <c r="U400" s="6">
        <f t="shared" si="442"/>
        <v>-62550</v>
      </c>
      <c r="V400" s="6">
        <f t="shared" ref="V400:V401" si="490">W350</f>
        <v>749280.95</v>
      </c>
      <c r="W400" s="6">
        <f t="shared" si="423"/>
        <v>749280.95</v>
      </c>
    </row>
    <row r="401" spans="1:23" s="6" customFormat="1" hidden="1" x14ac:dyDescent="0.15">
      <c r="A401" s="11">
        <v>41236</v>
      </c>
      <c r="B401" s="6" t="s">
        <v>74</v>
      </c>
      <c r="C401" s="6">
        <f>C400+C378+C368+C357+C384+C389+C395</f>
        <v>0</v>
      </c>
      <c r="D401" s="6">
        <f t="shared" si="440"/>
        <v>169695</v>
      </c>
      <c r="E401" s="6">
        <f>E400+E378+E368+E357+E384+E389+E395</f>
        <v>0</v>
      </c>
      <c r="F401" s="6">
        <f t="shared" si="449"/>
        <v>4025</v>
      </c>
      <c r="G401" s="6">
        <f t="shared" si="443"/>
        <v>0</v>
      </c>
      <c r="H401" s="6">
        <f t="shared" si="443"/>
        <v>173720</v>
      </c>
      <c r="I401" s="6">
        <f>I400+I378+I368+I357+I384+I389+I395</f>
        <v>0</v>
      </c>
      <c r="J401" s="6">
        <f t="shared" si="441"/>
        <v>1966425.5</v>
      </c>
      <c r="K401" s="6">
        <f>K400+K378+K368+K357+K384+K389+K395</f>
        <v>0</v>
      </c>
      <c r="L401" s="6">
        <f t="shared" si="450"/>
        <v>115656</v>
      </c>
      <c r="M401" s="6">
        <f t="shared" si="421"/>
        <v>0</v>
      </c>
      <c r="N401" s="6">
        <f t="shared" si="421"/>
        <v>2082081.5</v>
      </c>
      <c r="O401" s="6" t="e">
        <f>O400+O378+O368+O357+O384+O389+O395</f>
        <v>#REF!</v>
      </c>
      <c r="P401" s="6" t="e">
        <f t="shared" si="451"/>
        <v>#REF!</v>
      </c>
      <c r="Q401" s="6" t="e">
        <f>Q400+Q378+Q368+Q357+Q384+Q389+Q395</f>
        <v>#REF!</v>
      </c>
      <c r="R401" s="6" t="e">
        <f t="shared" si="452"/>
        <v>#REF!</v>
      </c>
      <c r="S401" s="6" t="e">
        <f>S400+S378+S368+S357+S384+S389+S395</f>
        <v>#REF!</v>
      </c>
      <c r="T401" s="6">
        <f>T400+T378+T368+T357+T384+T389+T395</f>
        <v>0</v>
      </c>
      <c r="U401" s="6">
        <f t="shared" si="442"/>
        <v>-2172062.92</v>
      </c>
      <c r="V401" s="6">
        <f t="shared" si="490"/>
        <v>11368004.469999999</v>
      </c>
      <c r="W401" s="6">
        <f t="shared" si="423"/>
        <v>11368004.469999999</v>
      </c>
    </row>
    <row r="402" spans="1:23" hidden="1" x14ac:dyDescent="0.15">
      <c r="A402" s="20" t="s">
        <v>29</v>
      </c>
      <c r="B402" s="21" t="s">
        <v>34</v>
      </c>
      <c r="C402" s="2">
        <f t="shared" ref="C402:C433" si="491">C52+C102+C152+C202+C252+C302+C352</f>
        <v>0</v>
      </c>
      <c r="D402" s="13">
        <f t="shared" ref="D402:D433" si="492">D352</f>
        <v>3000</v>
      </c>
      <c r="E402" s="2">
        <f t="shared" ref="E402:E433" si="493">E52+E102+E152+E202+E252+E302+E352</f>
        <v>0</v>
      </c>
      <c r="F402" s="13">
        <f t="shared" ref="F402:F433" si="494">F352</f>
        <v>650</v>
      </c>
      <c r="G402" s="14">
        <f>E402+C402</f>
        <v>0</v>
      </c>
      <c r="H402" s="13">
        <f t="shared" si="443"/>
        <v>3650</v>
      </c>
      <c r="I402" s="2">
        <f t="shared" ref="I402:I433" si="495">I52+I102+I152+I202+I252+I302+I352</f>
        <v>0</v>
      </c>
      <c r="J402" s="13">
        <f t="shared" ref="J402:J433" si="496">J352</f>
        <v>22000</v>
      </c>
      <c r="K402" s="2">
        <f t="shared" ref="K402:K433" si="497">K52+K102+K152+K202+K252+K302+K352</f>
        <v>0</v>
      </c>
      <c r="L402" s="13">
        <f t="shared" ref="L402:L433" si="498">L352</f>
        <v>12448.5</v>
      </c>
      <c r="M402" s="14">
        <f>K402+I402</f>
        <v>0</v>
      </c>
      <c r="N402" s="13">
        <f t="shared" ref="N402:N404" si="499">L402+J402</f>
        <v>34448.5</v>
      </c>
      <c r="O402" s="2">
        <f t="shared" ref="O402:O433" si="500">O52+O102+O152+O202+O252+O302+O352</f>
        <v>0</v>
      </c>
      <c r="P402" s="15">
        <f t="shared" ref="P402:P415" si="501">P352</f>
        <v>0</v>
      </c>
      <c r="Q402" s="2">
        <f t="shared" ref="Q402:Q433" si="502">Q52+Q102+Q152+Q202+Q252+Q302+Q352</f>
        <v>0</v>
      </c>
      <c r="R402" s="15">
        <f>R352</f>
        <v>0</v>
      </c>
      <c r="S402" s="2">
        <f>Q402+O402</f>
        <v>0</v>
      </c>
      <c r="T402" s="7">
        <f t="shared" ref="T402:T433" si="503">T52+T102+T152+T202+T252+T302+T352</f>
        <v>0</v>
      </c>
      <c r="U402" s="13">
        <f t="shared" ref="U402:W403" si="504">U352</f>
        <v>-13200</v>
      </c>
      <c r="V402" s="2">
        <f t="shared" si="504"/>
        <v>397893.5</v>
      </c>
      <c r="W402" s="16">
        <f t="shared" si="504"/>
        <v>397893.5</v>
      </c>
    </row>
    <row r="403" spans="1:23" hidden="1" x14ac:dyDescent="0.15">
      <c r="A403" s="20" t="s">
        <v>29</v>
      </c>
      <c r="B403" s="2" t="s">
        <v>37</v>
      </c>
      <c r="C403" s="2">
        <f t="shared" si="491"/>
        <v>0</v>
      </c>
      <c r="D403" s="13">
        <f t="shared" si="492"/>
        <v>3100</v>
      </c>
      <c r="E403" s="2">
        <f t="shared" si="493"/>
        <v>0</v>
      </c>
      <c r="F403" s="13">
        <f t="shared" si="494"/>
        <v>1700</v>
      </c>
      <c r="G403" s="14">
        <f t="shared" ref="G403:H451" si="505">E403+C403</f>
        <v>0</v>
      </c>
      <c r="H403" s="3">
        <f t="shared" si="443"/>
        <v>4800</v>
      </c>
      <c r="I403" s="2">
        <f t="shared" si="495"/>
        <v>0</v>
      </c>
      <c r="J403" s="13">
        <f t="shared" si="496"/>
        <v>24250</v>
      </c>
      <c r="K403" s="2">
        <f t="shared" si="497"/>
        <v>0</v>
      </c>
      <c r="L403" s="13">
        <f t="shared" si="498"/>
        <v>26450</v>
      </c>
      <c r="M403" s="14">
        <f t="shared" ref="M403:N451" si="506">K403+I403</f>
        <v>0</v>
      </c>
      <c r="N403" s="3">
        <f t="shared" si="499"/>
        <v>50700</v>
      </c>
      <c r="O403" s="2">
        <f t="shared" si="500"/>
        <v>0</v>
      </c>
      <c r="P403" s="15">
        <f t="shared" si="501"/>
        <v>0</v>
      </c>
      <c r="Q403" s="2">
        <f t="shared" si="502"/>
        <v>0</v>
      </c>
      <c r="R403" s="15">
        <f>R353</f>
        <v>0</v>
      </c>
      <c r="S403" s="2">
        <f t="shared" ref="S403:S451" si="507">Q403+O403</f>
        <v>0</v>
      </c>
      <c r="T403" s="7">
        <f t="shared" si="503"/>
        <v>-5000</v>
      </c>
      <c r="U403" s="13">
        <f t="shared" si="504"/>
        <v>-44480</v>
      </c>
      <c r="V403" s="2">
        <f t="shared" si="504"/>
        <v>169265</v>
      </c>
      <c r="W403" s="16">
        <f t="shared" si="504"/>
        <v>169265</v>
      </c>
    </row>
    <row r="404" spans="1:23" hidden="1" x14ac:dyDescent="0.15">
      <c r="A404" s="20" t="s">
        <v>29</v>
      </c>
      <c r="B404" s="2" t="s">
        <v>54</v>
      </c>
      <c r="C404" s="2">
        <f t="shared" si="491"/>
        <v>0</v>
      </c>
      <c r="D404" s="13">
        <f t="shared" si="492"/>
        <v>1200</v>
      </c>
      <c r="E404" s="2">
        <f t="shared" si="493"/>
        <v>0</v>
      </c>
      <c r="F404" s="13">
        <f t="shared" si="494"/>
        <v>0</v>
      </c>
      <c r="G404" s="14">
        <f t="shared" si="505"/>
        <v>0</v>
      </c>
      <c r="H404" s="3">
        <f t="shared" si="443"/>
        <v>1200</v>
      </c>
      <c r="I404" s="2">
        <f t="shared" si="495"/>
        <v>0</v>
      </c>
      <c r="J404" s="13">
        <f t="shared" si="496"/>
        <v>20100</v>
      </c>
      <c r="K404" s="2">
        <f t="shared" si="497"/>
        <v>0</v>
      </c>
      <c r="L404" s="13">
        <f t="shared" si="498"/>
        <v>0</v>
      </c>
      <c r="M404" s="14">
        <f t="shared" si="506"/>
        <v>0</v>
      </c>
      <c r="N404" s="3">
        <f t="shared" si="499"/>
        <v>20100</v>
      </c>
      <c r="O404" s="2">
        <f t="shared" si="500"/>
        <v>0</v>
      </c>
      <c r="P404" s="15">
        <f t="shared" si="501"/>
        <v>0</v>
      </c>
      <c r="Q404" s="2">
        <f t="shared" si="502"/>
        <v>0</v>
      </c>
      <c r="R404" s="15">
        <f t="shared" ref="R404:R415" si="508">R354</f>
        <v>0</v>
      </c>
      <c r="S404" s="2">
        <f t="shared" si="507"/>
        <v>0</v>
      </c>
      <c r="T404" s="7">
        <f t="shared" si="503"/>
        <v>0</v>
      </c>
      <c r="U404" s="13">
        <f t="shared" ref="U404:W406" si="509">U354</f>
        <v>0</v>
      </c>
      <c r="V404" s="2">
        <f t="shared" si="509"/>
        <v>30900</v>
      </c>
      <c r="W404" s="16">
        <f t="shared" si="509"/>
        <v>30900</v>
      </c>
    </row>
    <row r="405" spans="1:23" hidden="1" x14ac:dyDescent="0.15">
      <c r="A405" s="20" t="s">
        <v>29</v>
      </c>
      <c r="B405" s="2" t="s">
        <v>99</v>
      </c>
      <c r="C405" s="2">
        <f t="shared" si="491"/>
        <v>0</v>
      </c>
      <c r="D405" s="13">
        <f t="shared" si="492"/>
        <v>0</v>
      </c>
      <c r="E405" s="2">
        <f t="shared" si="493"/>
        <v>0</v>
      </c>
      <c r="F405" s="13">
        <f t="shared" si="494"/>
        <v>0</v>
      </c>
      <c r="G405" s="14">
        <f t="shared" si="505"/>
        <v>0</v>
      </c>
      <c r="H405" s="3">
        <f t="shared" si="505"/>
        <v>0</v>
      </c>
      <c r="I405" s="2">
        <f t="shared" si="495"/>
        <v>0</v>
      </c>
      <c r="J405" s="13">
        <f t="shared" si="496"/>
        <v>0</v>
      </c>
      <c r="K405" s="2">
        <f t="shared" si="497"/>
        <v>0</v>
      </c>
      <c r="L405" s="13">
        <f t="shared" si="498"/>
        <v>0</v>
      </c>
      <c r="M405" s="14">
        <f t="shared" si="506"/>
        <v>0</v>
      </c>
      <c r="N405" s="3">
        <f t="shared" si="506"/>
        <v>0</v>
      </c>
      <c r="O405" s="2">
        <f t="shared" si="500"/>
        <v>0</v>
      </c>
      <c r="P405" s="15">
        <f t="shared" si="501"/>
        <v>0</v>
      </c>
      <c r="Q405" s="2">
        <f t="shared" si="502"/>
        <v>0</v>
      </c>
      <c r="R405" s="15">
        <f t="shared" si="508"/>
        <v>0</v>
      </c>
      <c r="S405" s="2">
        <f t="shared" si="507"/>
        <v>0</v>
      </c>
      <c r="T405" s="7">
        <f t="shared" si="503"/>
        <v>0</v>
      </c>
      <c r="U405" s="13">
        <f t="shared" si="509"/>
        <v>0</v>
      </c>
      <c r="V405" s="2">
        <f t="shared" si="509"/>
        <v>0</v>
      </c>
      <c r="W405" s="16">
        <f t="shared" si="509"/>
        <v>0</v>
      </c>
    </row>
    <row r="406" spans="1:23" hidden="1" x14ac:dyDescent="0.15">
      <c r="A406" s="20" t="s">
        <v>29</v>
      </c>
      <c r="B406" s="2" t="s">
        <v>25</v>
      </c>
      <c r="C406" s="2">
        <f t="shared" si="491"/>
        <v>0</v>
      </c>
      <c r="D406" s="17">
        <f t="shared" si="492"/>
        <v>0</v>
      </c>
      <c r="E406" s="2">
        <f t="shared" si="493"/>
        <v>0</v>
      </c>
      <c r="F406" s="17">
        <f t="shared" si="494"/>
        <v>0</v>
      </c>
      <c r="G406" s="18">
        <f t="shared" si="505"/>
        <v>0</v>
      </c>
      <c r="H406" s="8">
        <f t="shared" si="505"/>
        <v>0</v>
      </c>
      <c r="I406" s="2">
        <f t="shared" si="495"/>
        <v>0</v>
      </c>
      <c r="J406" s="17">
        <f t="shared" si="496"/>
        <v>0</v>
      </c>
      <c r="K406" s="2">
        <f t="shared" si="497"/>
        <v>0</v>
      </c>
      <c r="L406" s="17">
        <f t="shared" si="498"/>
        <v>0</v>
      </c>
      <c r="M406" s="18">
        <f t="shared" si="506"/>
        <v>0</v>
      </c>
      <c r="N406" s="8">
        <f t="shared" si="506"/>
        <v>0</v>
      </c>
      <c r="O406" s="2">
        <f t="shared" si="500"/>
        <v>0</v>
      </c>
      <c r="P406" s="19">
        <f t="shared" si="501"/>
        <v>0</v>
      </c>
      <c r="Q406" s="2">
        <f t="shared" si="502"/>
        <v>0</v>
      </c>
      <c r="R406" s="19">
        <f t="shared" si="508"/>
        <v>0</v>
      </c>
      <c r="S406" s="2">
        <f t="shared" si="507"/>
        <v>0</v>
      </c>
      <c r="T406" s="7">
        <f t="shared" si="503"/>
        <v>0</v>
      </c>
      <c r="U406" s="17">
        <f t="shared" si="509"/>
        <v>0</v>
      </c>
      <c r="V406" s="2">
        <f t="shared" si="509"/>
        <v>4500</v>
      </c>
      <c r="W406" s="22">
        <f t="shared" si="509"/>
        <v>4500</v>
      </c>
    </row>
    <row r="407" spans="1:23" s="6" customFormat="1" hidden="1" x14ac:dyDescent="0.15">
      <c r="A407" s="11" t="s">
        <v>29</v>
      </c>
      <c r="B407" s="6" t="s">
        <v>62</v>
      </c>
      <c r="C407" s="6">
        <f t="shared" si="491"/>
        <v>0</v>
      </c>
      <c r="D407" s="6">
        <f t="shared" si="492"/>
        <v>7300</v>
      </c>
      <c r="E407" s="6">
        <f t="shared" si="493"/>
        <v>0</v>
      </c>
      <c r="F407" s="6">
        <f t="shared" si="494"/>
        <v>2350</v>
      </c>
      <c r="G407" s="6">
        <f t="shared" si="505"/>
        <v>0</v>
      </c>
      <c r="H407" s="6">
        <f>F407+D407</f>
        <v>9650</v>
      </c>
      <c r="I407" s="6">
        <f t="shared" si="495"/>
        <v>0</v>
      </c>
      <c r="J407" s="6">
        <f t="shared" si="496"/>
        <v>66350</v>
      </c>
      <c r="K407" s="6">
        <f t="shared" si="497"/>
        <v>0</v>
      </c>
      <c r="L407" s="6">
        <f t="shared" si="498"/>
        <v>38898.5</v>
      </c>
      <c r="M407" s="6">
        <f t="shared" si="506"/>
        <v>0</v>
      </c>
      <c r="N407" s="6">
        <f>L407+J407</f>
        <v>105248.5</v>
      </c>
      <c r="O407" s="6" t="e">
        <f t="shared" si="500"/>
        <v>#REF!</v>
      </c>
      <c r="P407" s="6" t="e">
        <f t="shared" si="501"/>
        <v>#REF!</v>
      </c>
      <c r="Q407" s="6" t="e">
        <f t="shared" si="502"/>
        <v>#REF!</v>
      </c>
      <c r="R407" s="6" t="e">
        <f t="shared" si="508"/>
        <v>#REF!</v>
      </c>
      <c r="S407" s="68" t="e">
        <f t="shared" si="507"/>
        <v>#REF!</v>
      </c>
      <c r="T407" s="67">
        <f t="shared" si="503"/>
        <v>-5000</v>
      </c>
      <c r="U407" s="6">
        <f t="shared" ref="U407:W415" si="510">U357</f>
        <v>-57680</v>
      </c>
      <c r="V407" s="6">
        <f t="shared" si="510"/>
        <v>602558.5</v>
      </c>
      <c r="W407" s="6">
        <f t="shared" si="510"/>
        <v>602558.5</v>
      </c>
    </row>
    <row r="408" spans="1:23" hidden="1" x14ac:dyDescent="0.15">
      <c r="A408" s="20" t="s">
        <v>29</v>
      </c>
      <c r="B408" s="21" t="s">
        <v>39</v>
      </c>
      <c r="C408" s="2">
        <f t="shared" si="491"/>
        <v>980</v>
      </c>
      <c r="D408" s="13">
        <f t="shared" si="492"/>
        <v>43975</v>
      </c>
      <c r="E408" s="2">
        <f t="shared" si="493"/>
        <v>0</v>
      </c>
      <c r="F408" s="13">
        <f t="shared" si="494"/>
        <v>0</v>
      </c>
      <c r="G408" s="14">
        <f t="shared" si="505"/>
        <v>980</v>
      </c>
      <c r="H408" s="13">
        <f t="shared" si="505"/>
        <v>43975</v>
      </c>
      <c r="I408" s="2">
        <f t="shared" si="495"/>
        <v>16268</v>
      </c>
      <c r="J408" s="13">
        <f t="shared" si="496"/>
        <v>578093</v>
      </c>
      <c r="K408" s="2">
        <f t="shared" si="497"/>
        <v>0</v>
      </c>
      <c r="L408" s="13">
        <f t="shared" si="498"/>
        <v>0</v>
      </c>
      <c r="M408" s="14">
        <f t="shared" si="506"/>
        <v>16268</v>
      </c>
      <c r="N408" s="13">
        <f t="shared" si="506"/>
        <v>578093</v>
      </c>
      <c r="O408" s="2">
        <f t="shared" si="500"/>
        <v>0</v>
      </c>
      <c r="P408" s="15">
        <f t="shared" si="501"/>
        <v>0</v>
      </c>
      <c r="Q408" s="2">
        <f t="shared" si="502"/>
        <v>0</v>
      </c>
      <c r="R408" s="15">
        <f t="shared" si="508"/>
        <v>0</v>
      </c>
      <c r="S408" s="2">
        <f t="shared" si="507"/>
        <v>0</v>
      </c>
      <c r="T408" s="7">
        <f t="shared" si="503"/>
        <v>-11000</v>
      </c>
      <c r="U408" s="13">
        <f t="shared" si="510"/>
        <v>-682959</v>
      </c>
      <c r="V408" s="2">
        <f t="shared" si="510"/>
        <v>3968658.28</v>
      </c>
      <c r="W408" s="16">
        <f t="shared" si="510"/>
        <v>3968658.28</v>
      </c>
    </row>
    <row r="409" spans="1:23" hidden="1" x14ac:dyDescent="0.15">
      <c r="A409" s="20" t="s">
        <v>29</v>
      </c>
      <c r="B409" s="2" t="s">
        <v>35</v>
      </c>
      <c r="C409" s="2">
        <f t="shared" si="491"/>
        <v>0</v>
      </c>
      <c r="D409" s="13">
        <f t="shared" si="492"/>
        <v>-4850</v>
      </c>
      <c r="E409" s="2">
        <f t="shared" si="493"/>
        <v>0</v>
      </c>
      <c r="F409" s="13">
        <f t="shared" si="494"/>
        <v>150</v>
      </c>
      <c r="G409" s="14">
        <f t="shared" si="505"/>
        <v>0</v>
      </c>
      <c r="H409" s="3">
        <f t="shared" si="505"/>
        <v>-4700</v>
      </c>
      <c r="I409" s="2">
        <f t="shared" si="495"/>
        <v>0</v>
      </c>
      <c r="J409" s="13">
        <f t="shared" si="496"/>
        <v>-24075</v>
      </c>
      <c r="K409" s="2">
        <f t="shared" si="497"/>
        <v>0</v>
      </c>
      <c r="L409" s="13">
        <f t="shared" si="498"/>
        <v>29890</v>
      </c>
      <c r="M409" s="14">
        <f t="shared" si="506"/>
        <v>0</v>
      </c>
      <c r="N409" s="3">
        <f t="shared" si="506"/>
        <v>5815</v>
      </c>
      <c r="O409" s="2">
        <f t="shared" si="500"/>
        <v>0</v>
      </c>
      <c r="P409" s="15">
        <f t="shared" si="501"/>
        <v>0</v>
      </c>
      <c r="Q409" s="2">
        <f t="shared" si="502"/>
        <v>0</v>
      </c>
      <c r="R409" s="15">
        <f t="shared" si="508"/>
        <v>0</v>
      </c>
      <c r="S409" s="2">
        <f t="shared" si="507"/>
        <v>0</v>
      </c>
      <c r="T409" s="7">
        <f t="shared" si="503"/>
        <v>0</v>
      </c>
      <c r="U409" s="13">
        <f t="shared" si="510"/>
        <v>-10100</v>
      </c>
      <c r="V409" s="2">
        <f t="shared" si="510"/>
        <v>426862.5</v>
      </c>
      <c r="W409" s="16">
        <f t="shared" si="510"/>
        <v>426862.5</v>
      </c>
    </row>
    <row r="410" spans="1:23" hidden="1" x14ac:dyDescent="0.15">
      <c r="A410" s="20" t="s">
        <v>29</v>
      </c>
      <c r="B410" s="2" t="s">
        <v>92</v>
      </c>
      <c r="C410" s="2">
        <f t="shared" si="491"/>
        <v>0</v>
      </c>
      <c r="D410" s="13">
        <f t="shared" si="492"/>
        <v>0</v>
      </c>
      <c r="E410" s="2">
        <f t="shared" si="493"/>
        <v>0</v>
      </c>
      <c r="F410" s="13">
        <f t="shared" si="494"/>
        <v>0</v>
      </c>
      <c r="G410" s="14">
        <f t="shared" si="505"/>
        <v>0</v>
      </c>
      <c r="H410" s="3">
        <f t="shared" si="505"/>
        <v>0</v>
      </c>
      <c r="I410" s="2">
        <f t="shared" si="495"/>
        <v>0</v>
      </c>
      <c r="J410" s="13">
        <f t="shared" si="496"/>
        <v>0</v>
      </c>
      <c r="K410" s="2">
        <f t="shared" si="497"/>
        <v>0</v>
      </c>
      <c r="L410" s="13">
        <f t="shared" si="498"/>
        <v>0</v>
      </c>
      <c r="M410" s="14">
        <f t="shared" si="506"/>
        <v>0</v>
      </c>
      <c r="N410" s="3">
        <f t="shared" si="506"/>
        <v>0</v>
      </c>
      <c r="O410" s="2">
        <f t="shared" si="500"/>
        <v>0</v>
      </c>
      <c r="P410" s="15">
        <f t="shared" si="501"/>
        <v>0</v>
      </c>
      <c r="Q410" s="2">
        <f t="shared" si="502"/>
        <v>0</v>
      </c>
      <c r="R410" s="15">
        <f t="shared" si="508"/>
        <v>0</v>
      </c>
      <c r="S410" s="2">
        <f t="shared" si="507"/>
        <v>0</v>
      </c>
      <c r="T410" s="7">
        <f t="shared" si="503"/>
        <v>0</v>
      </c>
      <c r="U410" s="13">
        <f t="shared" si="510"/>
        <v>-16535</v>
      </c>
      <c r="V410" s="2">
        <f t="shared" si="510"/>
        <v>0</v>
      </c>
      <c r="W410" s="16">
        <f t="shared" si="510"/>
        <v>0</v>
      </c>
    </row>
    <row r="411" spans="1:23" hidden="1" x14ac:dyDescent="0.15">
      <c r="A411" s="20" t="s">
        <v>29</v>
      </c>
      <c r="B411" s="2" t="s">
        <v>93</v>
      </c>
      <c r="C411" s="2">
        <f t="shared" si="491"/>
        <v>0</v>
      </c>
      <c r="D411" s="13">
        <f t="shared" si="492"/>
        <v>2500</v>
      </c>
      <c r="E411" s="2">
        <f t="shared" si="493"/>
        <v>0</v>
      </c>
      <c r="F411" s="13">
        <f t="shared" si="494"/>
        <v>0</v>
      </c>
      <c r="G411" s="14">
        <f t="shared" si="505"/>
        <v>0</v>
      </c>
      <c r="H411" s="3">
        <f t="shared" si="505"/>
        <v>2500</v>
      </c>
      <c r="I411" s="2">
        <f t="shared" si="495"/>
        <v>0</v>
      </c>
      <c r="J411" s="13">
        <f t="shared" si="496"/>
        <v>20500</v>
      </c>
      <c r="K411" s="2">
        <f t="shared" si="497"/>
        <v>0</v>
      </c>
      <c r="L411" s="13">
        <f t="shared" si="498"/>
        <v>0</v>
      </c>
      <c r="M411" s="14">
        <f t="shared" si="506"/>
        <v>0</v>
      </c>
      <c r="N411" s="3">
        <f t="shared" si="506"/>
        <v>20500</v>
      </c>
      <c r="O411" s="2">
        <f t="shared" si="500"/>
        <v>0</v>
      </c>
      <c r="P411" s="15">
        <f t="shared" si="501"/>
        <v>0</v>
      </c>
      <c r="Q411" s="2">
        <f t="shared" si="502"/>
        <v>0</v>
      </c>
      <c r="R411" s="15">
        <f t="shared" si="508"/>
        <v>0</v>
      </c>
      <c r="S411" s="2">
        <f t="shared" si="507"/>
        <v>0</v>
      </c>
      <c r="T411" s="7">
        <f t="shared" si="503"/>
        <v>0</v>
      </c>
      <c r="U411" s="13">
        <f t="shared" si="510"/>
        <v>-17900</v>
      </c>
      <c r="V411" s="2">
        <f t="shared" si="510"/>
        <v>44775</v>
      </c>
      <c r="W411" s="16">
        <f t="shared" si="510"/>
        <v>44775</v>
      </c>
    </row>
    <row r="412" spans="1:23" hidden="1" x14ac:dyDescent="0.15">
      <c r="A412" s="20" t="s">
        <v>29</v>
      </c>
      <c r="B412" s="2" t="s">
        <v>63</v>
      </c>
      <c r="C412" s="2">
        <f t="shared" si="491"/>
        <v>0</v>
      </c>
      <c r="D412" s="13">
        <f t="shared" si="492"/>
        <v>0</v>
      </c>
      <c r="E412" s="2">
        <f t="shared" si="493"/>
        <v>0</v>
      </c>
      <c r="F412" s="13">
        <f t="shared" si="494"/>
        <v>0</v>
      </c>
      <c r="G412" s="14">
        <f t="shared" si="505"/>
        <v>0</v>
      </c>
      <c r="H412" s="3">
        <f t="shared" si="505"/>
        <v>0</v>
      </c>
      <c r="I412" s="2">
        <f t="shared" si="495"/>
        <v>0</v>
      </c>
      <c r="J412" s="13">
        <f t="shared" si="496"/>
        <v>0</v>
      </c>
      <c r="K412" s="2">
        <f t="shared" si="497"/>
        <v>0</v>
      </c>
      <c r="L412" s="13">
        <f t="shared" si="498"/>
        <v>0</v>
      </c>
      <c r="M412" s="14">
        <f t="shared" si="506"/>
        <v>0</v>
      </c>
      <c r="N412" s="3">
        <f t="shared" si="506"/>
        <v>0</v>
      </c>
      <c r="O412" s="2">
        <f t="shared" si="500"/>
        <v>0</v>
      </c>
      <c r="P412" s="15">
        <f t="shared" si="501"/>
        <v>0</v>
      </c>
      <c r="Q412" s="2">
        <f t="shared" si="502"/>
        <v>0</v>
      </c>
      <c r="R412" s="15">
        <f t="shared" si="508"/>
        <v>0</v>
      </c>
      <c r="S412" s="2">
        <f t="shared" si="507"/>
        <v>0</v>
      </c>
      <c r="T412" s="7">
        <f t="shared" si="503"/>
        <v>0</v>
      </c>
      <c r="U412" s="13">
        <f t="shared" si="510"/>
        <v>0</v>
      </c>
      <c r="V412" s="2">
        <f t="shared" si="510"/>
        <v>0</v>
      </c>
      <c r="W412" s="16">
        <f t="shared" si="510"/>
        <v>0</v>
      </c>
    </row>
    <row r="413" spans="1:23" hidden="1" x14ac:dyDescent="0.15">
      <c r="A413" s="20" t="s">
        <v>29</v>
      </c>
      <c r="B413" s="2" t="s">
        <v>87</v>
      </c>
      <c r="C413" s="2">
        <f t="shared" si="491"/>
        <v>0</v>
      </c>
      <c r="D413" s="13">
        <f t="shared" si="492"/>
        <v>300</v>
      </c>
      <c r="E413" s="2">
        <f t="shared" si="493"/>
        <v>0</v>
      </c>
      <c r="F413" s="13">
        <f t="shared" si="494"/>
        <v>0</v>
      </c>
      <c r="G413" s="14">
        <f t="shared" si="505"/>
        <v>0</v>
      </c>
      <c r="H413" s="3">
        <f t="shared" si="505"/>
        <v>300</v>
      </c>
      <c r="I413" s="2">
        <f t="shared" si="495"/>
        <v>0</v>
      </c>
      <c r="J413" s="13">
        <f t="shared" si="496"/>
        <v>2980</v>
      </c>
      <c r="K413" s="2">
        <f t="shared" si="497"/>
        <v>0</v>
      </c>
      <c r="L413" s="13">
        <f t="shared" si="498"/>
        <v>690</v>
      </c>
      <c r="M413" s="14">
        <f t="shared" si="506"/>
        <v>0</v>
      </c>
      <c r="N413" s="3">
        <f t="shared" si="506"/>
        <v>3670</v>
      </c>
      <c r="O413" s="2">
        <f t="shared" si="500"/>
        <v>0</v>
      </c>
      <c r="P413" s="15">
        <f t="shared" si="501"/>
        <v>0</v>
      </c>
      <c r="Q413" s="2">
        <f t="shared" si="502"/>
        <v>0</v>
      </c>
      <c r="R413" s="15">
        <f t="shared" si="508"/>
        <v>0</v>
      </c>
      <c r="S413" s="2">
        <f t="shared" si="507"/>
        <v>0</v>
      </c>
      <c r="T413" s="7">
        <f t="shared" si="503"/>
        <v>0</v>
      </c>
      <c r="U413" s="13">
        <f t="shared" si="510"/>
        <v>0</v>
      </c>
      <c r="V413" s="2">
        <f t="shared" si="510"/>
        <v>3670</v>
      </c>
      <c r="W413" s="16">
        <f t="shared" si="510"/>
        <v>3670</v>
      </c>
    </row>
    <row r="414" spans="1:23" hidden="1" x14ac:dyDescent="0.15">
      <c r="A414" s="20" t="s">
        <v>29</v>
      </c>
      <c r="B414" s="2" t="s">
        <v>94</v>
      </c>
      <c r="C414" s="2">
        <f t="shared" si="491"/>
        <v>0</v>
      </c>
      <c r="D414" s="13">
        <f t="shared" si="492"/>
        <v>0</v>
      </c>
      <c r="E414" s="2">
        <f t="shared" si="493"/>
        <v>0</v>
      </c>
      <c r="F414" s="13">
        <f t="shared" si="494"/>
        <v>0</v>
      </c>
      <c r="G414" s="14">
        <f t="shared" ref="G414" si="511">E414+C414</f>
        <v>0</v>
      </c>
      <c r="H414" s="3">
        <f t="shared" ref="H414" si="512">F414+D414</f>
        <v>0</v>
      </c>
      <c r="I414" s="2">
        <f t="shared" si="495"/>
        <v>0</v>
      </c>
      <c r="J414" s="13">
        <f t="shared" si="496"/>
        <v>0</v>
      </c>
      <c r="K414" s="2">
        <f t="shared" si="497"/>
        <v>0</v>
      </c>
      <c r="L414" s="13">
        <f t="shared" si="498"/>
        <v>0</v>
      </c>
      <c r="M414" s="14">
        <f t="shared" ref="M414" si="513">K414+I414</f>
        <v>0</v>
      </c>
      <c r="N414" s="3">
        <f t="shared" ref="N414" si="514">L414+J414</f>
        <v>0</v>
      </c>
      <c r="O414" s="2">
        <f t="shared" si="500"/>
        <v>0</v>
      </c>
      <c r="P414" s="15">
        <f t="shared" si="501"/>
        <v>0</v>
      </c>
      <c r="Q414" s="2">
        <f t="shared" si="502"/>
        <v>0</v>
      </c>
      <c r="R414" s="15">
        <f t="shared" si="508"/>
        <v>0</v>
      </c>
      <c r="S414" s="2">
        <f t="shared" ref="S414" si="515">Q414+O414</f>
        <v>0</v>
      </c>
      <c r="T414" s="7">
        <f t="shared" si="503"/>
        <v>0</v>
      </c>
      <c r="U414" s="13">
        <f t="shared" si="510"/>
        <v>-2800</v>
      </c>
      <c r="V414" s="2">
        <f t="shared" si="510"/>
        <v>0</v>
      </c>
      <c r="W414" s="16">
        <f t="shared" si="510"/>
        <v>0</v>
      </c>
    </row>
    <row r="415" spans="1:23" hidden="1" x14ac:dyDescent="0.15">
      <c r="A415" s="20" t="s">
        <v>29</v>
      </c>
      <c r="B415" s="2" t="s">
        <v>27</v>
      </c>
      <c r="C415" s="2">
        <f t="shared" si="491"/>
        <v>0</v>
      </c>
      <c r="D415" s="13">
        <f t="shared" si="492"/>
        <v>0</v>
      </c>
      <c r="E415" s="2">
        <f t="shared" si="493"/>
        <v>0</v>
      </c>
      <c r="F415" s="13">
        <f t="shared" si="494"/>
        <v>0</v>
      </c>
      <c r="G415" s="14">
        <f t="shared" ref="G415" si="516">E415+C415</f>
        <v>0</v>
      </c>
      <c r="H415" s="3">
        <f t="shared" ref="H415" si="517">F415+D415</f>
        <v>0</v>
      </c>
      <c r="I415" s="2">
        <f t="shared" si="495"/>
        <v>0</v>
      </c>
      <c r="J415" s="13">
        <f t="shared" si="496"/>
        <v>0</v>
      </c>
      <c r="K415" s="2">
        <f t="shared" si="497"/>
        <v>0</v>
      </c>
      <c r="L415" s="13">
        <f t="shared" si="498"/>
        <v>0</v>
      </c>
      <c r="M415" s="14">
        <f t="shared" ref="M415" si="518">K415+I415</f>
        <v>0</v>
      </c>
      <c r="N415" s="3">
        <f t="shared" ref="N415" si="519">L415+J415</f>
        <v>0</v>
      </c>
      <c r="O415" s="2">
        <f t="shared" si="500"/>
        <v>0</v>
      </c>
      <c r="P415" s="15">
        <f t="shared" si="501"/>
        <v>0</v>
      </c>
      <c r="Q415" s="2">
        <f t="shared" si="502"/>
        <v>0</v>
      </c>
      <c r="R415" s="15">
        <f t="shared" si="508"/>
        <v>0</v>
      </c>
      <c r="S415" s="2">
        <f t="shared" ref="S415" si="520">Q415+O415</f>
        <v>0</v>
      </c>
      <c r="T415" s="7">
        <f t="shared" si="503"/>
        <v>0</v>
      </c>
      <c r="U415" s="13">
        <f t="shared" si="510"/>
        <v>0</v>
      </c>
      <c r="V415" s="2">
        <f t="shared" si="510"/>
        <v>0</v>
      </c>
      <c r="W415" s="16">
        <f t="shared" si="510"/>
        <v>0</v>
      </c>
    </row>
    <row r="416" spans="1:23" hidden="1" x14ac:dyDescent="0.15">
      <c r="A416" s="20" t="s">
        <v>29</v>
      </c>
      <c r="B416" s="2" t="s">
        <v>22</v>
      </c>
      <c r="C416" s="2">
        <f t="shared" si="491"/>
        <v>0</v>
      </c>
      <c r="D416" s="13">
        <f t="shared" si="492"/>
        <v>0</v>
      </c>
      <c r="E416" s="2">
        <f t="shared" si="493"/>
        <v>0</v>
      </c>
      <c r="F416" s="13">
        <f t="shared" si="494"/>
        <v>0</v>
      </c>
      <c r="G416" s="14">
        <f t="shared" si="505"/>
        <v>0</v>
      </c>
      <c r="H416" s="3">
        <f t="shared" si="505"/>
        <v>0</v>
      </c>
      <c r="I416" s="2">
        <f t="shared" si="495"/>
        <v>0</v>
      </c>
      <c r="J416" s="13">
        <f t="shared" si="496"/>
        <v>0</v>
      </c>
      <c r="K416" s="2">
        <f t="shared" si="497"/>
        <v>0</v>
      </c>
      <c r="L416" s="13">
        <f t="shared" si="498"/>
        <v>0</v>
      </c>
      <c r="M416" s="14">
        <f t="shared" si="506"/>
        <v>0</v>
      </c>
      <c r="N416" s="3">
        <f t="shared" si="506"/>
        <v>0</v>
      </c>
      <c r="O416" s="2">
        <f t="shared" si="500"/>
        <v>0</v>
      </c>
      <c r="P416" s="15">
        <f t="shared" ref="P416:P417" si="521">P366</f>
        <v>0</v>
      </c>
      <c r="Q416" s="2">
        <f t="shared" si="502"/>
        <v>0</v>
      </c>
      <c r="R416" s="15">
        <f t="shared" ref="R416:R417" si="522">R366</f>
        <v>0</v>
      </c>
      <c r="S416" s="2">
        <f t="shared" si="507"/>
        <v>0</v>
      </c>
      <c r="T416" s="7">
        <f t="shared" si="503"/>
        <v>0</v>
      </c>
      <c r="U416" s="13">
        <f t="shared" ref="U416:W433" si="523">U366</f>
        <v>0</v>
      </c>
      <c r="V416" s="2">
        <f t="shared" si="523"/>
        <v>0</v>
      </c>
      <c r="W416" s="16">
        <f t="shared" si="523"/>
        <v>0</v>
      </c>
    </row>
    <row r="417" spans="1:23" hidden="1" x14ac:dyDescent="0.15">
      <c r="A417" s="20" t="s">
        <v>29</v>
      </c>
      <c r="B417" s="2" t="s">
        <v>75</v>
      </c>
      <c r="C417" s="2">
        <f t="shared" si="491"/>
        <v>0</v>
      </c>
      <c r="D417" s="13">
        <f t="shared" si="492"/>
        <v>0</v>
      </c>
      <c r="E417" s="2">
        <f t="shared" si="493"/>
        <v>0</v>
      </c>
      <c r="F417" s="13">
        <f t="shared" si="494"/>
        <v>0</v>
      </c>
      <c r="G417" s="14">
        <f t="shared" ref="G417" si="524">E417+C417</f>
        <v>0</v>
      </c>
      <c r="H417" s="3">
        <f t="shared" ref="H417" si="525">F417+D417</f>
        <v>0</v>
      </c>
      <c r="I417" s="2">
        <f t="shared" si="495"/>
        <v>0</v>
      </c>
      <c r="J417" s="13">
        <f t="shared" si="496"/>
        <v>0</v>
      </c>
      <c r="K417" s="2">
        <f t="shared" si="497"/>
        <v>0</v>
      </c>
      <c r="L417" s="13">
        <f t="shared" si="498"/>
        <v>0</v>
      </c>
      <c r="M417" s="14">
        <f t="shared" ref="M417" si="526">K417+I417</f>
        <v>0</v>
      </c>
      <c r="N417" s="3">
        <f t="shared" ref="N417" si="527">L417+J417</f>
        <v>0</v>
      </c>
      <c r="O417" s="2">
        <f t="shared" si="500"/>
        <v>0</v>
      </c>
      <c r="P417" s="15">
        <f t="shared" si="521"/>
        <v>0</v>
      </c>
      <c r="Q417" s="2">
        <f t="shared" si="502"/>
        <v>0</v>
      </c>
      <c r="R417" s="15">
        <f t="shared" si="522"/>
        <v>0</v>
      </c>
      <c r="S417" s="2">
        <f t="shared" ref="S417" si="528">Q417+O417</f>
        <v>0</v>
      </c>
      <c r="T417" s="7">
        <f t="shared" si="503"/>
        <v>0</v>
      </c>
      <c r="U417" s="13">
        <f t="shared" si="523"/>
        <v>0</v>
      </c>
      <c r="V417" s="2">
        <f t="shared" si="523"/>
        <v>-180</v>
      </c>
      <c r="W417" s="16">
        <f t="shared" si="523"/>
        <v>-180</v>
      </c>
    </row>
    <row r="418" spans="1:23" s="6" customFormat="1" hidden="1" x14ac:dyDescent="0.15">
      <c r="A418" s="11" t="s">
        <v>29</v>
      </c>
      <c r="B418" s="6" t="s">
        <v>64</v>
      </c>
      <c r="C418" s="6">
        <f t="shared" si="491"/>
        <v>980</v>
      </c>
      <c r="D418" s="6">
        <f t="shared" si="492"/>
        <v>41925</v>
      </c>
      <c r="E418" s="6">
        <f t="shared" si="493"/>
        <v>0</v>
      </c>
      <c r="F418" s="6">
        <f t="shared" si="494"/>
        <v>150</v>
      </c>
      <c r="G418" s="6">
        <f t="shared" si="505"/>
        <v>980</v>
      </c>
      <c r="H418" s="6">
        <f t="shared" si="505"/>
        <v>42075</v>
      </c>
      <c r="I418" s="6">
        <f t="shared" si="495"/>
        <v>16268</v>
      </c>
      <c r="J418" s="6">
        <f t="shared" si="496"/>
        <v>577498</v>
      </c>
      <c r="K418" s="6">
        <f t="shared" si="497"/>
        <v>0</v>
      </c>
      <c r="L418" s="6">
        <f t="shared" si="498"/>
        <v>30580</v>
      </c>
      <c r="M418" s="6">
        <f t="shared" si="506"/>
        <v>16268</v>
      </c>
      <c r="N418" s="6">
        <f t="shared" si="506"/>
        <v>608078</v>
      </c>
      <c r="O418" s="6">
        <f t="shared" si="500"/>
        <v>0</v>
      </c>
      <c r="P418" s="6">
        <f t="shared" ref="P418:R418" si="529">P368</f>
        <v>0</v>
      </c>
      <c r="Q418" s="6">
        <f t="shared" si="502"/>
        <v>0</v>
      </c>
      <c r="R418" s="6">
        <f t="shared" si="529"/>
        <v>0</v>
      </c>
      <c r="S418" s="68">
        <f t="shared" si="507"/>
        <v>0</v>
      </c>
      <c r="T418" s="67">
        <f t="shared" si="503"/>
        <v>-11000</v>
      </c>
      <c r="U418" s="6">
        <f t="shared" si="523"/>
        <v>-730294</v>
      </c>
      <c r="V418" s="6">
        <f t="shared" si="523"/>
        <v>4443785.78</v>
      </c>
      <c r="W418" s="6">
        <f t="shared" si="523"/>
        <v>4443785.78</v>
      </c>
    </row>
    <row r="419" spans="1:23" hidden="1" x14ac:dyDescent="0.15">
      <c r="A419" s="20" t="s">
        <v>29</v>
      </c>
      <c r="B419" s="21" t="s">
        <v>65</v>
      </c>
      <c r="C419" s="2">
        <f t="shared" si="491"/>
        <v>0</v>
      </c>
      <c r="D419" s="13">
        <f t="shared" si="492"/>
        <v>27110</v>
      </c>
      <c r="E419" s="2">
        <f t="shared" si="493"/>
        <v>0</v>
      </c>
      <c r="F419" s="13">
        <f t="shared" si="494"/>
        <v>0</v>
      </c>
      <c r="G419" s="14">
        <f t="shared" si="505"/>
        <v>0</v>
      </c>
      <c r="H419" s="13">
        <f t="shared" si="505"/>
        <v>27110</v>
      </c>
      <c r="I419" s="2">
        <f t="shared" si="495"/>
        <v>0</v>
      </c>
      <c r="J419" s="13">
        <f t="shared" si="496"/>
        <v>319782.5</v>
      </c>
      <c r="K419" s="2">
        <f t="shared" si="497"/>
        <v>0</v>
      </c>
      <c r="L419" s="13">
        <f t="shared" si="498"/>
        <v>9820</v>
      </c>
      <c r="M419" s="14">
        <f t="shared" si="506"/>
        <v>0</v>
      </c>
      <c r="N419" s="13">
        <f t="shared" si="506"/>
        <v>329602.5</v>
      </c>
      <c r="O419" s="2">
        <f t="shared" si="500"/>
        <v>0</v>
      </c>
      <c r="P419" s="15">
        <f t="shared" ref="P419:P433" si="530">P369</f>
        <v>0</v>
      </c>
      <c r="Q419" s="2">
        <f t="shared" si="502"/>
        <v>0</v>
      </c>
      <c r="R419" s="15">
        <f t="shared" ref="R419:R433" si="531">R369</f>
        <v>0</v>
      </c>
      <c r="S419" s="2">
        <f t="shared" si="507"/>
        <v>0</v>
      </c>
      <c r="T419" s="7">
        <f t="shared" si="503"/>
        <v>-50000</v>
      </c>
      <c r="U419" s="13">
        <f t="shared" si="523"/>
        <v>-428490</v>
      </c>
      <c r="V419" s="2">
        <f t="shared" si="523"/>
        <v>1889211.25</v>
      </c>
      <c r="W419" s="16">
        <f t="shared" si="523"/>
        <v>1889211.25</v>
      </c>
    </row>
    <row r="420" spans="1:23" hidden="1" x14ac:dyDescent="0.15">
      <c r="A420" s="20" t="s">
        <v>29</v>
      </c>
      <c r="B420" s="2" t="s">
        <v>98</v>
      </c>
      <c r="C420" s="2">
        <f t="shared" si="491"/>
        <v>0</v>
      </c>
      <c r="D420" s="13">
        <f t="shared" si="492"/>
        <v>15850</v>
      </c>
      <c r="E420" s="2">
        <f t="shared" si="493"/>
        <v>0</v>
      </c>
      <c r="F420" s="13">
        <f t="shared" si="494"/>
        <v>0</v>
      </c>
      <c r="G420" s="14">
        <f t="shared" si="505"/>
        <v>0</v>
      </c>
      <c r="H420" s="3">
        <f t="shared" si="505"/>
        <v>15850</v>
      </c>
      <c r="I420" s="2">
        <f t="shared" si="495"/>
        <v>0</v>
      </c>
      <c r="J420" s="13">
        <f t="shared" si="496"/>
        <v>113887.5</v>
      </c>
      <c r="K420" s="2">
        <f t="shared" si="497"/>
        <v>0</v>
      </c>
      <c r="L420" s="13">
        <f t="shared" si="498"/>
        <v>7600</v>
      </c>
      <c r="M420" s="14">
        <f t="shared" si="506"/>
        <v>0</v>
      </c>
      <c r="N420" s="3">
        <f t="shared" si="506"/>
        <v>121487.5</v>
      </c>
      <c r="O420" s="2">
        <f t="shared" si="500"/>
        <v>0</v>
      </c>
      <c r="P420" s="15">
        <f t="shared" si="530"/>
        <v>0</v>
      </c>
      <c r="Q420" s="2">
        <f t="shared" si="502"/>
        <v>0</v>
      </c>
      <c r="R420" s="15">
        <f t="shared" si="531"/>
        <v>0</v>
      </c>
      <c r="S420" s="2">
        <f t="shared" si="507"/>
        <v>0</v>
      </c>
      <c r="T420" s="7">
        <f t="shared" si="503"/>
        <v>0</v>
      </c>
      <c r="U420" s="13">
        <f t="shared" si="523"/>
        <v>-75500</v>
      </c>
      <c r="V420" s="2">
        <f t="shared" si="523"/>
        <v>546177.5</v>
      </c>
      <c r="W420" s="16">
        <f t="shared" si="523"/>
        <v>546177.5</v>
      </c>
    </row>
    <row r="421" spans="1:23" hidden="1" x14ac:dyDescent="0.15">
      <c r="A421" s="20" t="s">
        <v>29</v>
      </c>
      <c r="B421" s="2" t="s">
        <v>24</v>
      </c>
      <c r="C421" s="2">
        <f t="shared" si="491"/>
        <v>0</v>
      </c>
      <c r="D421" s="13">
        <f t="shared" si="492"/>
        <v>8700</v>
      </c>
      <c r="E421" s="2">
        <f t="shared" si="493"/>
        <v>0</v>
      </c>
      <c r="F421" s="13">
        <f t="shared" si="494"/>
        <v>0</v>
      </c>
      <c r="G421" s="14">
        <f t="shared" si="505"/>
        <v>0</v>
      </c>
      <c r="H421" s="3">
        <f t="shared" si="505"/>
        <v>8700</v>
      </c>
      <c r="I421" s="2">
        <f t="shared" si="495"/>
        <v>0</v>
      </c>
      <c r="J421" s="13">
        <f t="shared" si="496"/>
        <v>105000</v>
      </c>
      <c r="K421" s="2">
        <f t="shared" si="497"/>
        <v>0</v>
      </c>
      <c r="L421" s="13">
        <f t="shared" si="498"/>
        <v>0</v>
      </c>
      <c r="M421" s="14">
        <f t="shared" si="506"/>
        <v>0</v>
      </c>
      <c r="N421" s="3">
        <f t="shared" si="506"/>
        <v>105000</v>
      </c>
      <c r="O421" s="2">
        <f t="shared" si="500"/>
        <v>0</v>
      </c>
      <c r="P421" s="15">
        <f t="shared" si="530"/>
        <v>0</v>
      </c>
      <c r="Q421" s="2">
        <f t="shared" si="502"/>
        <v>0</v>
      </c>
      <c r="R421" s="15">
        <f t="shared" si="531"/>
        <v>0</v>
      </c>
      <c r="S421" s="2">
        <f t="shared" si="507"/>
        <v>0</v>
      </c>
      <c r="T421" s="7">
        <f t="shared" si="503"/>
        <v>0</v>
      </c>
      <c r="U421" s="13">
        <f t="shared" si="523"/>
        <v>-98337.5</v>
      </c>
      <c r="V421" s="2">
        <f t="shared" si="523"/>
        <v>266352.5</v>
      </c>
      <c r="W421" s="16">
        <f t="shared" si="523"/>
        <v>266352.5</v>
      </c>
    </row>
    <row r="422" spans="1:23" hidden="1" x14ac:dyDescent="0.15">
      <c r="A422" s="20" t="s">
        <v>29</v>
      </c>
      <c r="B422" s="2" t="s">
        <v>41</v>
      </c>
      <c r="C422" s="2">
        <f t="shared" si="491"/>
        <v>450</v>
      </c>
      <c r="D422" s="13">
        <f t="shared" si="492"/>
        <v>12700</v>
      </c>
      <c r="E422" s="2">
        <f t="shared" si="493"/>
        <v>0</v>
      </c>
      <c r="F422" s="13">
        <f t="shared" si="494"/>
        <v>0</v>
      </c>
      <c r="G422" s="14">
        <f t="shared" si="505"/>
        <v>450</v>
      </c>
      <c r="H422" s="3">
        <f t="shared" si="505"/>
        <v>12700</v>
      </c>
      <c r="I422" s="2">
        <f t="shared" si="495"/>
        <v>10350</v>
      </c>
      <c r="J422" s="13">
        <f t="shared" si="496"/>
        <v>127550</v>
      </c>
      <c r="K422" s="2">
        <f t="shared" si="497"/>
        <v>0</v>
      </c>
      <c r="L422" s="13">
        <f t="shared" si="498"/>
        <v>0</v>
      </c>
      <c r="M422" s="14">
        <f t="shared" si="506"/>
        <v>10350</v>
      </c>
      <c r="N422" s="3">
        <f t="shared" si="506"/>
        <v>127550</v>
      </c>
      <c r="O422" s="2">
        <f t="shared" si="500"/>
        <v>0</v>
      </c>
      <c r="P422" s="15">
        <f t="shared" si="530"/>
        <v>0</v>
      </c>
      <c r="Q422" s="2">
        <f t="shared" si="502"/>
        <v>0</v>
      </c>
      <c r="R422" s="15">
        <f t="shared" si="531"/>
        <v>0</v>
      </c>
      <c r="S422" s="2">
        <f t="shared" si="507"/>
        <v>0</v>
      </c>
      <c r="T422" s="7">
        <f t="shared" si="503"/>
        <v>-1800</v>
      </c>
      <c r="U422" s="13">
        <f t="shared" si="523"/>
        <v>-322616.42</v>
      </c>
      <c r="V422" s="2">
        <f t="shared" si="523"/>
        <v>933912.09000000008</v>
      </c>
      <c r="W422" s="16">
        <f t="shared" si="523"/>
        <v>933912.09000000008</v>
      </c>
    </row>
    <row r="423" spans="1:23" hidden="1" x14ac:dyDescent="0.15">
      <c r="A423" s="20" t="s">
        <v>29</v>
      </c>
      <c r="B423" s="2" t="s">
        <v>60</v>
      </c>
      <c r="C423" s="2">
        <f t="shared" si="491"/>
        <v>0</v>
      </c>
      <c r="D423" s="13">
        <f t="shared" si="492"/>
        <v>2875</v>
      </c>
      <c r="E423" s="2">
        <f t="shared" si="493"/>
        <v>0</v>
      </c>
      <c r="F423" s="13">
        <f t="shared" si="494"/>
        <v>0</v>
      </c>
      <c r="G423" s="14">
        <f t="shared" si="505"/>
        <v>0</v>
      </c>
      <c r="H423" s="3">
        <f t="shared" si="505"/>
        <v>2875</v>
      </c>
      <c r="I423" s="2">
        <f t="shared" si="495"/>
        <v>0</v>
      </c>
      <c r="J423" s="13">
        <f t="shared" si="496"/>
        <v>29075</v>
      </c>
      <c r="K423" s="2">
        <f t="shared" si="497"/>
        <v>0</v>
      </c>
      <c r="L423" s="13">
        <f t="shared" si="498"/>
        <v>0</v>
      </c>
      <c r="M423" s="14">
        <f t="shared" si="506"/>
        <v>0</v>
      </c>
      <c r="N423" s="3">
        <f t="shared" si="506"/>
        <v>29075</v>
      </c>
      <c r="O423" s="2">
        <f t="shared" si="500"/>
        <v>0</v>
      </c>
      <c r="P423" s="15">
        <f t="shared" si="530"/>
        <v>0</v>
      </c>
      <c r="Q423" s="2">
        <f t="shared" si="502"/>
        <v>0</v>
      </c>
      <c r="R423" s="15">
        <f t="shared" si="531"/>
        <v>0</v>
      </c>
      <c r="S423" s="2">
        <f t="shared" si="507"/>
        <v>0</v>
      </c>
      <c r="T423" s="7">
        <f t="shared" si="503"/>
        <v>0</v>
      </c>
      <c r="U423" s="13">
        <f t="shared" si="523"/>
        <v>-150000</v>
      </c>
      <c r="V423" s="2">
        <f t="shared" si="523"/>
        <v>280650</v>
      </c>
      <c r="W423" s="16">
        <f t="shared" si="523"/>
        <v>280650</v>
      </c>
    </row>
    <row r="424" spans="1:23" hidden="1" x14ac:dyDescent="0.15">
      <c r="A424" s="20" t="s">
        <v>29</v>
      </c>
      <c r="B424" s="2" t="s">
        <v>23</v>
      </c>
      <c r="C424" s="2">
        <f t="shared" si="491"/>
        <v>0</v>
      </c>
      <c r="D424" s="13">
        <f t="shared" si="492"/>
        <v>4400</v>
      </c>
      <c r="E424" s="2">
        <f t="shared" si="493"/>
        <v>0</v>
      </c>
      <c r="F424" s="13">
        <f t="shared" si="494"/>
        <v>0</v>
      </c>
      <c r="G424" s="14">
        <f t="shared" si="505"/>
        <v>0</v>
      </c>
      <c r="H424" s="3">
        <f t="shared" si="505"/>
        <v>4400</v>
      </c>
      <c r="I424" s="2">
        <f t="shared" si="495"/>
        <v>0</v>
      </c>
      <c r="J424" s="13">
        <f t="shared" si="496"/>
        <v>36000</v>
      </c>
      <c r="K424" s="2">
        <f t="shared" si="497"/>
        <v>0</v>
      </c>
      <c r="L424" s="13">
        <f t="shared" si="498"/>
        <v>0</v>
      </c>
      <c r="M424" s="14">
        <f t="shared" si="506"/>
        <v>0</v>
      </c>
      <c r="N424" s="3">
        <f t="shared" si="506"/>
        <v>36000</v>
      </c>
      <c r="O424" s="2">
        <f t="shared" si="500"/>
        <v>0</v>
      </c>
      <c r="P424" s="15">
        <f t="shared" si="530"/>
        <v>0</v>
      </c>
      <c r="Q424" s="2">
        <f t="shared" si="502"/>
        <v>0</v>
      </c>
      <c r="R424" s="15">
        <f t="shared" si="531"/>
        <v>0</v>
      </c>
      <c r="S424" s="2">
        <f t="shared" si="507"/>
        <v>0</v>
      </c>
      <c r="T424" s="7">
        <f t="shared" si="503"/>
        <v>0</v>
      </c>
      <c r="U424" s="13">
        <f t="shared" si="523"/>
        <v>-31050</v>
      </c>
      <c r="V424" s="2">
        <f t="shared" si="523"/>
        <v>180670</v>
      </c>
      <c r="W424" s="16">
        <f t="shared" si="523"/>
        <v>180670</v>
      </c>
    </row>
    <row r="425" spans="1:23" hidden="1" x14ac:dyDescent="0.15">
      <c r="A425" s="20" t="s">
        <v>29</v>
      </c>
      <c r="B425" s="2" t="s">
        <v>42</v>
      </c>
      <c r="C425" s="2">
        <f t="shared" si="491"/>
        <v>0</v>
      </c>
      <c r="D425" s="13">
        <f t="shared" si="492"/>
        <v>3600</v>
      </c>
      <c r="E425" s="2">
        <f t="shared" si="493"/>
        <v>0</v>
      </c>
      <c r="F425" s="13">
        <f t="shared" si="494"/>
        <v>0</v>
      </c>
      <c r="G425" s="14">
        <f t="shared" si="505"/>
        <v>0</v>
      </c>
      <c r="H425" s="3">
        <f t="shared" si="505"/>
        <v>3600</v>
      </c>
      <c r="I425" s="2">
        <f t="shared" si="495"/>
        <v>0</v>
      </c>
      <c r="J425" s="13">
        <f t="shared" si="496"/>
        <v>61812.5</v>
      </c>
      <c r="K425" s="2">
        <f t="shared" si="497"/>
        <v>0</v>
      </c>
      <c r="L425" s="13">
        <f t="shared" si="498"/>
        <v>0</v>
      </c>
      <c r="M425" s="14">
        <f t="shared" si="506"/>
        <v>0</v>
      </c>
      <c r="N425" s="3">
        <f t="shared" si="506"/>
        <v>61812.5</v>
      </c>
      <c r="O425" s="2">
        <f t="shared" si="500"/>
        <v>0</v>
      </c>
      <c r="P425" s="15">
        <f t="shared" si="530"/>
        <v>0</v>
      </c>
      <c r="Q425" s="2">
        <f t="shared" si="502"/>
        <v>0</v>
      </c>
      <c r="R425" s="15">
        <f t="shared" si="531"/>
        <v>0</v>
      </c>
      <c r="S425" s="2">
        <f t="shared" si="507"/>
        <v>0</v>
      </c>
      <c r="T425" s="7">
        <f t="shared" si="503"/>
        <v>-5625</v>
      </c>
      <c r="U425" s="13">
        <f t="shared" si="523"/>
        <v>-6825</v>
      </c>
      <c r="V425" s="2">
        <f t="shared" si="523"/>
        <v>190312.5</v>
      </c>
      <c r="W425" s="16">
        <f t="shared" si="523"/>
        <v>190312.5</v>
      </c>
    </row>
    <row r="426" spans="1:23" hidden="1" x14ac:dyDescent="0.15">
      <c r="A426" s="20" t="s">
        <v>29</v>
      </c>
      <c r="B426" s="2" t="s">
        <v>56</v>
      </c>
      <c r="C426" s="2">
        <f t="shared" si="491"/>
        <v>100</v>
      </c>
      <c r="D426" s="17">
        <f t="shared" si="492"/>
        <v>2650</v>
      </c>
      <c r="E426" s="2">
        <f t="shared" si="493"/>
        <v>0</v>
      </c>
      <c r="F426" s="17">
        <f t="shared" si="494"/>
        <v>0</v>
      </c>
      <c r="G426" s="18">
        <f t="shared" si="505"/>
        <v>100</v>
      </c>
      <c r="H426" s="8">
        <f t="shared" si="505"/>
        <v>2650</v>
      </c>
      <c r="I426" s="2">
        <f t="shared" si="495"/>
        <v>1100</v>
      </c>
      <c r="J426" s="17">
        <f t="shared" si="496"/>
        <v>39660</v>
      </c>
      <c r="K426" s="2">
        <f t="shared" si="497"/>
        <v>0</v>
      </c>
      <c r="L426" s="17">
        <f t="shared" si="498"/>
        <v>0</v>
      </c>
      <c r="M426" s="18">
        <f t="shared" si="506"/>
        <v>1100</v>
      </c>
      <c r="N426" s="8">
        <f t="shared" si="506"/>
        <v>39660</v>
      </c>
      <c r="O426" s="2">
        <f t="shared" si="500"/>
        <v>0</v>
      </c>
      <c r="P426" s="19">
        <f t="shared" si="530"/>
        <v>0</v>
      </c>
      <c r="Q426" s="2">
        <f t="shared" si="502"/>
        <v>0</v>
      </c>
      <c r="R426" s="19">
        <f t="shared" si="531"/>
        <v>0</v>
      </c>
      <c r="S426" s="2">
        <f t="shared" si="507"/>
        <v>0</v>
      </c>
      <c r="T426" s="7">
        <f t="shared" si="503"/>
        <v>0</v>
      </c>
      <c r="U426" s="17">
        <f t="shared" si="523"/>
        <v>0</v>
      </c>
      <c r="V426" s="2">
        <f t="shared" si="523"/>
        <v>136335</v>
      </c>
      <c r="W426" s="22">
        <f t="shared" si="523"/>
        <v>136335</v>
      </c>
    </row>
    <row r="427" spans="1:23" hidden="1" x14ac:dyDescent="0.15">
      <c r="A427" s="20" t="s">
        <v>29</v>
      </c>
      <c r="B427" s="2" t="s">
        <v>100</v>
      </c>
      <c r="C427" s="2">
        <f t="shared" si="491"/>
        <v>0</v>
      </c>
      <c r="D427" s="17">
        <f t="shared" si="492"/>
        <v>0</v>
      </c>
      <c r="E427" s="2">
        <f t="shared" si="493"/>
        <v>0</v>
      </c>
      <c r="F427" s="17">
        <f t="shared" si="494"/>
        <v>0</v>
      </c>
      <c r="G427" s="18">
        <f t="shared" ref="G427" si="532">E427+C427</f>
        <v>0</v>
      </c>
      <c r="H427" s="8">
        <f t="shared" ref="H427" si="533">F427+D427</f>
        <v>0</v>
      </c>
      <c r="I427" s="2">
        <f t="shared" si="495"/>
        <v>0</v>
      </c>
      <c r="J427" s="17">
        <f t="shared" si="496"/>
        <v>0</v>
      </c>
      <c r="K427" s="2">
        <f t="shared" si="497"/>
        <v>0</v>
      </c>
      <c r="L427" s="17">
        <f t="shared" si="498"/>
        <v>0</v>
      </c>
      <c r="M427" s="18">
        <f t="shared" ref="M427" si="534">K427+I427</f>
        <v>0</v>
      </c>
      <c r="N427" s="8">
        <f t="shared" ref="N427" si="535">L427+J427</f>
        <v>0</v>
      </c>
      <c r="O427" s="2">
        <f t="shared" si="500"/>
        <v>0</v>
      </c>
      <c r="P427" s="19">
        <f t="shared" si="530"/>
        <v>0</v>
      </c>
      <c r="Q427" s="2">
        <f t="shared" si="502"/>
        <v>0</v>
      </c>
      <c r="R427" s="19">
        <f t="shared" si="531"/>
        <v>0</v>
      </c>
      <c r="S427" s="2">
        <f t="shared" ref="S427" si="536">Q427+O427</f>
        <v>0</v>
      </c>
      <c r="T427" s="7">
        <f t="shared" si="503"/>
        <v>0</v>
      </c>
      <c r="U427" s="17">
        <f t="shared" si="523"/>
        <v>0</v>
      </c>
      <c r="V427" s="2">
        <f t="shared" si="523"/>
        <v>0</v>
      </c>
      <c r="W427" s="22">
        <f t="shared" si="523"/>
        <v>0</v>
      </c>
    </row>
    <row r="428" spans="1:23" s="6" customFormat="1" hidden="1" x14ac:dyDescent="0.15">
      <c r="A428" s="11" t="s">
        <v>29</v>
      </c>
      <c r="B428" s="6" t="s">
        <v>66</v>
      </c>
      <c r="C428" s="6">
        <f t="shared" si="491"/>
        <v>550</v>
      </c>
      <c r="D428" s="6">
        <f t="shared" si="492"/>
        <v>77885</v>
      </c>
      <c r="E428" s="6">
        <f t="shared" si="493"/>
        <v>0</v>
      </c>
      <c r="F428" s="6">
        <f t="shared" si="494"/>
        <v>0</v>
      </c>
      <c r="G428" s="6">
        <f t="shared" si="505"/>
        <v>550</v>
      </c>
      <c r="H428" s="6">
        <f t="shared" si="505"/>
        <v>77885</v>
      </c>
      <c r="I428" s="6">
        <f t="shared" si="495"/>
        <v>11450</v>
      </c>
      <c r="J428" s="6">
        <f t="shared" si="496"/>
        <v>832767.5</v>
      </c>
      <c r="K428" s="6">
        <f t="shared" si="497"/>
        <v>0</v>
      </c>
      <c r="L428" s="6">
        <f t="shared" si="498"/>
        <v>17420</v>
      </c>
      <c r="M428" s="6">
        <f t="shared" si="506"/>
        <v>11450</v>
      </c>
      <c r="N428" s="6">
        <f t="shared" si="506"/>
        <v>850187.5</v>
      </c>
      <c r="O428" s="6">
        <f t="shared" si="500"/>
        <v>0</v>
      </c>
      <c r="P428" s="6">
        <f t="shared" si="530"/>
        <v>0</v>
      </c>
      <c r="Q428" s="6">
        <f t="shared" si="502"/>
        <v>0</v>
      </c>
      <c r="R428" s="6">
        <f t="shared" si="531"/>
        <v>0</v>
      </c>
      <c r="S428" s="68">
        <f t="shared" si="507"/>
        <v>0</v>
      </c>
      <c r="T428" s="67">
        <f t="shared" si="503"/>
        <v>-57425</v>
      </c>
      <c r="U428" s="6">
        <f t="shared" si="523"/>
        <v>-1112818.92</v>
      </c>
      <c r="V428" s="6">
        <f t="shared" si="523"/>
        <v>4423620.84</v>
      </c>
      <c r="W428" s="6">
        <f t="shared" si="523"/>
        <v>4423620.84</v>
      </c>
    </row>
    <row r="429" spans="1:23" hidden="1" x14ac:dyDescent="0.15">
      <c r="A429" s="20" t="s">
        <v>29</v>
      </c>
      <c r="B429" s="2" t="s">
        <v>58</v>
      </c>
      <c r="C429" s="2">
        <f t="shared" si="491"/>
        <v>0</v>
      </c>
      <c r="D429" s="13">
        <f t="shared" si="492"/>
        <v>7435</v>
      </c>
      <c r="E429" s="2">
        <f t="shared" si="493"/>
        <v>0</v>
      </c>
      <c r="F429" s="13">
        <f t="shared" si="494"/>
        <v>0</v>
      </c>
      <c r="G429" s="14">
        <f t="shared" si="505"/>
        <v>0</v>
      </c>
      <c r="H429" s="3">
        <f t="shared" si="505"/>
        <v>7435</v>
      </c>
      <c r="I429" s="2">
        <f t="shared" si="495"/>
        <v>0</v>
      </c>
      <c r="J429" s="13">
        <f t="shared" si="496"/>
        <v>112045</v>
      </c>
      <c r="K429" s="2">
        <f t="shared" si="497"/>
        <v>0</v>
      </c>
      <c r="L429" s="13">
        <f t="shared" si="498"/>
        <v>0</v>
      </c>
      <c r="M429" s="14">
        <f t="shared" si="506"/>
        <v>0</v>
      </c>
      <c r="N429" s="3">
        <f t="shared" si="506"/>
        <v>112045</v>
      </c>
      <c r="O429" s="2">
        <f t="shared" si="500"/>
        <v>0</v>
      </c>
      <c r="P429" s="15">
        <f t="shared" si="530"/>
        <v>0</v>
      </c>
      <c r="Q429" s="2">
        <f t="shared" si="502"/>
        <v>0</v>
      </c>
      <c r="R429" s="15">
        <f t="shared" si="531"/>
        <v>0</v>
      </c>
      <c r="S429" s="2">
        <f t="shared" si="507"/>
        <v>0</v>
      </c>
      <c r="T429" s="7">
        <f t="shared" si="503"/>
        <v>0</v>
      </c>
      <c r="U429" s="13">
        <f t="shared" si="523"/>
        <v>-94400</v>
      </c>
      <c r="V429" s="2">
        <f t="shared" si="523"/>
        <v>336220.9</v>
      </c>
      <c r="W429" s="16">
        <f t="shared" si="523"/>
        <v>336220.9</v>
      </c>
    </row>
    <row r="430" spans="1:23" hidden="1" x14ac:dyDescent="0.15">
      <c r="A430" s="20" t="s">
        <v>29</v>
      </c>
      <c r="B430" s="2" t="s">
        <v>57</v>
      </c>
      <c r="C430" s="2">
        <f t="shared" si="491"/>
        <v>0</v>
      </c>
      <c r="D430" s="13">
        <f t="shared" si="492"/>
        <v>2625</v>
      </c>
      <c r="E430" s="2">
        <f t="shared" si="493"/>
        <v>0</v>
      </c>
      <c r="F430" s="13">
        <f t="shared" si="494"/>
        <v>0</v>
      </c>
      <c r="G430" s="14">
        <f t="shared" si="505"/>
        <v>0</v>
      </c>
      <c r="H430" s="3">
        <f t="shared" si="505"/>
        <v>2625</v>
      </c>
      <c r="I430" s="2">
        <f t="shared" si="495"/>
        <v>0</v>
      </c>
      <c r="J430" s="13">
        <f t="shared" si="496"/>
        <v>27700</v>
      </c>
      <c r="K430" s="2">
        <f t="shared" si="497"/>
        <v>0</v>
      </c>
      <c r="L430" s="13">
        <f t="shared" si="498"/>
        <v>0</v>
      </c>
      <c r="M430" s="14">
        <f t="shared" si="506"/>
        <v>0</v>
      </c>
      <c r="N430" s="3">
        <f t="shared" si="506"/>
        <v>27700</v>
      </c>
      <c r="O430" s="2">
        <f t="shared" si="500"/>
        <v>0</v>
      </c>
      <c r="P430" s="15">
        <f t="shared" si="530"/>
        <v>0</v>
      </c>
      <c r="Q430" s="2">
        <f t="shared" si="502"/>
        <v>0</v>
      </c>
      <c r="R430" s="15">
        <f t="shared" si="531"/>
        <v>0</v>
      </c>
      <c r="S430" s="2">
        <f t="shared" si="507"/>
        <v>0</v>
      </c>
      <c r="T430" s="7">
        <f t="shared" si="503"/>
        <v>-3480</v>
      </c>
      <c r="U430" s="13">
        <f t="shared" si="523"/>
        <v>-22780</v>
      </c>
      <c r="V430" s="2">
        <f t="shared" si="523"/>
        <v>67975</v>
      </c>
      <c r="W430" s="16">
        <f t="shared" si="523"/>
        <v>67975</v>
      </c>
    </row>
    <row r="431" spans="1:23" hidden="1" x14ac:dyDescent="0.15">
      <c r="A431" s="20" t="s">
        <v>29</v>
      </c>
      <c r="B431" s="2" t="s">
        <v>67</v>
      </c>
      <c r="C431" s="2">
        <f t="shared" si="491"/>
        <v>0</v>
      </c>
      <c r="D431" s="13">
        <f t="shared" si="492"/>
        <v>0</v>
      </c>
      <c r="E431" s="2">
        <f t="shared" si="493"/>
        <v>0</v>
      </c>
      <c r="F431" s="13">
        <f t="shared" si="494"/>
        <v>0</v>
      </c>
      <c r="G431" s="14">
        <f t="shared" si="505"/>
        <v>0</v>
      </c>
      <c r="H431" s="3">
        <f t="shared" si="505"/>
        <v>0</v>
      </c>
      <c r="I431" s="2">
        <f t="shared" si="495"/>
        <v>0</v>
      </c>
      <c r="J431" s="13">
        <f t="shared" si="496"/>
        <v>0</v>
      </c>
      <c r="K431" s="2">
        <f t="shared" si="497"/>
        <v>0</v>
      </c>
      <c r="L431" s="13">
        <f t="shared" si="498"/>
        <v>0</v>
      </c>
      <c r="M431" s="14">
        <f t="shared" si="506"/>
        <v>0</v>
      </c>
      <c r="N431" s="3">
        <f t="shared" si="506"/>
        <v>0</v>
      </c>
      <c r="O431" s="2">
        <f t="shared" si="500"/>
        <v>0</v>
      </c>
      <c r="P431" s="15">
        <f t="shared" si="530"/>
        <v>0</v>
      </c>
      <c r="Q431" s="2">
        <f t="shared" si="502"/>
        <v>0</v>
      </c>
      <c r="R431" s="15">
        <f t="shared" si="531"/>
        <v>0</v>
      </c>
      <c r="S431" s="2">
        <f t="shared" si="507"/>
        <v>0</v>
      </c>
      <c r="T431" s="7">
        <f t="shared" si="503"/>
        <v>0</v>
      </c>
      <c r="U431" s="13">
        <f t="shared" si="523"/>
        <v>-3300</v>
      </c>
      <c r="V431" s="2">
        <f t="shared" si="523"/>
        <v>0</v>
      </c>
      <c r="W431" s="16">
        <f t="shared" si="523"/>
        <v>0</v>
      </c>
    </row>
    <row r="432" spans="1:23" hidden="1" x14ac:dyDescent="0.15">
      <c r="A432" s="20" t="s">
        <v>29</v>
      </c>
      <c r="B432" s="2" t="s">
        <v>96</v>
      </c>
      <c r="C432" s="2">
        <f t="shared" si="491"/>
        <v>0</v>
      </c>
      <c r="D432" s="13">
        <f t="shared" si="492"/>
        <v>0</v>
      </c>
      <c r="E432" s="2">
        <f t="shared" si="493"/>
        <v>0</v>
      </c>
      <c r="F432" s="13">
        <f t="shared" si="494"/>
        <v>0</v>
      </c>
      <c r="G432" s="14">
        <f t="shared" ref="G432" si="537">E432+C432</f>
        <v>0</v>
      </c>
      <c r="H432" s="3">
        <f t="shared" ref="H432" si="538">F432+D432</f>
        <v>0</v>
      </c>
      <c r="I432" s="2">
        <f t="shared" si="495"/>
        <v>0</v>
      </c>
      <c r="J432" s="13">
        <f t="shared" si="496"/>
        <v>0</v>
      </c>
      <c r="K432" s="2">
        <f t="shared" si="497"/>
        <v>0</v>
      </c>
      <c r="L432" s="13">
        <f t="shared" si="498"/>
        <v>0</v>
      </c>
      <c r="M432" s="14">
        <f t="shared" ref="M432" si="539">K432+I432</f>
        <v>0</v>
      </c>
      <c r="N432" s="3">
        <f t="shared" ref="N432" si="540">L432+J432</f>
        <v>0</v>
      </c>
      <c r="O432" s="2">
        <f t="shared" si="500"/>
        <v>0</v>
      </c>
      <c r="P432" s="15">
        <f t="shared" si="530"/>
        <v>0</v>
      </c>
      <c r="Q432" s="2">
        <f t="shared" si="502"/>
        <v>0</v>
      </c>
      <c r="R432" s="15">
        <f t="shared" si="531"/>
        <v>0</v>
      </c>
      <c r="S432" s="2">
        <f t="shared" ref="S432" si="541">Q432+O432</f>
        <v>0</v>
      </c>
      <c r="T432" s="7">
        <f t="shared" si="503"/>
        <v>0</v>
      </c>
      <c r="U432" s="13">
        <f t="shared" si="523"/>
        <v>0</v>
      </c>
      <c r="V432" s="2">
        <f t="shared" si="523"/>
        <v>0</v>
      </c>
      <c r="W432" s="16">
        <f t="shared" si="523"/>
        <v>0</v>
      </c>
    </row>
    <row r="433" spans="1:23" hidden="1" x14ac:dyDescent="0.15">
      <c r="A433" s="20" t="s">
        <v>29</v>
      </c>
      <c r="B433" s="2" t="s">
        <v>101</v>
      </c>
      <c r="C433" s="2">
        <f t="shared" si="491"/>
        <v>0</v>
      </c>
      <c r="D433" s="13">
        <f t="shared" si="492"/>
        <v>0</v>
      </c>
      <c r="E433" s="2">
        <f t="shared" si="493"/>
        <v>0</v>
      </c>
      <c r="F433" s="13">
        <f t="shared" si="494"/>
        <v>0</v>
      </c>
      <c r="G433" s="14">
        <f t="shared" ref="G433" si="542">E433+C433</f>
        <v>0</v>
      </c>
      <c r="H433" s="3">
        <f t="shared" ref="H433" si="543">F433+D433</f>
        <v>0</v>
      </c>
      <c r="I433" s="2">
        <f t="shared" si="495"/>
        <v>0</v>
      </c>
      <c r="J433" s="13">
        <f t="shared" si="496"/>
        <v>0</v>
      </c>
      <c r="K433" s="2">
        <f t="shared" si="497"/>
        <v>0</v>
      </c>
      <c r="L433" s="13">
        <f t="shared" si="498"/>
        <v>0</v>
      </c>
      <c r="M433" s="14">
        <f t="shared" ref="M433" si="544">K433+I433</f>
        <v>0</v>
      </c>
      <c r="N433" s="3">
        <f t="shared" ref="N433" si="545">L433+J433</f>
        <v>0</v>
      </c>
      <c r="O433" s="2">
        <f t="shared" si="500"/>
        <v>0</v>
      </c>
      <c r="P433" s="15">
        <f t="shared" si="530"/>
        <v>0</v>
      </c>
      <c r="Q433" s="2">
        <f t="shared" si="502"/>
        <v>0</v>
      </c>
      <c r="R433" s="15">
        <f t="shared" si="531"/>
        <v>0</v>
      </c>
      <c r="S433" s="2">
        <f t="shared" ref="S433" si="546">Q433+O433</f>
        <v>0</v>
      </c>
      <c r="T433" s="7">
        <f t="shared" si="503"/>
        <v>0</v>
      </c>
      <c r="U433" s="13">
        <f t="shared" si="523"/>
        <v>0</v>
      </c>
      <c r="V433" s="2">
        <f t="shared" si="523"/>
        <v>0</v>
      </c>
      <c r="W433" s="16">
        <f t="shared" si="523"/>
        <v>0</v>
      </c>
    </row>
    <row r="434" spans="1:23" s="6" customFormat="1" hidden="1" x14ac:dyDescent="0.15">
      <c r="A434" s="11" t="s">
        <v>29</v>
      </c>
      <c r="B434" s="6" t="s">
        <v>68</v>
      </c>
      <c r="C434" s="6">
        <f t="shared" ref="C434:C451" si="547">C84+C134+C184+C234+C284+C334+C384</f>
        <v>0</v>
      </c>
      <c r="D434" s="6">
        <f t="shared" ref="D434:D442" si="548">D384</f>
        <v>10060</v>
      </c>
      <c r="E434" s="6">
        <f t="shared" ref="E434:E451" si="549">E84+E134+E184+E234+E284+E334+E384</f>
        <v>0</v>
      </c>
      <c r="F434" s="6">
        <f t="shared" ref="F434:F442" si="550">F384</f>
        <v>0</v>
      </c>
      <c r="G434" s="6">
        <f t="shared" ref="G434" si="551">E434+C434</f>
        <v>0</v>
      </c>
      <c r="H434" s="6">
        <f t="shared" ref="H434" si="552">F434+D434</f>
        <v>10060</v>
      </c>
      <c r="I434" s="6">
        <f t="shared" ref="I434:I451" si="553">I84+I134+I184+I234+I284+I334+I384</f>
        <v>0</v>
      </c>
      <c r="J434" s="6">
        <f t="shared" ref="J434:J442" si="554">J384</f>
        <v>139745</v>
      </c>
      <c r="K434" s="6">
        <f t="shared" ref="K434:K451" si="555">K84+K134+K184+K234+K284+K334+K384</f>
        <v>0</v>
      </c>
      <c r="L434" s="6">
        <f t="shared" ref="L434:L442" si="556">L384</f>
        <v>0</v>
      </c>
      <c r="M434" s="6">
        <f t="shared" ref="M434" si="557">K434+I434</f>
        <v>0</v>
      </c>
      <c r="N434" s="6">
        <f t="shared" ref="N434" si="558">L434+J434</f>
        <v>139745</v>
      </c>
      <c r="O434" s="6">
        <f t="shared" ref="O434:O451" si="559">O84+O134+O184+O234+O284+O334+O384</f>
        <v>0</v>
      </c>
      <c r="P434" s="6">
        <f t="shared" ref="P434" si="560">P384</f>
        <v>0</v>
      </c>
      <c r="Q434" s="6">
        <f t="shared" ref="Q434:Q451" si="561">Q84+Q134+Q184+Q234+Q284+Q334+Q384</f>
        <v>0</v>
      </c>
      <c r="R434" s="6">
        <f t="shared" ref="R434" si="562">R384</f>
        <v>0</v>
      </c>
      <c r="S434" s="68">
        <f t="shared" ref="S434" si="563">Q434+O434</f>
        <v>0</v>
      </c>
      <c r="T434" s="67">
        <f t="shared" ref="T434:T451" si="564">T84+T134+T184+T234+T284+T334+T384</f>
        <v>-3480</v>
      </c>
      <c r="U434" s="6">
        <f t="shared" ref="U434:W434" si="565">U384</f>
        <v>-120480</v>
      </c>
      <c r="V434" s="6">
        <f t="shared" si="565"/>
        <v>404195.9</v>
      </c>
      <c r="W434" s="6">
        <f t="shared" si="565"/>
        <v>404195.9</v>
      </c>
    </row>
    <row r="435" spans="1:23" hidden="1" x14ac:dyDescent="0.15">
      <c r="A435" s="20" t="s">
        <v>29</v>
      </c>
      <c r="B435" s="2" t="s">
        <v>36</v>
      </c>
      <c r="C435" s="2">
        <f t="shared" si="547"/>
        <v>0</v>
      </c>
      <c r="D435" s="13">
        <f t="shared" si="548"/>
        <v>0</v>
      </c>
      <c r="E435" s="2">
        <f t="shared" si="549"/>
        <v>0</v>
      </c>
      <c r="F435" s="13">
        <f t="shared" si="550"/>
        <v>1500</v>
      </c>
      <c r="G435" s="14">
        <f t="shared" si="505"/>
        <v>0</v>
      </c>
      <c r="H435" s="3">
        <f t="shared" si="505"/>
        <v>1500</v>
      </c>
      <c r="I435" s="2">
        <f t="shared" si="553"/>
        <v>0</v>
      </c>
      <c r="J435" s="13">
        <f t="shared" si="554"/>
        <v>0</v>
      </c>
      <c r="K435" s="2">
        <f t="shared" si="555"/>
        <v>0</v>
      </c>
      <c r="L435" s="13">
        <f t="shared" si="556"/>
        <v>28300</v>
      </c>
      <c r="M435" s="14">
        <f t="shared" si="506"/>
        <v>0</v>
      </c>
      <c r="N435" s="3">
        <f t="shared" si="506"/>
        <v>28300</v>
      </c>
      <c r="O435" s="2">
        <f t="shared" si="559"/>
        <v>0</v>
      </c>
      <c r="P435" s="15">
        <f t="shared" ref="P435:R438" si="566">P385</f>
        <v>0</v>
      </c>
      <c r="Q435" s="2">
        <f t="shared" si="561"/>
        <v>0</v>
      </c>
      <c r="R435" s="15">
        <f t="shared" si="566"/>
        <v>0</v>
      </c>
      <c r="S435" s="2">
        <f t="shared" si="507"/>
        <v>0</v>
      </c>
      <c r="T435" s="7">
        <f t="shared" si="564"/>
        <v>0</v>
      </c>
      <c r="U435" s="13">
        <f t="shared" ref="U435:W435" si="567">U385</f>
        <v>-32100</v>
      </c>
      <c r="V435" s="2">
        <f>V385</f>
        <v>251900</v>
      </c>
      <c r="W435" s="16">
        <f t="shared" si="567"/>
        <v>251900</v>
      </c>
    </row>
    <row r="436" spans="1:23" hidden="1" x14ac:dyDescent="0.15">
      <c r="A436" s="20" t="s">
        <v>29</v>
      </c>
      <c r="B436" s="2" t="s">
        <v>61</v>
      </c>
      <c r="C436" s="2">
        <f t="shared" si="547"/>
        <v>0</v>
      </c>
      <c r="D436" s="13">
        <f t="shared" si="548"/>
        <v>175</v>
      </c>
      <c r="E436" s="2">
        <f t="shared" si="549"/>
        <v>0</v>
      </c>
      <c r="F436" s="13">
        <f t="shared" si="550"/>
        <v>0</v>
      </c>
      <c r="G436" s="14">
        <f t="shared" si="505"/>
        <v>0</v>
      </c>
      <c r="H436" s="3">
        <f t="shared" si="505"/>
        <v>175</v>
      </c>
      <c r="I436" s="2">
        <f t="shared" si="553"/>
        <v>0</v>
      </c>
      <c r="J436" s="13">
        <f t="shared" si="554"/>
        <v>2425</v>
      </c>
      <c r="K436" s="2">
        <f t="shared" si="555"/>
        <v>0</v>
      </c>
      <c r="L436" s="13">
        <f t="shared" si="556"/>
        <v>0</v>
      </c>
      <c r="M436" s="14">
        <f t="shared" si="506"/>
        <v>0</v>
      </c>
      <c r="N436" s="3">
        <f t="shared" si="506"/>
        <v>2425</v>
      </c>
      <c r="O436" s="2">
        <f t="shared" si="559"/>
        <v>0</v>
      </c>
      <c r="P436" s="15">
        <f t="shared" si="566"/>
        <v>0</v>
      </c>
      <c r="Q436" s="2">
        <f t="shared" si="561"/>
        <v>0</v>
      </c>
      <c r="R436" s="15">
        <f t="shared" si="566"/>
        <v>0</v>
      </c>
      <c r="S436" s="2">
        <f t="shared" si="507"/>
        <v>0</v>
      </c>
      <c r="T436" s="7">
        <f t="shared" si="564"/>
        <v>0</v>
      </c>
      <c r="U436" s="13">
        <f t="shared" ref="U436:W442" si="568">U386</f>
        <v>0</v>
      </c>
      <c r="V436" s="2">
        <f t="shared" si="568"/>
        <v>21700</v>
      </c>
      <c r="W436" s="16">
        <f t="shared" si="568"/>
        <v>21700</v>
      </c>
    </row>
    <row r="437" spans="1:23" hidden="1" x14ac:dyDescent="0.15">
      <c r="A437" s="20" t="s">
        <v>29</v>
      </c>
      <c r="B437" s="2" t="s">
        <v>59</v>
      </c>
      <c r="C437" s="2">
        <f t="shared" si="547"/>
        <v>0</v>
      </c>
      <c r="D437" s="17">
        <f t="shared" si="548"/>
        <v>4500</v>
      </c>
      <c r="E437" s="2">
        <f t="shared" si="549"/>
        <v>0</v>
      </c>
      <c r="F437" s="17">
        <f t="shared" si="550"/>
        <v>0</v>
      </c>
      <c r="G437" s="18">
        <f t="shared" si="505"/>
        <v>0</v>
      </c>
      <c r="H437" s="8">
        <f t="shared" si="505"/>
        <v>4500</v>
      </c>
      <c r="I437" s="2">
        <f t="shared" si="553"/>
        <v>0</v>
      </c>
      <c r="J437" s="17">
        <f t="shared" si="554"/>
        <v>27575</v>
      </c>
      <c r="K437" s="2">
        <f t="shared" si="555"/>
        <v>0</v>
      </c>
      <c r="L437" s="17">
        <f t="shared" si="556"/>
        <v>0</v>
      </c>
      <c r="M437" s="18">
        <f t="shared" si="506"/>
        <v>0</v>
      </c>
      <c r="N437" s="8">
        <f t="shared" si="506"/>
        <v>27575</v>
      </c>
      <c r="O437" s="2">
        <f t="shared" si="559"/>
        <v>0</v>
      </c>
      <c r="P437" s="19">
        <f t="shared" si="566"/>
        <v>0</v>
      </c>
      <c r="Q437" s="2">
        <f t="shared" si="561"/>
        <v>0</v>
      </c>
      <c r="R437" s="19">
        <f t="shared" si="566"/>
        <v>0</v>
      </c>
      <c r="S437" s="2">
        <f t="shared" si="507"/>
        <v>0</v>
      </c>
      <c r="T437" s="7">
        <f t="shared" si="564"/>
        <v>0</v>
      </c>
      <c r="U437" s="17">
        <f t="shared" si="568"/>
        <v>-22440</v>
      </c>
      <c r="V437" s="2">
        <f>V387</f>
        <v>41315</v>
      </c>
      <c r="W437" s="22">
        <f t="shared" si="568"/>
        <v>41315</v>
      </c>
    </row>
    <row r="438" spans="1:23" hidden="1" x14ac:dyDescent="0.15">
      <c r="A438" s="20" t="s">
        <v>29</v>
      </c>
      <c r="B438" s="21" t="s">
        <v>90</v>
      </c>
      <c r="C438" s="2">
        <f t="shared" si="547"/>
        <v>0</v>
      </c>
      <c r="D438" s="13">
        <f t="shared" si="548"/>
        <v>50</v>
      </c>
      <c r="E438" s="2">
        <f t="shared" si="549"/>
        <v>0</v>
      </c>
      <c r="F438" s="13">
        <f t="shared" si="550"/>
        <v>0</v>
      </c>
      <c r="G438" s="14">
        <f t="shared" si="505"/>
        <v>0</v>
      </c>
      <c r="H438" s="13">
        <f t="shared" si="505"/>
        <v>50</v>
      </c>
      <c r="I438" s="2">
        <f t="shared" si="553"/>
        <v>0</v>
      </c>
      <c r="J438" s="13">
        <f t="shared" si="554"/>
        <v>500</v>
      </c>
      <c r="K438" s="2">
        <f t="shared" si="555"/>
        <v>0</v>
      </c>
      <c r="L438" s="13">
        <f t="shared" si="556"/>
        <v>0</v>
      </c>
      <c r="M438" s="14">
        <f t="shared" si="506"/>
        <v>0</v>
      </c>
      <c r="N438" s="13">
        <f t="shared" si="506"/>
        <v>500</v>
      </c>
      <c r="O438" s="2">
        <f t="shared" si="559"/>
        <v>0</v>
      </c>
      <c r="P438" s="15">
        <f t="shared" si="566"/>
        <v>0</v>
      </c>
      <c r="Q438" s="2">
        <f t="shared" si="561"/>
        <v>0</v>
      </c>
      <c r="R438" s="15">
        <f t="shared" si="566"/>
        <v>0</v>
      </c>
      <c r="S438" s="2">
        <f t="shared" si="507"/>
        <v>0</v>
      </c>
      <c r="T438" s="7">
        <f t="shared" si="564"/>
        <v>0</v>
      </c>
      <c r="U438" s="13">
        <f t="shared" si="568"/>
        <v>-500</v>
      </c>
      <c r="V438" s="2">
        <f t="shared" si="568"/>
        <v>500</v>
      </c>
      <c r="W438" s="16">
        <f t="shared" si="568"/>
        <v>500</v>
      </c>
    </row>
    <row r="439" spans="1:23" s="6" customFormat="1" hidden="1" x14ac:dyDescent="0.15">
      <c r="A439" s="11" t="s">
        <v>29</v>
      </c>
      <c r="B439" s="6" t="s">
        <v>69</v>
      </c>
      <c r="C439" s="6">
        <f t="shared" si="547"/>
        <v>0</v>
      </c>
      <c r="D439" s="6">
        <f t="shared" si="548"/>
        <v>4725</v>
      </c>
      <c r="E439" s="6">
        <f t="shared" si="549"/>
        <v>0</v>
      </c>
      <c r="F439" s="6">
        <f t="shared" si="550"/>
        <v>1500</v>
      </c>
      <c r="G439" s="6">
        <f t="shared" si="505"/>
        <v>0</v>
      </c>
      <c r="H439" s="6">
        <f t="shared" si="505"/>
        <v>6225</v>
      </c>
      <c r="I439" s="6">
        <f t="shared" si="553"/>
        <v>0</v>
      </c>
      <c r="J439" s="6">
        <f t="shared" si="554"/>
        <v>30500</v>
      </c>
      <c r="K439" s="6">
        <f t="shared" si="555"/>
        <v>0</v>
      </c>
      <c r="L439" s="6">
        <f t="shared" si="556"/>
        <v>28300</v>
      </c>
      <c r="M439" s="6">
        <f t="shared" si="506"/>
        <v>0</v>
      </c>
      <c r="N439" s="6">
        <f t="shared" si="506"/>
        <v>58800</v>
      </c>
      <c r="O439" s="6">
        <f t="shared" si="559"/>
        <v>0</v>
      </c>
      <c r="P439" s="6">
        <f t="shared" ref="P439:P444" si="569">P389</f>
        <v>0</v>
      </c>
      <c r="Q439" s="6">
        <f t="shared" si="561"/>
        <v>0</v>
      </c>
      <c r="R439" s="6">
        <f t="shared" ref="R439:R444" si="570">R389</f>
        <v>0</v>
      </c>
      <c r="S439" s="68">
        <f t="shared" si="507"/>
        <v>0</v>
      </c>
      <c r="T439" s="67">
        <f t="shared" si="564"/>
        <v>0</v>
      </c>
      <c r="U439" s="6">
        <f t="shared" si="568"/>
        <v>-55040</v>
      </c>
      <c r="V439" s="6">
        <f t="shared" si="568"/>
        <v>315415</v>
      </c>
      <c r="W439" s="6">
        <f t="shared" si="568"/>
        <v>315415</v>
      </c>
    </row>
    <row r="440" spans="1:23" hidden="1" x14ac:dyDescent="0.15">
      <c r="A440" s="20" t="s">
        <v>29</v>
      </c>
      <c r="B440" s="2" t="s">
        <v>70</v>
      </c>
      <c r="C440" s="2">
        <f t="shared" si="547"/>
        <v>0</v>
      </c>
      <c r="D440" s="13">
        <f t="shared" si="548"/>
        <v>15125</v>
      </c>
      <c r="E440" s="2">
        <f t="shared" si="549"/>
        <v>0</v>
      </c>
      <c r="F440" s="13">
        <f t="shared" si="550"/>
        <v>0</v>
      </c>
      <c r="G440" s="14">
        <f t="shared" si="505"/>
        <v>0</v>
      </c>
      <c r="H440" s="3">
        <f t="shared" si="505"/>
        <v>15125</v>
      </c>
      <c r="I440" s="2">
        <f t="shared" si="553"/>
        <v>0</v>
      </c>
      <c r="J440" s="13">
        <f t="shared" si="554"/>
        <v>174900</v>
      </c>
      <c r="K440" s="2">
        <f t="shared" si="555"/>
        <v>0</v>
      </c>
      <c r="L440" s="13">
        <f t="shared" si="556"/>
        <v>0</v>
      </c>
      <c r="M440" s="14">
        <f t="shared" si="506"/>
        <v>0</v>
      </c>
      <c r="N440" s="3">
        <f t="shared" si="506"/>
        <v>174900</v>
      </c>
      <c r="O440" s="2">
        <f t="shared" si="559"/>
        <v>0</v>
      </c>
      <c r="P440" s="15">
        <f t="shared" si="569"/>
        <v>0</v>
      </c>
      <c r="Q440" s="2">
        <f t="shared" si="561"/>
        <v>0</v>
      </c>
      <c r="R440" s="15">
        <f t="shared" si="570"/>
        <v>0</v>
      </c>
      <c r="S440" s="2">
        <f t="shared" si="507"/>
        <v>0</v>
      </c>
      <c r="T440" s="7">
        <f t="shared" si="564"/>
        <v>0</v>
      </c>
      <c r="U440" s="13">
        <f t="shared" si="568"/>
        <v>-26200</v>
      </c>
      <c r="V440" s="2">
        <f t="shared" si="568"/>
        <v>391597.5</v>
      </c>
      <c r="W440" s="16">
        <f t="shared" si="568"/>
        <v>391597.5</v>
      </c>
    </row>
    <row r="441" spans="1:23" hidden="1" x14ac:dyDescent="0.15">
      <c r="A441" s="20" t="s">
        <v>29</v>
      </c>
      <c r="B441" s="2" t="s">
        <v>86</v>
      </c>
      <c r="C441" s="2">
        <f t="shared" si="547"/>
        <v>0</v>
      </c>
      <c r="D441" s="13">
        <f t="shared" si="548"/>
        <v>0</v>
      </c>
      <c r="E441" s="2">
        <f t="shared" si="549"/>
        <v>0</v>
      </c>
      <c r="F441" s="13">
        <f t="shared" si="550"/>
        <v>0</v>
      </c>
      <c r="G441" s="14">
        <f t="shared" ref="G441:G442" si="571">E441+C441</f>
        <v>0</v>
      </c>
      <c r="H441" s="3">
        <f t="shared" ref="H441:H442" si="572">F441+D441</f>
        <v>0</v>
      </c>
      <c r="I441" s="2">
        <f t="shared" si="553"/>
        <v>0</v>
      </c>
      <c r="J441" s="13">
        <f t="shared" si="554"/>
        <v>0</v>
      </c>
      <c r="K441" s="2">
        <f t="shared" si="555"/>
        <v>0</v>
      </c>
      <c r="L441" s="13">
        <f t="shared" si="556"/>
        <v>0</v>
      </c>
      <c r="M441" s="14">
        <f t="shared" ref="M441:M442" si="573">K441+I441</f>
        <v>0</v>
      </c>
      <c r="N441" s="3">
        <f t="shared" ref="N441:N442" si="574">L441+J441</f>
        <v>0</v>
      </c>
      <c r="O441" s="2">
        <f t="shared" si="559"/>
        <v>0</v>
      </c>
      <c r="P441" s="15">
        <f t="shared" si="569"/>
        <v>0</v>
      </c>
      <c r="Q441" s="2">
        <f t="shared" si="561"/>
        <v>0</v>
      </c>
      <c r="R441" s="15">
        <f t="shared" si="570"/>
        <v>0</v>
      </c>
      <c r="S441" s="2">
        <f t="shared" ref="S441:S442" si="575">Q441+O441</f>
        <v>0</v>
      </c>
      <c r="T441" s="7">
        <f t="shared" si="564"/>
        <v>0</v>
      </c>
      <c r="U441" s="13">
        <f t="shared" si="568"/>
        <v>0</v>
      </c>
      <c r="V441" s="2">
        <f t="shared" si="568"/>
        <v>25500</v>
      </c>
      <c r="W441" s="16">
        <f t="shared" si="568"/>
        <v>25500</v>
      </c>
    </row>
    <row r="442" spans="1:23" hidden="1" x14ac:dyDescent="0.15">
      <c r="A442" s="20" t="s">
        <v>29</v>
      </c>
      <c r="B442" s="2" t="s">
        <v>91</v>
      </c>
      <c r="C442" s="2">
        <f t="shared" si="547"/>
        <v>0</v>
      </c>
      <c r="D442" s="13">
        <f t="shared" si="548"/>
        <v>100</v>
      </c>
      <c r="E442" s="2">
        <f t="shared" si="549"/>
        <v>0</v>
      </c>
      <c r="F442" s="13">
        <f t="shared" si="550"/>
        <v>0</v>
      </c>
      <c r="G442" s="14">
        <f t="shared" si="571"/>
        <v>0</v>
      </c>
      <c r="H442" s="3">
        <f t="shared" si="572"/>
        <v>100</v>
      </c>
      <c r="I442" s="2">
        <f t="shared" si="553"/>
        <v>0</v>
      </c>
      <c r="J442" s="13">
        <f t="shared" si="554"/>
        <v>1250</v>
      </c>
      <c r="K442" s="2">
        <f t="shared" si="555"/>
        <v>0</v>
      </c>
      <c r="L442" s="13">
        <f t="shared" si="556"/>
        <v>0</v>
      </c>
      <c r="M442" s="14">
        <f t="shared" si="573"/>
        <v>0</v>
      </c>
      <c r="N442" s="3">
        <f t="shared" si="574"/>
        <v>1250</v>
      </c>
      <c r="O442" s="2">
        <f t="shared" si="559"/>
        <v>0</v>
      </c>
      <c r="P442" s="15">
        <f t="shared" si="569"/>
        <v>0</v>
      </c>
      <c r="Q442" s="2">
        <f t="shared" si="561"/>
        <v>0</v>
      </c>
      <c r="R442" s="15">
        <f t="shared" si="570"/>
        <v>0</v>
      </c>
      <c r="S442" s="2">
        <f t="shared" si="575"/>
        <v>0</v>
      </c>
      <c r="T442" s="7">
        <f t="shared" si="564"/>
        <v>0</v>
      </c>
      <c r="U442" s="13">
        <f t="shared" si="568"/>
        <v>-7000</v>
      </c>
      <c r="V442" s="2">
        <f t="shared" si="568"/>
        <v>12050</v>
      </c>
      <c r="W442" s="16">
        <f t="shared" si="568"/>
        <v>12050</v>
      </c>
    </row>
    <row r="443" spans="1:23" hidden="1" x14ac:dyDescent="0.15">
      <c r="A443" s="20" t="s">
        <v>29</v>
      </c>
      <c r="B443" s="2" t="s">
        <v>97</v>
      </c>
      <c r="C443" s="2">
        <f t="shared" si="547"/>
        <v>0</v>
      </c>
      <c r="D443" s="13">
        <f>D393</f>
        <v>0</v>
      </c>
      <c r="E443" s="2">
        <f t="shared" si="549"/>
        <v>0</v>
      </c>
      <c r="F443" s="13">
        <f>F393</f>
        <v>0</v>
      </c>
      <c r="G443" s="14">
        <f t="shared" si="505"/>
        <v>0</v>
      </c>
      <c r="H443" s="3">
        <f t="shared" si="505"/>
        <v>0</v>
      </c>
      <c r="I443" s="2">
        <f t="shared" si="553"/>
        <v>0</v>
      </c>
      <c r="J443" s="13">
        <f>J393</f>
        <v>0</v>
      </c>
      <c r="K443" s="2">
        <f t="shared" si="555"/>
        <v>0</v>
      </c>
      <c r="L443" s="13">
        <f>L393</f>
        <v>0</v>
      </c>
      <c r="M443" s="14">
        <f t="shared" si="506"/>
        <v>0</v>
      </c>
      <c r="N443" s="3">
        <f t="shared" si="506"/>
        <v>0</v>
      </c>
      <c r="O443" s="2">
        <f t="shared" si="559"/>
        <v>0</v>
      </c>
      <c r="P443" s="15">
        <f t="shared" si="569"/>
        <v>0</v>
      </c>
      <c r="Q443" s="2">
        <f t="shared" si="561"/>
        <v>0</v>
      </c>
      <c r="R443" s="15">
        <f t="shared" si="570"/>
        <v>0</v>
      </c>
      <c r="S443" s="2">
        <f t="shared" si="507"/>
        <v>0</v>
      </c>
      <c r="T443" s="7">
        <f t="shared" si="564"/>
        <v>0</v>
      </c>
      <c r="U443" s="13">
        <f t="shared" ref="U443:W444" si="576">U393</f>
        <v>0</v>
      </c>
      <c r="V443" s="2">
        <f t="shared" si="576"/>
        <v>0</v>
      </c>
      <c r="W443" s="16">
        <f t="shared" si="576"/>
        <v>0</v>
      </c>
    </row>
    <row r="444" spans="1:23" hidden="1" x14ac:dyDescent="0.15">
      <c r="A444" s="20" t="s">
        <v>29</v>
      </c>
      <c r="B444" s="2" t="s">
        <v>102</v>
      </c>
      <c r="C444" s="2">
        <f t="shared" si="547"/>
        <v>0</v>
      </c>
      <c r="D444" s="13">
        <f>D394</f>
        <v>0</v>
      </c>
      <c r="E444" s="2">
        <f t="shared" si="549"/>
        <v>0</v>
      </c>
      <c r="F444" s="13">
        <f>F394</f>
        <v>0</v>
      </c>
      <c r="G444" s="14">
        <f t="shared" ref="G444" si="577">E444+C444</f>
        <v>0</v>
      </c>
      <c r="H444" s="3">
        <f t="shared" ref="H444" si="578">F444+D444</f>
        <v>0</v>
      </c>
      <c r="I444" s="2">
        <f t="shared" si="553"/>
        <v>0</v>
      </c>
      <c r="J444" s="13">
        <f>J394</f>
        <v>0</v>
      </c>
      <c r="K444" s="2">
        <f t="shared" si="555"/>
        <v>0</v>
      </c>
      <c r="L444" s="13">
        <f>L394</f>
        <v>0</v>
      </c>
      <c r="M444" s="14">
        <f t="shared" ref="M444" si="579">K444+I444</f>
        <v>0</v>
      </c>
      <c r="N444" s="3">
        <f t="shared" ref="N444" si="580">L444+J444</f>
        <v>0</v>
      </c>
      <c r="O444" s="2">
        <f t="shared" si="559"/>
        <v>0</v>
      </c>
      <c r="P444" s="15">
        <f t="shared" si="569"/>
        <v>0</v>
      </c>
      <c r="Q444" s="2">
        <f t="shared" si="561"/>
        <v>0</v>
      </c>
      <c r="R444" s="15">
        <f t="shared" si="570"/>
        <v>0</v>
      </c>
      <c r="S444" s="2">
        <f t="shared" ref="S444" si="581">Q444+O444</f>
        <v>0</v>
      </c>
      <c r="T444" s="7">
        <f t="shared" si="564"/>
        <v>0</v>
      </c>
      <c r="U444" s="13">
        <f t="shared" si="576"/>
        <v>0</v>
      </c>
      <c r="V444" s="2">
        <f t="shared" si="576"/>
        <v>0</v>
      </c>
      <c r="W444" s="16">
        <f t="shared" si="576"/>
        <v>0</v>
      </c>
    </row>
    <row r="445" spans="1:23" s="6" customFormat="1" hidden="1" x14ac:dyDescent="0.15">
      <c r="A445" s="11" t="s">
        <v>29</v>
      </c>
      <c r="B445" s="6" t="s">
        <v>71</v>
      </c>
      <c r="C445" s="6">
        <f t="shared" si="547"/>
        <v>0</v>
      </c>
      <c r="D445" s="6">
        <f t="shared" ref="D445" si="582">D395</f>
        <v>15225</v>
      </c>
      <c r="E445" s="6">
        <f t="shared" si="549"/>
        <v>0</v>
      </c>
      <c r="F445" s="6">
        <f t="shared" ref="F445" si="583">F395</f>
        <v>25</v>
      </c>
      <c r="G445" s="6">
        <f t="shared" ref="G445" si="584">E445+C445</f>
        <v>0</v>
      </c>
      <c r="H445" s="6">
        <f t="shared" ref="H445" si="585">F445+D445</f>
        <v>15250</v>
      </c>
      <c r="I445" s="6">
        <f t="shared" si="553"/>
        <v>0</v>
      </c>
      <c r="J445" s="6">
        <f t="shared" ref="J445" si="586">J395</f>
        <v>176150</v>
      </c>
      <c r="K445" s="6">
        <f t="shared" si="555"/>
        <v>0</v>
      </c>
      <c r="L445" s="6">
        <f t="shared" ref="L445" si="587">L395</f>
        <v>457.5</v>
      </c>
      <c r="M445" s="6">
        <f t="shared" ref="M445" si="588">K445+I445</f>
        <v>0</v>
      </c>
      <c r="N445" s="6">
        <f t="shared" ref="N445" si="589">L445+J445</f>
        <v>176607.5</v>
      </c>
      <c r="O445" s="6">
        <f t="shared" si="559"/>
        <v>0</v>
      </c>
      <c r="P445" s="6">
        <f t="shared" ref="P445" si="590">P395</f>
        <v>0</v>
      </c>
      <c r="Q445" s="6">
        <f t="shared" si="561"/>
        <v>0</v>
      </c>
      <c r="R445" s="6">
        <f t="shared" ref="R445" si="591">R395</f>
        <v>0</v>
      </c>
      <c r="S445" s="68">
        <f t="shared" ref="S445" si="592">Q445+O445</f>
        <v>0</v>
      </c>
      <c r="T445" s="67">
        <f t="shared" si="564"/>
        <v>0</v>
      </c>
      <c r="U445" s="6">
        <f t="shared" ref="U445:W445" si="593">U395</f>
        <v>-33200</v>
      </c>
      <c r="V445" s="6">
        <f t="shared" si="593"/>
        <v>429147.5</v>
      </c>
      <c r="W445" s="6">
        <f t="shared" si="593"/>
        <v>429147.5</v>
      </c>
    </row>
    <row r="446" spans="1:23" hidden="1" x14ac:dyDescent="0.15">
      <c r="A446" s="20" t="s">
        <v>29</v>
      </c>
      <c r="B446" s="2" t="s">
        <v>26</v>
      </c>
      <c r="C446" s="2">
        <f t="shared" si="547"/>
        <v>500</v>
      </c>
      <c r="D446" s="13">
        <f>D396</f>
        <v>11525</v>
      </c>
      <c r="E446" s="2">
        <f t="shared" si="549"/>
        <v>0</v>
      </c>
      <c r="F446" s="13">
        <f>F396</f>
        <v>25</v>
      </c>
      <c r="G446" s="14">
        <f t="shared" si="505"/>
        <v>500</v>
      </c>
      <c r="H446" s="3">
        <f t="shared" si="505"/>
        <v>11550</v>
      </c>
      <c r="I446" s="2">
        <f t="shared" si="553"/>
        <v>14000</v>
      </c>
      <c r="J446" s="13">
        <f>J396</f>
        <v>119590</v>
      </c>
      <c r="K446" s="2">
        <f t="shared" si="555"/>
        <v>0</v>
      </c>
      <c r="L446" s="13">
        <f>L396</f>
        <v>457.5</v>
      </c>
      <c r="M446" s="14">
        <f t="shared" si="506"/>
        <v>14000</v>
      </c>
      <c r="N446" s="3">
        <f t="shared" si="506"/>
        <v>120047.5</v>
      </c>
      <c r="O446" s="2">
        <f t="shared" si="559"/>
        <v>0</v>
      </c>
      <c r="P446" s="15">
        <f>P396</f>
        <v>0</v>
      </c>
      <c r="Q446" s="2">
        <f t="shared" si="561"/>
        <v>0</v>
      </c>
      <c r="R446" s="15">
        <f>R396</f>
        <v>0</v>
      </c>
      <c r="S446" s="2">
        <f t="shared" si="507"/>
        <v>0</v>
      </c>
      <c r="T446" s="7">
        <f t="shared" si="564"/>
        <v>0</v>
      </c>
      <c r="U446" s="13">
        <f t="shared" ref="U446:W449" si="594">U396</f>
        <v>-44600</v>
      </c>
      <c r="V446" s="2">
        <f t="shared" si="594"/>
        <v>700805.95</v>
      </c>
      <c r="W446" s="16">
        <f t="shared" si="594"/>
        <v>700805.95</v>
      </c>
    </row>
    <row r="447" spans="1:23" hidden="1" x14ac:dyDescent="0.15">
      <c r="A447" s="20" t="s">
        <v>29</v>
      </c>
      <c r="B447" s="2" t="s">
        <v>95</v>
      </c>
      <c r="C447" s="2">
        <f t="shared" si="547"/>
        <v>0</v>
      </c>
      <c r="D447" s="13">
        <f>D397</f>
        <v>250</v>
      </c>
      <c r="E447" s="2">
        <f t="shared" si="549"/>
        <v>0</v>
      </c>
      <c r="F447" s="13">
        <f>F397</f>
        <v>0</v>
      </c>
      <c r="G447" s="14">
        <f t="shared" si="505"/>
        <v>0</v>
      </c>
      <c r="H447" s="3">
        <f t="shared" si="505"/>
        <v>250</v>
      </c>
      <c r="I447" s="2">
        <f t="shared" si="553"/>
        <v>0</v>
      </c>
      <c r="J447" s="13">
        <f>J397</f>
        <v>5875</v>
      </c>
      <c r="K447" s="2">
        <f t="shared" si="555"/>
        <v>0</v>
      </c>
      <c r="L447" s="13">
        <f>L397</f>
        <v>0</v>
      </c>
      <c r="M447" s="14">
        <f t="shared" si="506"/>
        <v>0</v>
      </c>
      <c r="N447" s="3">
        <f t="shared" si="506"/>
        <v>5875</v>
      </c>
      <c r="O447" s="2">
        <f t="shared" si="559"/>
        <v>0</v>
      </c>
      <c r="P447" s="15">
        <f>P397</f>
        <v>0</v>
      </c>
      <c r="Q447" s="2">
        <f t="shared" si="561"/>
        <v>0</v>
      </c>
      <c r="R447" s="15">
        <f>R397</f>
        <v>0</v>
      </c>
      <c r="S447" s="2">
        <f t="shared" si="507"/>
        <v>0</v>
      </c>
      <c r="T447" s="7">
        <f t="shared" si="564"/>
        <v>0</v>
      </c>
      <c r="U447" s="13">
        <f t="shared" si="594"/>
        <v>0</v>
      </c>
      <c r="V447" s="2">
        <f t="shared" si="594"/>
        <v>7175</v>
      </c>
      <c r="W447" s="16">
        <f t="shared" si="594"/>
        <v>7175</v>
      </c>
    </row>
    <row r="448" spans="1:23" hidden="1" x14ac:dyDescent="0.15">
      <c r="A448" s="20" t="s">
        <v>29</v>
      </c>
      <c r="B448" s="2" t="s">
        <v>72</v>
      </c>
      <c r="C448" s="2">
        <f t="shared" si="547"/>
        <v>0</v>
      </c>
      <c r="D448" s="17">
        <f>D398</f>
        <v>800</v>
      </c>
      <c r="E448" s="2">
        <f t="shared" si="549"/>
        <v>0</v>
      </c>
      <c r="F448" s="17">
        <f>F398</f>
        <v>0</v>
      </c>
      <c r="G448" s="18">
        <f t="shared" si="505"/>
        <v>0</v>
      </c>
      <c r="H448" s="8">
        <f t="shared" si="505"/>
        <v>800</v>
      </c>
      <c r="I448" s="2">
        <f t="shared" si="553"/>
        <v>0</v>
      </c>
      <c r="J448" s="17">
        <f>J398</f>
        <v>17950</v>
      </c>
      <c r="K448" s="2">
        <f t="shared" si="555"/>
        <v>0</v>
      </c>
      <c r="L448" s="17">
        <f>L398</f>
        <v>0</v>
      </c>
      <c r="M448" s="18">
        <f t="shared" si="506"/>
        <v>0</v>
      </c>
      <c r="N448" s="8">
        <f t="shared" si="506"/>
        <v>17950</v>
      </c>
      <c r="O448" s="2">
        <f t="shared" si="559"/>
        <v>0</v>
      </c>
      <c r="P448" s="19">
        <f>P398</f>
        <v>0</v>
      </c>
      <c r="Q448" s="2">
        <f t="shared" si="561"/>
        <v>0</v>
      </c>
      <c r="R448" s="19">
        <f>R398</f>
        <v>0</v>
      </c>
      <c r="S448" s="2">
        <f t="shared" si="507"/>
        <v>0</v>
      </c>
      <c r="T448" s="7">
        <f t="shared" si="564"/>
        <v>0</v>
      </c>
      <c r="U448" s="17">
        <f t="shared" si="594"/>
        <v>-17950</v>
      </c>
      <c r="V448" s="2">
        <f t="shared" si="594"/>
        <v>41300</v>
      </c>
      <c r="W448" s="22">
        <f t="shared" si="594"/>
        <v>41300</v>
      </c>
    </row>
    <row r="449" spans="1:23" hidden="1" x14ac:dyDescent="0.15">
      <c r="A449" s="20" t="s">
        <v>29</v>
      </c>
      <c r="B449" s="2" t="s">
        <v>103</v>
      </c>
      <c r="C449" s="2">
        <f t="shared" si="547"/>
        <v>0</v>
      </c>
      <c r="D449" s="17">
        <f>D399</f>
        <v>0</v>
      </c>
      <c r="E449" s="2">
        <f t="shared" si="549"/>
        <v>0</v>
      </c>
      <c r="F449" s="17">
        <f>F399</f>
        <v>0</v>
      </c>
      <c r="G449" s="18">
        <f t="shared" ref="G449" si="595">E449+C449</f>
        <v>0</v>
      </c>
      <c r="H449" s="8">
        <f t="shared" ref="H449" si="596">F449+D449</f>
        <v>0</v>
      </c>
      <c r="I449" s="2">
        <f t="shared" si="553"/>
        <v>0</v>
      </c>
      <c r="J449" s="17">
        <f>J399</f>
        <v>0</v>
      </c>
      <c r="K449" s="2">
        <f t="shared" si="555"/>
        <v>0</v>
      </c>
      <c r="L449" s="17">
        <f>L399</f>
        <v>0</v>
      </c>
      <c r="M449" s="18">
        <f t="shared" ref="M449" si="597">K449+I449</f>
        <v>0</v>
      </c>
      <c r="N449" s="8">
        <f t="shared" ref="N449" si="598">L449+J449</f>
        <v>0</v>
      </c>
      <c r="O449" s="2">
        <f t="shared" si="559"/>
        <v>0</v>
      </c>
      <c r="P449" s="19">
        <f>P399</f>
        <v>0</v>
      </c>
      <c r="Q449" s="2">
        <f t="shared" si="561"/>
        <v>0</v>
      </c>
      <c r="R449" s="19">
        <f>R399</f>
        <v>0</v>
      </c>
      <c r="S449" s="2">
        <f t="shared" ref="S449" si="599">Q449+O449</f>
        <v>0</v>
      </c>
      <c r="T449" s="7">
        <f t="shared" si="564"/>
        <v>0</v>
      </c>
      <c r="U449" s="17">
        <f t="shared" si="594"/>
        <v>0</v>
      </c>
      <c r="V449" s="2">
        <f t="shared" si="594"/>
        <v>0</v>
      </c>
      <c r="W449" s="22">
        <f t="shared" si="594"/>
        <v>0</v>
      </c>
    </row>
    <row r="450" spans="1:23" s="6" customFormat="1" hidden="1" x14ac:dyDescent="0.15">
      <c r="A450" s="11" t="s">
        <v>29</v>
      </c>
      <c r="B450" s="6" t="s">
        <v>73</v>
      </c>
      <c r="C450" s="6">
        <f t="shared" si="547"/>
        <v>500</v>
      </c>
      <c r="D450" s="6">
        <f t="shared" ref="D450:D451" si="600">D400</f>
        <v>12575</v>
      </c>
      <c r="E450" s="6">
        <f t="shared" si="549"/>
        <v>0</v>
      </c>
      <c r="F450" s="6">
        <f t="shared" ref="F450:F451" si="601">F400</f>
        <v>25</v>
      </c>
      <c r="G450" s="6">
        <f t="shared" si="505"/>
        <v>500</v>
      </c>
      <c r="H450" s="6">
        <f t="shared" si="505"/>
        <v>12600</v>
      </c>
      <c r="I450" s="6">
        <f t="shared" si="553"/>
        <v>14000</v>
      </c>
      <c r="J450" s="6">
        <f t="shared" ref="J450:J451" si="602">J400</f>
        <v>143415</v>
      </c>
      <c r="K450" s="6">
        <f t="shared" si="555"/>
        <v>0</v>
      </c>
      <c r="L450" s="6">
        <f t="shared" ref="L450:L451" si="603">L400</f>
        <v>457.5</v>
      </c>
      <c r="M450" s="6">
        <f t="shared" si="506"/>
        <v>14000</v>
      </c>
      <c r="N450" s="6">
        <f t="shared" si="506"/>
        <v>143872.5</v>
      </c>
      <c r="O450" s="6">
        <f t="shared" si="559"/>
        <v>0</v>
      </c>
      <c r="P450" s="6">
        <f t="shared" ref="P450:R451" si="604">P400</f>
        <v>0</v>
      </c>
      <c r="Q450" s="6">
        <f t="shared" si="561"/>
        <v>0</v>
      </c>
      <c r="R450" s="6">
        <f t="shared" si="604"/>
        <v>0</v>
      </c>
      <c r="S450" s="68">
        <f t="shared" si="507"/>
        <v>0</v>
      </c>
      <c r="T450" s="67">
        <f t="shared" si="564"/>
        <v>0</v>
      </c>
      <c r="U450" s="6">
        <f t="shared" ref="U450:W451" si="605">U400</f>
        <v>-62550</v>
      </c>
      <c r="V450" s="6">
        <f t="shared" si="605"/>
        <v>749280.95</v>
      </c>
      <c r="W450" s="6">
        <f t="shared" si="605"/>
        <v>749280.95</v>
      </c>
    </row>
    <row r="451" spans="1:23" s="6" customFormat="1" hidden="1" x14ac:dyDescent="0.15">
      <c r="A451" s="11" t="s">
        <v>29</v>
      </c>
      <c r="B451" s="6" t="s">
        <v>74</v>
      </c>
      <c r="C451" s="6">
        <f t="shared" si="547"/>
        <v>2030</v>
      </c>
      <c r="D451" s="6">
        <f t="shared" si="600"/>
        <v>169695</v>
      </c>
      <c r="E451" s="6">
        <f t="shared" si="549"/>
        <v>0</v>
      </c>
      <c r="F451" s="6">
        <f t="shared" si="601"/>
        <v>4025</v>
      </c>
      <c r="G451" s="6">
        <f t="shared" si="505"/>
        <v>2030</v>
      </c>
      <c r="H451" s="6">
        <f t="shared" si="505"/>
        <v>173720</v>
      </c>
      <c r="I451" s="6">
        <f t="shared" si="553"/>
        <v>41718</v>
      </c>
      <c r="J451" s="6">
        <f t="shared" si="602"/>
        <v>1966425.5</v>
      </c>
      <c r="K451" s="6">
        <f t="shared" si="555"/>
        <v>0</v>
      </c>
      <c r="L451" s="6">
        <f t="shared" si="603"/>
        <v>115656</v>
      </c>
      <c r="M451" s="6">
        <f t="shared" si="506"/>
        <v>41718</v>
      </c>
      <c r="N451" s="6">
        <f t="shared" si="506"/>
        <v>2082081.5</v>
      </c>
      <c r="O451" s="6" t="e">
        <f t="shared" si="559"/>
        <v>#REF!</v>
      </c>
      <c r="P451" s="6" t="e">
        <f t="shared" si="604"/>
        <v>#REF!</v>
      </c>
      <c r="Q451" s="6" t="e">
        <f t="shared" si="561"/>
        <v>#REF!</v>
      </c>
      <c r="R451" s="6" t="e">
        <f t="shared" si="604"/>
        <v>#REF!</v>
      </c>
      <c r="S451" s="68" t="e">
        <f t="shared" si="507"/>
        <v>#REF!</v>
      </c>
      <c r="T451" s="67">
        <f t="shared" si="564"/>
        <v>-76905</v>
      </c>
      <c r="U451" s="6">
        <f t="shared" si="605"/>
        <v>-2172062.92</v>
      </c>
      <c r="V451" s="6">
        <f t="shared" si="605"/>
        <v>11368004.469999999</v>
      </c>
      <c r="W451" s="6">
        <f t="shared" si="605"/>
        <v>11368004.469999999</v>
      </c>
    </row>
    <row r="452" spans="1:23" x14ac:dyDescent="0.15">
      <c r="B452" s="12"/>
      <c r="D452" s="13"/>
      <c r="F452" s="13"/>
      <c r="G452" s="14"/>
      <c r="H452" s="13"/>
      <c r="J452" s="13"/>
      <c r="L452" s="13"/>
      <c r="M452" s="14"/>
      <c r="N452" s="13"/>
      <c r="P452" s="15"/>
      <c r="R452" s="15"/>
      <c r="U452" s="13"/>
      <c r="W452" s="16"/>
    </row>
    <row r="453" spans="1:23" x14ac:dyDescent="0.15">
      <c r="G453" s="14"/>
      <c r="M453" s="14"/>
    </row>
    <row r="454" spans="1:23" ht="12" customHeight="1" x14ac:dyDescent="0.15">
      <c r="G454" s="14"/>
      <c r="M454" s="14"/>
    </row>
    <row r="455" spans="1:23" x14ac:dyDescent="0.15">
      <c r="G455" s="14"/>
      <c r="M455" s="14"/>
    </row>
    <row r="456" spans="1:23" x14ac:dyDescent="0.15">
      <c r="G456" s="14"/>
      <c r="M456" s="14"/>
    </row>
    <row r="457" spans="1:23" x14ac:dyDescent="0.15">
      <c r="G457" s="14"/>
      <c r="M457" s="14"/>
    </row>
    <row r="458" spans="1:23" x14ac:dyDescent="0.15">
      <c r="D458" s="8"/>
      <c r="F458" s="8"/>
      <c r="G458" s="14"/>
      <c r="H458" s="8"/>
      <c r="J458" s="8"/>
      <c r="L458" s="8"/>
      <c r="M458" s="14"/>
      <c r="N458" s="8"/>
      <c r="P458" s="9"/>
      <c r="R458" s="9"/>
      <c r="U458" s="8"/>
      <c r="W458" s="10"/>
    </row>
    <row r="459" spans="1:23" s="6" customFormat="1" x14ac:dyDescent="0.15">
      <c r="A459" s="11"/>
      <c r="G459" s="14"/>
      <c r="M459" s="14"/>
    </row>
    <row r="460" spans="1:23" x14ac:dyDescent="0.15">
      <c r="B460" s="12"/>
      <c r="D460" s="13"/>
      <c r="F460" s="13"/>
      <c r="G460" s="14"/>
      <c r="H460" s="13"/>
      <c r="J460" s="13"/>
      <c r="L460" s="13"/>
      <c r="M460" s="14"/>
      <c r="N460" s="13"/>
      <c r="P460" s="15"/>
      <c r="R460" s="15"/>
      <c r="U460" s="13"/>
      <c r="W460" s="16"/>
    </row>
    <row r="461" spans="1:23" x14ac:dyDescent="0.15">
      <c r="G461" s="14"/>
      <c r="M461" s="14"/>
    </row>
    <row r="462" spans="1:23" x14ac:dyDescent="0.15">
      <c r="G462" s="14"/>
      <c r="M462" s="14"/>
    </row>
    <row r="463" spans="1:23" x14ac:dyDescent="0.15">
      <c r="G463" s="14"/>
      <c r="M463" s="14"/>
    </row>
    <row r="464" spans="1:23" x14ac:dyDescent="0.15">
      <c r="G464" s="14"/>
      <c r="M464" s="14"/>
    </row>
    <row r="465" spans="1:23" x14ac:dyDescent="0.15">
      <c r="D465" s="8"/>
      <c r="F465" s="8"/>
      <c r="G465" s="14"/>
      <c r="H465" s="8"/>
      <c r="J465" s="8"/>
      <c r="L465" s="8"/>
      <c r="M465" s="14"/>
      <c r="N465" s="8"/>
      <c r="P465" s="9"/>
      <c r="R465" s="9"/>
      <c r="U465" s="8"/>
      <c r="W465" s="10"/>
    </row>
    <row r="466" spans="1:23" s="6" customFormat="1" x14ac:dyDescent="0.15">
      <c r="A466" s="11"/>
      <c r="G466" s="14"/>
      <c r="M466" s="14"/>
    </row>
    <row r="467" spans="1:23" x14ac:dyDescent="0.15">
      <c r="B467" s="12"/>
      <c r="D467" s="13"/>
      <c r="F467" s="13"/>
      <c r="G467" s="14"/>
      <c r="H467" s="13"/>
      <c r="J467" s="13"/>
      <c r="L467" s="13"/>
      <c r="M467" s="14"/>
      <c r="N467" s="13"/>
      <c r="P467" s="15"/>
      <c r="R467" s="15"/>
      <c r="U467" s="13"/>
      <c r="W467" s="16"/>
    </row>
    <row r="468" spans="1:23" x14ac:dyDescent="0.15">
      <c r="G468" s="14"/>
      <c r="M468" s="14"/>
    </row>
    <row r="469" spans="1:23" x14ac:dyDescent="0.15">
      <c r="G469" s="14"/>
      <c r="M469" s="14"/>
    </row>
    <row r="470" spans="1:23" x14ac:dyDescent="0.15">
      <c r="G470" s="14"/>
      <c r="M470" s="14"/>
    </row>
    <row r="471" spans="1:23" x14ac:dyDescent="0.15">
      <c r="G471" s="14"/>
      <c r="M471" s="14"/>
    </row>
    <row r="472" spans="1:23" x14ac:dyDescent="0.15">
      <c r="G472" s="14"/>
      <c r="M472" s="14"/>
    </row>
    <row r="473" spans="1:23" x14ac:dyDescent="0.15">
      <c r="G473" s="14"/>
      <c r="M473" s="14"/>
    </row>
    <row r="474" spans="1:23" x14ac:dyDescent="0.15">
      <c r="D474" s="8"/>
      <c r="F474" s="8"/>
      <c r="G474" s="14"/>
      <c r="H474" s="8"/>
      <c r="J474" s="8"/>
      <c r="L474" s="8"/>
      <c r="M474" s="14"/>
      <c r="N474" s="8"/>
      <c r="P474" s="9"/>
      <c r="R474" s="9"/>
      <c r="U474" s="8"/>
      <c r="W474" s="10"/>
    </row>
    <row r="475" spans="1:23" s="6" customFormat="1" x14ac:dyDescent="0.15">
      <c r="A475" s="11"/>
      <c r="G475" s="14"/>
      <c r="M475" s="14"/>
    </row>
    <row r="476" spans="1:23" x14ac:dyDescent="0.15">
      <c r="B476" s="12"/>
      <c r="D476" s="13"/>
      <c r="F476" s="13"/>
      <c r="G476" s="14"/>
      <c r="H476" s="13"/>
      <c r="J476" s="13"/>
      <c r="L476" s="13"/>
      <c r="M476" s="14"/>
      <c r="N476" s="13"/>
      <c r="P476" s="15"/>
      <c r="R476" s="15"/>
      <c r="U476" s="13"/>
      <c r="W476" s="16"/>
    </row>
    <row r="477" spans="1:23" x14ac:dyDescent="0.15">
      <c r="G477" s="14"/>
      <c r="M477" s="14"/>
    </row>
    <row r="478" spans="1:23" x14ac:dyDescent="0.15">
      <c r="G478" s="14"/>
      <c r="M478" s="14"/>
    </row>
    <row r="479" spans="1:23" x14ac:dyDescent="0.15">
      <c r="G479" s="14"/>
      <c r="M479" s="14"/>
    </row>
    <row r="480" spans="1:23" x14ac:dyDescent="0.15">
      <c r="G480" s="14"/>
      <c r="M480" s="14"/>
    </row>
    <row r="481" spans="1:23" x14ac:dyDescent="0.15">
      <c r="G481" s="14"/>
      <c r="M481" s="14"/>
    </row>
    <row r="482" spans="1:23" x14ac:dyDescent="0.15">
      <c r="D482" s="8"/>
      <c r="F482" s="8"/>
      <c r="G482" s="14"/>
      <c r="H482" s="8"/>
      <c r="J482" s="8"/>
      <c r="L482" s="8"/>
      <c r="M482" s="14"/>
      <c r="N482" s="8"/>
      <c r="P482" s="9"/>
      <c r="R482" s="9"/>
      <c r="U482" s="8"/>
      <c r="W482" s="10"/>
    </row>
    <row r="483" spans="1:23" s="6" customFormat="1" x14ac:dyDescent="0.15">
      <c r="A483" s="11"/>
      <c r="G483" s="14"/>
      <c r="M483" s="14"/>
    </row>
    <row r="484" spans="1:23" x14ac:dyDescent="0.15">
      <c r="B484" s="12"/>
      <c r="D484" s="13"/>
      <c r="F484" s="13"/>
      <c r="G484" s="14"/>
      <c r="H484" s="13"/>
      <c r="J484" s="13"/>
      <c r="L484" s="13"/>
      <c r="M484" s="14"/>
      <c r="N484" s="13"/>
      <c r="P484" s="15"/>
      <c r="R484" s="15"/>
      <c r="U484" s="13"/>
      <c r="W484" s="16"/>
    </row>
    <row r="485" spans="1:23" x14ac:dyDescent="0.15">
      <c r="G485" s="14"/>
      <c r="M485" s="14"/>
    </row>
    <row r="486" spans="1:23" x14ac:dyDescent="0.15">
      <c r="G486" s="14"/>
      <c r="M486" s="14"/>
    </row>
    <row r="487" spans="1:23" x14ac:dyDescent="0.15">
      <c r="G487" s="14"/>
      <c r="M487" s="14"/>
    </row>
    <row r="488" spans="1:23" x14ac:dyDescent="0.15">
      <c r="G488" s="14"/>
      <c r="M488" s="14"/>
    </row>
    <row r="489" spans="1:23" x14ac:dyDescent="0.15">
      <c r="G489" s="14"/>
      <c r="M489" s="14"/>
    </row>
    <row r="490" spans="1:23" x14ac:dyDescent="0.15">
      <c r="D490" s="8"/>
      <c r="F490" s="8"/>
      <c r="G490" s="14"/>
      <c r="H490" s="8"/>
      <c r="J490" s="8"/>
      <c r="L490" s="8"/>
      <c r="M490" s="14"/>
      <c r="N490" s="8"/>
      <c r="P490" s="9"/>
      <c r="R490" s="9"/>
      <c r="U490" s="8"/>
      <c r="W490" s="10"/>
    </row>
    <row r="491" spans="1:23" s="6" customFormat="1" x14ac:dyDescent="0.15">
      <c r="A491" s="11"/>
      <c r="G491" s="14"/>
      <c r="M491" s="14"/>
    </row>
    <row r="492" spans="1:23" s="6" customFormat="1" x14ac:dyDescent="0.15">
      <c r="A492" s="11"/>
      <c r="G492" s="14"/>
      <c r="M492" s="14"/>
    </row>
    <row r="493" spans="1:23" x14ac:dyDescent="0.15">
      <c r="D493" s="13"/>
      <c r="F493" s="13"/>
      <c r="H493" s="13"/>
      <c r="J493" s="13"/>
      <c r="L493" s="13"/>
      <c r="N493" s="13"/>
      <c r="P493" s="15"/>
      <c r="R493" s="15"/>
      <c r="U493" s="13"/>
      <c r="W493" s="16"/>
    </row>
  </sheetData>
  <autoFilter ref="A1:AB451">
    <filterColumn colId="0">
      <filters>
        <dateGroupItem year="2012" month="11" day="17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5"/>
  <sheetViews>
    <sheetView workbookViewId="0">
      <pane xSplit="2" ySplit="1" topLeftCell="C86" activePane="bottomRight" state="frozen"/>
      <selection pane="topRight"/>
      <selection pane="bottomLeft"/>
      <selection pane="bottomRight" activeCell="E53" sqref="E53"/>
    </sheetView>
  </sheetViews>
  <sheetFormatPr defaultRowHeight="12" x14ac:dyDescent="0.15"/>
  <cols>
    <col min="1" max="1" width="9.75" style="23" customWidth="1"/>
    <col min="2" max="2" width="10.625" style="24" customWidth="1"/>
    <col min="3" max="3" width="9.125" style="24" customWidth="1"/>
    <col min="4" max="4" width="10.625" style="65" customWidth="1"/>
    <col min="5" max="5" width="9.125" style="24" customWidth="1"/>
    <col min="6" max="6" width="9.375" style="65" customWidth="1"/>
    <col min="7" max="7" width="9.375" style="28" customWidth="1"/>
    <col min="8" max="8" width="10.25" style="25" customWidth="1"/>
    <col min="9" max="9" width="10.25" style="24" customWidth="1"/>
    <col min="10" max="10" width="10.5" style="65" customWidth="1"/>
    <col min="11" max="11" width="9.375" style="24" customWidth="1"/>
    <col min="12" max="12" width="11" style="65" customWidth="1"/>
    <col min="13" max="13" width="12.125" style="28" customWidth="1"/>
    <col min="14" max="14" width="12.5" style="25" customWidth="1"/>
    <col min="15" max="15" width="10.25" style="24" hidden="1" customWidth="1"/>
    <col min="16" max="16" width="11.25" style="66" hidden="1" customWidth="1"/>
    <col min="17" max="17" width="9.375" style="24" hidden="1" customWidth="1"/>
    <col min="18" max="18" width="10.25" style="66" hidden="1" customWidth="1"/>
    <col min="19" max="19" width="9.375" style="24" hidden="1" customWidth="1"/>
    <col min="20" max="20" width="11.25" style="24" bestFit="1" customWidth="1"/>
    <col min="21" max="21" width="13.625" style="65" customWidth="1"/>
    <col min="22" max="22" width="14" style="24" customWidth="1"/>
    <col min="23" max="23" width="13.875" style="48" customWidth="1"/>
    <col min="24" max="24" width="9" style="24" bestFit="1"/>
    <col min="25" max="16384" width="9" style="24"/>
  </cols>
  <sheetData>
    <row r="1" spans="1:23" ht="24" x14ac:dyDescent="0.15">
      <c r="A1" s="23" t="s">
        <v>0</v>
      </c>
      <c r="B1" s="24" t="s">
        <v>1</v>
      </c>
      <c r="C1" s="24" t="s">
        <v>2</v>
      </c>
      <c r="D1" s="25" t="s">
        <v>3</v>
      </c>
      <c r="E1" s="73" t="s">
        <v>78</v>
      </c>
      <c r="F1" s="75" t="s">
        <v>80</v>
      </c>
      <c r="G1" s="26" t="s">
        <v>4</v>
      </c>
      <c r="H1" s="25" t="s">
        <v>5</v>
      </c>
      <c r="I1" s="24" t="s">
        <v>6</v>
      </c>
      <c r="J1" s="25" t="s">
        <v>7</v>
      </c>
      <c r="K1" s="24" t="s">
        <v>8</v>
      </c>
      <c r="L1" s="25" t="s">
        <v>9</v>
      </c>
      <c r="M1" s="26" t="s">
        <v>30</v>
      </c>
      <c r="N1" s="25" t="s">
        <v>11</v>
      </c>
      <c r="O1" s="24" t="s">
        <v>12</v>
      </c>
      <c r="P1" s="27" t="s">
        <v>13</v>
      </c>
      <c r="Q1" s="24" t="s">
        <v>14</v>
      </c>
      <c r="R1" s="27" t="s">
        <v>15</v>
      </c>
      <c r="S1" s="24" t="s">
        <v>31</v>
      </c>
      <c r="T1" s="24" t="s">
        <v>32</v>
      </c>
      <c r="U1" s="25" t="s">
        <v>18</v>
      </c>
      <c r="V1" s="24" t="s">
        <v>33</v>
      </c>
      <c r="W1" s="28" t="s">
        <v>20</v>
      </c>
    </row>
    <row r="2" spans="1:23" ht="15" customHeight="1" x14ac:dyDescent="0.15">
      <c r="A2" s="37" t="s">
        <v>21</v>
      </c>
      <c r="B2" s="32" t="s">
        <v>28</v>
      </c>
      <c r="C2" s="32"/>
      <c r="D2" s="38"/>
      <c r="E2" s="39"/>
      <c r="F2" s="38"/>
      <c r="G2" s="35"/>
      <c r="H2" s="30"/>
      <c r="I2" s="40"/>
      <c r="J2" s="41"/>
      <c r="K2" s="39"/>
      <c r="L2" s="38"/>
      <c r="M2" s="35"/>
      <c r="N2" s="30"/>
      <c r="O2" s="40"/>
      <c r="P2" s="42"/>
      <c r="Q2" s="32"/>
      <c r="R2" s="31"/>
      <c r="S2" s="32"/>
      <c r="T2" s="32"/>
      <c r="U2" s="30"/>
      <c r="V2" s="32"/>
      <c r="W2" s="35"/>
    </row>
    <row r="3" spans="1:23" ht="15" customHeight="1" x14ac:dyDescent="0.15">
      <c r="A3" s="37" t="s">
        <v>21</v>
      </c>
      <c r="B3" s="33" t="s">
        <v>40</v>
      </c>
      <c r="C3" s="33"/>
      <c r="D3" s="43"/>
      <c r="E3" s="44"/>
      <c r="F3" s="43"/>
      <c r="I3" s="45"/>
      <c r="J3" s="46"/>
      <c r="K3" s="44"/>
      <c r="L3" s="43"/>
      <c r="O3" s="45"/>
      <c r="P3" s="47"/>
      <c r="Q3" s="33"/>
      <c r="R3" s="27"/>
      <c r="S3" s="33"/>
      <c r="T3" s="33"/>
      <c r="U3" s="25"/>
      <c r="V3" s="33"/>
      <c r="W3" s="28"/>
    </row>
    <row r="4" spans="1:23" ht="15" customHeight="1" x14ac:dyDescent="0.15">
      <c r="A4" s="37" t="s">
        <v>21</v>
      </c>
      <c r="B4" s="33" t="s">
        <v>43</v>
      </c>
      <c r="C4" s="33">
        <v>3000</v>
      </c>
      <c r="D4" s="25">
        <v>13425</v>
      </c>
      <c r="E4" s="33">
        <v>0</v>
      </c>
      <c r="F4" s="25">
        <v>0</v>
      </c>
      <c r="G4" s="28">
        <v>3000</v>
      </c>
      <c r="H4" s="25">
        <v>13425</v>
      </c>
      <c r="I4" s="33">
        <v>72000</v>
      </c>
      <c r="J4" s="25">
        <v>210634.5</v>
      </c>
      <c r="K4" s="33">
        <v>0</v>
      </c>
      <c r="L4" s="25">
        <v>8460</v>
      </c>
      <c r="M4" s="28">
        <v>72000</v>
      </c>
      <c r="N4" s="25">
        <v>219094.5</v>
      </c>
      <c r="O4" s="33">
        <v>0</v>
      </c>
      <c r="P4" s="27">
        <v>0</v>
      </c>
      <c r="Q4" s="33">
        <v>0</v>
      </c>
      <c r="R4" s="27">
        <v>0</v>
      </c>
      <c r="S4" s="33">
        <v>0</v>
      </c>
      <c r="T4" s="33">
        <v>0</v>
      </c>
      <c r="U4" s="25">
        <v>-109325</v>
      </c>
      <c r="V4" s="33">
        <v>1182466</v>
      </c>
      <c r="W4" s="28">
        <v>1254466</v>
      </c>
    </row>
    <row r="5" spans="1:23" s="48" customFormat="1" ht="15" customHeight="1" x14ac:dyDescent="0.15">
      <c r="A5" s="37" t="s">
        <v>21</v>
      </c>
      <c r="B5" s="28" t="s">
        <v>44</v>
      </c>
      <c r="C5" s="28">
        <v>3000</v>
      </c>
      <c r="D5" s="25">
        <v>13425</v>
      </c>
      <c r="E5" s="28">
        <v>0</v>
      </c>
      <c r="F5" s="25">
        <v>0</v>
      </c>
      <c r="G5" s="28">
        <v>3000</v>
      </c>
      <c r="H5" s="25">
        <v>13425</v>
      </c>
      <c r="I5" s="28">
        <v>72000</v>
      </c>
      <c r="J5" s="25">
        <v>210634.5</v>
      </c>
      <c r="K5" s="28">
        <v>0</v>
      </c>
      <c r="L5" s="25">
        <v>8460</v>
      </c>
      <c r="M5" s="28">
        <v>72000</v>
      </c>
      <c r="N5" s="25">
        <v>219094.5</v>
      </c>
      <c r="O5" s="28">
        <v>0</v>
      </c>
      <c r="P5" s="27">
        <v>0</v>
      </c>
      <c r="Q5" s="28">
        <v>0</v>
      </c>
      <c r="R5" s="27">
        <v>0</v>
      </c>
      <c r="S5" s="28">
        <v>0</v>
      </c>
      <c r="T5" s="28">
        <v>0</v>
      </c>
      <c r="U5" s="25">
        <v>-109325</v>
      </c>
      <c r="V5" s="28">
        <v>1182466</v>
      </c>
      <c r="W5" s="28">
        <v>1254466</v>
      </c>
    </row>
    <row r="6" spans="1:23" ht="15" customHeight="1" x14ac:dyDescent="0.15">
      <c r="A6" s="37" t="s">
        <v>21</v>
      </c>
      <c r="B6" s="33" t="s">
        <v>38</v>
      </c>
      <c r="C6" s="33"/>
      <c r="D6" s="25"/>
      <c r="E6" s="44"/>
      <c r="F6" s="25"/>
      <c r="I6" s="45"/>
      <c r="J6" s="25"/>
      <c r="K6" s="44"/>
      <c r="L6" s="25"/>
      <c r="O6" s="45"/>
      <c r="P6" s="47"/>
      <c r="Q6" s="33"/>
      <c r="R6" s="27"/>
      <c r="S6" s="33"/>
      <c r="T6" s="33"/>
      <c r="U6" s="25"/>
      <c r="V6" s="33"/>
      <c r="W6" s="28"/>
    </row>
    <row r="7" spans="1:23" s="48" customFormat="1" ht="15" customHeight="1" x14ac:dyDescent="0.15">
      <c r="A7" s="37" t="s">
        <v>21</v>
      </c>
      <c r="B7" s="28" t="s">
        <v>45</v>
      </c>
      <c r="C7" s="28">
        <v>3000</v>
      </c>
      <c r="D7" s="25">
        <v>13425</v>
      </c>
      <c r="E7" s="28">
        <v>0</v>
      </c>
      <c r="F7" s="25">
        <v>0</v>
      </c>
      <c r="G7" s="28">
        <v>3000</v>
      </c>
      <c r="H7" s="25">
        <v>13425</v>
      </c>
      <c r="I7" s="28">
        <v>72000</v>
      </c>
      <c r="J7" s="25">
        <v>210634.5</v>
      </c>
      <c r="K7" s="28">
        <v>0</v>
      </c>
      <c r="L7" s="25">
        <v>8460</v>
      </c>
      <c r="M7" s="28">
        <v>72000</v>
      </c>
      <c r="N7" s="25">
        <v>219094.5</v>
      </c>
      <c r="O7" s="28">
        <v>0</v>
      </c>
      <c r="P7" s="27">
        <v>0</v>
      </c>
      <c r="Q7" s="28">
        <v>0</v>
      </c>
      <c r="R7" s="27">
        <v>0</v>
      </c>
      <c r="S7" s="28">
        <v>0</v>
      </c>
      <c r="T7" s="28">
        <v>0</v>
      </c>
      <c r="U7" s="25">
        <v>-109325</v>
      </c>
      <c r="V7" s="28">
        <v>1182466</v>
      </c>
      <c r="W7" s="28">
        <v>1254466</v>
      </c>
    </row>
    <row r="8" spans="1:23" ht="15" customHeight="1" x14ac:dyDescent="0.15">
      <c r="A8" s="37" t="s">
        <v>21</v>
      </c>
      <c r="B8" s="33" t="s">
        <v>46</v>
      </c>
      <c r="C8" s="33"/>
      <c r="D8" s="25">
        <v>0</v>
      </c>
      <c r="E8" s="44"/>
      <c r="F8" s="25">
        <v>0</v>
      </c>
      <c r="G8" s="28">
        <v>0</v>
      </c>
      <c r="H8" s="25">
        <v>0</v>
      </c>
      <c r="I8" s="45"/>
      <c r="J8" s="25">
        <v>0</v>
      </c>
      <c r="K8" s="44"/>
      <c r="L8" s="25">
        <v>0</v>
      </c>
      <c r="M8" s="28">
        <v>0</v>
      </c>
      <c r="N8" s="25">
        <v>0</v>
      </c>
      <c r="O8" s="45"/>
      <c r="P8" s="47">
        <v>0</v>
      </c>
      <c r="Q8" s="33"/>
      <c r="R8" s="27">
        <v>0</v>
      </c>
      <c r="S8" s="33">
        <v>0</v>
      </c>
      <c r="T8" s="33"/>
      <c r="U8" s="25">
        <v>0</v>
      </c>
      <c r="V8" s="33">
        <v>0</v>
      </c>
      <c r="W8" s="28">
        <v>0</v>
      </c>
    </row>
    <row r="9" spans="1:23" ht="15" customHeight="1" x14ac:dyDescent="0.15">
      <c r="A9" s="37" t="s">
        <v>21</v>
      </c>
      <c r="B9" s="33" t="s">
        <v>53</v>
      </c>
      <c r="C9" s="33"/>
      <c r="D9" s="25">
        <v>0</v>
      </c>
      <c r="E9" s="44"/>
      <c r="F9" s="25">
        <v>0</v>
      </c>
      <c r="G9" s="28">
        <v>0</v>
      </c>
      <c r="H9" s="25">
        <v>0</v>
      </c>
      <c r="I9" s="45"/>
      <c r="J9" s="25">
        <v>0</v>
      </c>
      <c r="K9" s="44"/>
      <c r="L9" s="25">
        <v>0</v>
      </c>
      <c r="M9" s="28">
        <v>0</v>
      </c>
      <c r="N9" s="25">
        <v>0</v>
      </c>
      <c r="O9" s="45"/>
      <c r="P9" s="47">
        <v>0</v>
      </c>
      <c r="Q9" s="33"/>
      <c r="R9" s="27">
        <v>0</v>
      </c>
      <c r="S9" s="33">
        <v>0</v>
      </c>
      <c r="T9" s="33"/>
      <c r="U9" s="25">
        <v>0</v>
      </c>
      <c r="V9" s="33">
        <v>25650</v>
      </c>
      <c r="W9" s="28">
        <v>25650</v>
      </c>
    </row>
    <row r="10" spans="1:23" ht="15" customHeight="1" x14ac:dyDescent="0.15">
      <c r="A10" s="37" t="s">
        <v>21</v>
      </c>
      <c r="B10" s="33" t="s">
        <v>47</v>
      </c>
      <c r="C10" s="33"/>
      <c r="D10" s="25">
        <v>2125</v>
      </c>
      <c r="E10" s="44"/>
      <c r="F10" s="25">
        <v>0</v>
      </c>
      <c r="G10" s="28">
        <v>0</v>
      </c>
      <c r="H10" s="25">
        <v>2125</v>
      </c>
      <c r="I10" s="45"/>
      <c r="J10" s="25">
        <v>21875</v>
      </c>
      <c r="K10" s="44"/>
      <c r="L10" s="25">
        <v>0</v>
      </c>
      <c r="M10" s="28">
        <v>0</v>
      </c>
      <c r="N10" s="25">
        <v>21875</v>
      </c>
      <c r="O10" s="45"/>
      <c r="P10" s="47">
        <v>0</v>
      </c>
      <c r="Q10" s="33"/>
      <c r="R10" s="27">
        <v>0</v>
      </c>
      <c r="S10" s="33">
        <v>0</v>
      </c>
      <c r="T10" s="33"/>
      <c r="U10" s="25">
        <v>-35875</v>
      </c>
      <c r="V10" s="33">
        <v>672382.5</v>
      </c>
      <c r="W10" s="28">
        <v>672382.5</v>
      </c>
    </row>
    <row r="11" spans="1:23" ht="15" customHeight="1" x14ac:dyDescent="0.15">
      <c r="A11" s="37" t="s">
        <v>21</v>
      </c>
      <c r="B11" s="33" t="s">
        <v>48</v>
      </c>
      <c r="C11" s="33"/>
      <c r="D11" s="25">
        <v>650</v>
      </c>
      <c r="E11" s="44"/>
      <c r="F11" s="25">
        <v>0</v>
      </c>
      <c r="G11" s="28">
        <v>0</v>
      </c>
      <c r="H11" s="25">
        <v>650</v>
      </c>
      <c r="I11" s="45"/>
      <c r="J11" s="25">
        <v>7754.5</v>
      </c>
      <c r="K11" s="44"/>
      <c r="L11" s="25">
        <v>0</v>
      </c>
      <c r="M11" s="28">
        <v>0</v>
      </c>
      <c r="N11" s="25">
        <v>7754.5</v>
      </c>
      <c r="O11" s="45"/>
      <c r="P11" s="47">
        <v>0</v>
      </c>
      <c r="Q11" s="33"/>
      <c r="R11" s="27">
        <v>0</v>
      </c>
      <c r="S11" s="33">
        <v>0</v>
      </c>
      <c r="T11" s="33"/>
      <c r="U11" s="25">
        <v>0</v>
      </c>
      <c r="V11" s="33">
        <v>83993.5</v>
      </c>
      <c r="W11" s="28">
        <v>83993.5</v>
      </c>
    </row>
    <row r="12" spans="1:23" ht="15" customHeight="1" x14ac:dyDescent="0.15">
      <c r="A12" s="37" t="s">
        <v>21</v>
      </c>
      <c r="B12" s="33" t="s">
        <v>49</v>
      </c>
      <c r="C12" s="33">
        <v>1000</v>
      </c>
      <c r="D12" s="25">
        <v>5650</v>
      </c>
      <c r="E12" s="44"/>
      <c r="F12" s="25">
        <v>0</v>
      </c>
      <c r="G12" s="28">
        <v>1000</v>
      </c>
      <c r="H12" s="25">
        <v>5650</v>
      </c>
      <c r="I12" s="45">
        <v>10000</v>
      </c>
      <c r="J12" s="25">
        <v>47005</v>
      </c>
      <c r="K12" s="44"/>
      <c r="L12" s="25">
        <v>8460</v>
      </c>
      <c r="M12" s="28">
        <v>10000</v>
      </c>
      <c r="N12" s="25">
        <v>55465</v>
      </c>
      <c r="O12" s="45"/>
      <c r="P12" s="47">
        <v>0</v>
      </c>
      <c r="Q12" s="33"/>
      <c r="R12" s="27">
        <v>0</v>
      </c>
      <c r="S12" s="33">
        <v>0</v>
      </c>
      <c r="T12" s="33"/>
      <c r="U12" s="25">
        <v>-73450</v>
      </c>
      <c r="V12" s="33">
        <v>189530</v>
      </c>
      <c r="W12" s="28">
        <v>199530</v>
      </c>
    </row>
    <row r="13" spans="1:23" ht="15" customHeight="1" x14ac:dyDescent="0.15">
      <c r="A13" s="37" t="s">
        <v>21</v>
      </c>
      <c r="B13" s="34" t="s">
        <v>52</v>
      </c>
      <c r="C13" s="34">
        <v>2000</v>
      </c>
      <c r="D13" s="25">
        <v>5000</v>
      </c>
      <c r="E13" s="49"/>
      <c r="F13" s="25">
        <v>0</v>
      </c>
      <c r="G13" s="36">
        <v>2000</v>
      </c>
      <c r="H13" s="25">
        <v>5000</v>
      </c>
      <c r="I13" s="50">
        <v>62000</v>
      </c>
      <c r="J13" s="25">
        <v>134000</v>
      </c>
      <c r="K13" s="49"/>
      <c r="L13" s="25">
        <v>0</v>
      </c>
      <c r="M13" s="28">
        <v>62000</v>
      </c>
      <c r="N13" s="25">
        <v>134000</v>
      </c>
      <c r="O13" s="50"/>
      <c r="P13" s="51">
        <v>0</v>
      </c>
      <c r="Q13" s="34"/>
      <c r="R13" s="29">
        <v>0</v>
      </c>
      <c r="S13" s="34">
        <v>0</v>
      </c>
      <c r="T13" s="34"/>
      <c r="U13" s="25">
        <v>0</v>
      </c>
      <c r="V13" s="33">
        <v>168000</v>
      </c>
      <c r="W13" s="28">
        <v>230000</v>
      </c>
    </row>
    <row r="14" spans="1:23" s="58" customFormat="1" ht="15" customHeight="1" x14ac:dyDescent="0.15">
      <c r="A14" s="37" t="s">
        <v>21</v>
      </c>
      <c r="B14" s="52" t="s">
        <v>50</v>
      </c>
      <c r="C14" s="52"/>
      <c r="D14" s="25">
        <v>0</v>
      </c>
      <c r="E14" s="53"/>
      <c r="F14" s="25">
        <v>0</v>
      </c>
      <c r="G14" s="54">
        <v>0</v>
      </c>
      <c r="H14" s="25">
        <v>0</v>
      </c>
      <c r="I14" s="55"/>
      <c r="J14" s="25">
        <v>0</v>
      </c>
      <c r="K14" s="53"/>
      <c r="L14" s="25">
        <v>0</v>
      </c>
      <c r="M14" s="28">
        <v>0</v>
      </c>
      <c r="N14" s="25">
        <v>0</v>
      </c>
      <c r="O14" s="55"/>
      <c r="P14" s="56">
        <v>0</v>
      </c>
      <c r="Q14" s="52"/>
      <c r="R14" s="57">
        <v>0</v>
      </c>
      <c r="S14" s="52">
        <v>0</v>
      </c>
      <c r="T14" s="52"/>
      <c r="U14" s="25">
        <v>0</v>
      </c>
      <c r="V14" s="33">
        <v>42910</v>
      </c>
      <c r="W14" s="28">
        <v>42910</v>
      </c>
    </row>
    <row r="15" spans="1:23" x14ac:dyDescent="0.15">
      <c r="A15" s="59">
        <v>41230</v>
      </c>
      <c r="B15" s="32" t="s">
        <v>28</v>
      </c>
      <c r="C15" s="32"/>
      <c r="D15" s="38"/>
      <c r="E15" s="39"/>
      <c r="F15" s="38"/>
      <c r="G15" s="35"/>
      <c r="H15" s="30"/>
      <c r="I15" s="40"/>
      <c r="J15" s="41"/>
      <c r="K15" s="39"/>
      <c r="L15" s="38"/>
      <c r="M15" s="35"/>
      <c r="N15" s="30"/>
      <c r="O15" s="40"/>
      <c r="P15" s="42"/>
      <c r="Q15" s="32"/>
      <c r="R15" s="31"/>
      <c r="S15" s="32"/>
      <c r="T15" s="32"/>
      <c r="U15" s="30"/>
      <c r="V15" s="32"/>
      <c r="W15" s="35"/>
    </row>
    <row r="16" spans="1:23" x14ac:dyDescent="0.15">
      <c r="A16" s="59">
        <v>41230</v>
      </c>
      <c r="B16" s="33" t="s">
        <v>40</v>
      </c>
      <c r="C16" s="33"/>
      <c r="D16" s="43"/>
      <c r="E16" s="44"/>
      <c r="F16" s="43"/>
      <c r="I16" s="45"/>
      <c r="J16" s="46"/>
      <c r="K16" s="44"/>
      <c r="L16" s="43"/>
      <c r="O16" s="45"/>
      <c r="P16" s="47"/>
      <c r="Q16" s="33"/>
      <c r="R16" s="27"/>
      <c r="S16" s="33"/>
      <c r="T16" s="33"/>
      <c r="U16" s="25"/>
      <c r="V16" s="33"/>
      <c r="W16" s="28"/>
    </row>
    <row r="17" spans="1:23" x14ac:dyDescent="0.15">
      <c r="A17" s="59">
        <v>41230</v>
      </c>
      <c r="B17" s="33" t="s">
        <v>43</v>
      </c>
      <c r="C17" s="33">
        <f>C21+C22+C23+C24+C25+C26+C27</f>
        <v>0</v>
      </c>
      <c r="D17" s="25">
        <f>C17+D4</f>
        <v>13425</v>
      </c>
      <c r="E17" s="33">
        <f>E21+E22+E23+E24+E25+E26+E27</f>
        <v>0</v>
      </c>
      <c r="F17" s="25">
        <f>E17+F4</f>
        <v>0</v>
      </c>
      <c r="G17" s="28">
        <f>G21+G22+G23+G24+G25+G26+G27</f>
        <v>0</v>
      </c>
      <c r="H17" s="25">
        <f>F17+D17</f>
        <v>13425</v>
      </c>
      <c r="I17" s="33">
        <f>I21+I22+I23+I24+I25+I26+I27</f>
        <v>0</v>
      </c>
      <c r="J17" s="25">
        <f t="shared" ref="J17:L17" si="0">J21+J22+J23+J24+J25+J26+J27</f>
        <v>210634.5</v>
      </c>
      <c r="K17" s="33">
        <f t="shared" si="0"/>
        <v>0</v>
      </c>
      <c r="L17" s="25">
        <f t="shared" si="0"/>
        <v>8460</v>
      </c>
      <c r="M17" s="28">
        <f>K17+I17</f>
        <v>0</v>
      </c>
      <c r="N17" s="25">
        <f t="shared" ref="N17:P17" si="1">N21+N22+N23+N24+N25+N26+N27</f>
        <v>219094.5</v>
      </c>
      <c r="O17" s="33">
        <f t="shared" si="1"/>
        <v>0</v>
      </c>
      <c r="P17" s="27">
        <f t="shared" si="1"/>
        <v>0</v>
      </c>
      <c r="Q17" s="33">
        <f t="shared" ref="Q17:V17" si="2">Q21+Q22+Q23+Q24+Q25+Q26+Q27</f>
        <v>0</v>
      </c>
      <c r="R17" s="27">
        <f t="shared" si="2"/>
        <v>0</v>
      </c>
      <c r="S17" s="33">
        <f t="shared" si="2"/>
        <v>0</v>
      </c>
      <c r="T17" s="33">
        <f t="shared" si="2"/>
        <v>0</v>
      </c>
      <c r="U17" s="25">
        <f t="shared" si="2"/>
        <v>-109325</v>
      </c>
      <c r="V17" s="33">
        <f t="shared" si="2"/>
        <v>1254466</v>
      </c>
      <c r="W17" s="28">
        <f>V17+T17+M17</f>
        <v>1254466</v>
      </c>
    </row>
    <row r="18" spans="1:23" s="48" customFormat="1" x14ac:dyDescent="0.15">
      <c r="A18" s="59">
        <v>41230</v>
      </c>
      <c r="B18" s="28" t="s">
        <v>44</v>
      </c>
      <c r="C18" s="28">
        <f>C17+C16+C15</f>
        <v>0</v>
      </c>
      <c r="D18" s="25">
        <f>C18+D5</f>
        <v>13425</v>
      </c>
      <c r="E18" s="28">
        <f>E17+E16+E15</f>
        <v>0</v>
      </c>
      <c r="F18" s="25">
        <f>F15+F16+F17</f>
        <v>0</v>
      </c>
      <c r="G18" s="28">
        <f>G17+G16+G15</f>
        <v>0</v>
      </c>
      <c r="H18" s="25">
        <f>H15+H16+H17</f>
        <v>13425</v>
      </c>
      <c r="I18" s="28">
        <f>I17+I16+I15</f>
        <v>0</v>
      </c>
      <c r="J18" s="25">
        <f>J15+J16+J17</f>
        <v>210634.5</v>
      </c>
      <c r="K18" s="28">
        <f>K17+K16+K15</f>
        <v>0</v>
      </c>
      <c r="L18" s="25">
        <f>L15+L16+L17</f>
        <v>8460</v>
      </c>
      <c r="M18" s="28">
        <f>K18+I18</f>
        <v>0</v>
      </c>
      <c r="N18" s="25">
        <f>N15+N16+N17</f>
        <v>219094.5</v>
      </c>
      <c r="O18" s="28">
        <f t="shared" ref="O18:V18" si="3">O17+O16+O15</f>
        <v>0</v>
      </c>
      <c r="P18" s="27">
        <f t="shared" si="3"/>
        <v>0</v>
      </c>
      <c r="Q18" s="28">
        <f t="shared" si="3"/>
        <v>0</v>
      </c>
      <c r="R18" s="27">
        <f t="shared" si="3"/>
        <v>0</v>
      </c>
      <c r="S18" s="28">
        <f t="shared" si="3"/>
        <v>0</v>
      </c>
      <c r="T18" s="28">
        <f t="shared" si="3"/>
        <v>0</v>
      </c>
      <c r="U18" s="25">
        <f t="shared" si="3"/>
        <v>-109325</v>
      </c>
      <c r="V18" s="28">
        <f t="shared" si="3"/>
        <v>1254466</v>
      </c>
      <c r="W18" s="28">
        <f>V18+T18+M18</f>
        <v>1254466</v>
      </c>
    </row>
    <row r="19" spans="1:23" x14ac:dyDescent="0.15">
      <c r="A19" s="59">
        <v>41230</v>
      </c>
      <c r="B19" s="33" t="s">
        <v>38</v>
      </c>
      <c r="C19" s="33"/>
      <c r="D19" s="43"/>
      <c r="E19" s="44"/>
      <c r="F19" s="43"/>
      <c r="I19" s="45"/>
      <c r="J19" s="46"/>
      <c r="K19" s="44"/>
      <c r="L19" s="43"/>
      <c r="O19" s="45"/>
      <c r="P19" s="47"/>
      <c r="Q19" s="33"/>
      <c r="R19" s="27"/>
      <c r="S19" s="33"/>
      <c r="T19" s="33"/>
      <c r="U19" s="25"/>
      <c r="V19" s="33"/>
      <c r="W19" s="28"/>
    </row>
    <row r="20" spans="1:23" s="48" customFormat="1" x14ac:dyDescent="0.15">
      <c r="A20" s="59">
        <v>41230</v>
      </c>
      <c r="B20" s="28" t="s">
        <v>45</v>
      </c>
      <c r="C20" s="28">
        <f>C19+C18</f>
        <v>0</v>
      </c>
      <c r="D20" s="25">
        <f t="shared" ref="D20:D27" si="4">C20+D7</f>
        <v>13425</v>
      </c>
      <c r="E20" s="28">
        <f t="shared" ref="E20:L20" si="5">E19+E18</f>
        <v>0</v>
      </c>
      <c r="F20" s="25">
        <f t="shared" si="5"/>
        <v>0</v>
      </c>
      <c r="G20" s="28">
        <f t="shared" si="5"/>
        <v>0</v>
      </c>
      <c r="H20" s="25">
        <f t="shared" si="5"/>
        <v>13425</v>
      </c>
      <c r="I20" s="28">
        <f t="shared" si="5"/>
        <v>0</v>
      </c>
      <c r="J20" s="25">
        <f t="shared" si="5"/>
        <v>210634.5</v>
      </c>
      <c r="K20" s="28">
        <f t="shared" si="5"/>
        <v>0</v>
      </c>
      <c r="L20" s="25">
        <f t="shared" si="5"/>
        <v>8460</v>
      </c>
      <c r="M20" s="28">
        <f>M18+M19</f>
        <v>0</v>
      </c>
      <c r="N20" s="25">
        <f t="shared" ref="N20:V20" si="6">N19+N18</f>
        <v>219094.5</v>
      </c>
      <c r="O20" s="28">
        <f t="shared" si="6"/>
        <v>0</v>
      </c>
      <c r="P20" s="27">
        <f t="shared" si="6"/>
        <v>0</v>
      </c>
      <c r="Q20" s="28">
        <f t="shared" si="6"/>
        <v>0</v>
      </c>
      <c r="R20" s="27">
        <f t="shared" si="6"/>
        <v>0</v>
      </c>
      <c r="S20" s="28">
        <f t="shared" si="6"/>
        <v>0</v>
      </c>
      <c r="T20" s="28">
        <f t="shared" si="6"/>
        <v>0</v>
      </c>
      <c r="U20" s="25">
        <f t="shared" si="6"/>
        <v>-109325</v>
      </c>
      <c r="V20" s="28">
        <f t="shared" si="6"/>
        <v>1254466</v>
      </c>
      <c r="W20" s="28">
        <f>V20+T20+M20</f>
        <v>1254466</v>
      </c>
    </row>
    <row r="21" spans="1:23" x14ac:dyDescent="0.15">
      <c r="A21" s="59">
        <v>41230</v>
      </c>
      <c r="B21" s="33" t="s">
        <v>46</v>
      </c>
      <c r="C21" s="33"/>
      <c r="D21" s="43">
        <f t="shared" si="4"/>
        <v>0</v>
      </c>
      <c r="E21" s="44"/>
      <c r="F21" s="43">
        <f>E21+F8</f>
        <v>0</v>
      </c>
      <c r="G21" s="28">
        <f>E21+C21</f>
        <v>0</v>
      </c>
      <c r="H21" s="25">
        <f>F21+D21</f>
        <v>0</v>
      </c>
      <c r="I21" s="45"/>
      <c r="J21" s="43">
        <f>I21+J8</f>
        <v>0</v>
      </c>
      <c r="K21" s="44"/>
      <c r="L21" s="43">
        <f t="shared" ref="L21:L27" si="7">K21+L8</f>
        <v>0</v>
      </c>
      <c r="M21" s="28">
        <f>K21+I21</f>
        <v>0</v>
      </c>
      <c r="N21" s="25">
        <f t="shared" ref="N21:N27" si="8">L21+J21</f>
        <v>0</v>
      </c>
      <c r="O21" s="45"/>
      <c r="P21" s="47">
        <f t="shared" ref="P21:P27" si="9">O21+P8</f>
        <v>0</v>
      </c>
      <c r="Q21" s="33"/>
      <c r="R21" s="47">
        <f>Q21+R8</f>
        <v>0</v>
      </c>
      <c r="S21" s="33">
        <f>Q21+O21</f>
        <v>0</v>
      </c>
      <c r="T21" s="33"/>
      <c r="U21" s="25">
        <f>T21+U8</f>
        <v>0</v>
      </c>
      <c r="V21" s="33">
        <f>W8</f>
        <v>0</v>
      </c>
      <c r="W21" s="28">
        <f t="shared" ref="W21:W27" si="10">V21+T21+M21</f>
        <v>0</v>
      </c>
    </row>
    <row r="22" spans="1:23" x14ac:dyDescent="0.15">
      <c r="A22" s="59">
        <v>41230</v>
      </c>
      <c r="B22" s="33" t="s">
        <v>53</v>
      </c>
      <c r="C22" s="33"/>
      <c r="D22" s="43">
        <f t="shared" si="4"/>
        <v>0</v>
      </c>
      <c r="E22" s="44"/>
      <c r="F22" s="43">
        <f t="shared" ref="F22:F27" si="11">E22+F9</f>
        <v>0</v>
      </c>
      <c r="G22" s="28">
        <f t="shared" ref="G22:H27" si="12">E22+C22</f>
        <v>0</v>
      </c>
      <c r="H22" s="25">
        <f t="shared" si="12"/>
        <v>0</v>
      </c>
      <c r="I22" s="45"/>
      <c r="J22" s="43">
        <f t="shared" ref="J22:J27" si="13">I22+J9</f>
        <v>0</v>
      </c>
      <c r="K22" s="44"/>
      <c r="L22" s="43">
        <f t="shared" si="7"/>
        <v>0</v>
      </c>
      <c r="M22" s="28">
        <f t="shared" ref="M22:M27" si="14">K22+I22</f>
        <v>0</v>
      </c>
      <c r="N22" s="25">
        <f t="shared" si="8"/>
        <v>0</v>
      </c>
      <c r="O22" s="45"/>
      <c r="P22" s="47">
        <f t="shared" si="9"/>
        <v>0</v>
      </c>
      <c r="Q22" s="33"/>
      <c r="R22" s="47">
        <f t="shared" ref="R22:R27" si="15">Q22+R9</f>
        <v>0</v>
      </c>
      <c r="S22" s="33">
        <f t="shared" ref="S22:S27" si="16">Q22+O22</f>
        <v>0</v>
      </c>
      <c r="T22" s="33"/>
      <c r="U22" s="25">
        <f t="shared" ref="U22:U27" si="17">T22+U9</f>
        <v>0</v>
      </c>
      <c r="V22" s="33">
        <f t="shared" ref="V22:V27" si="18">W9</f>
        <v>25650</v>
      </c>
      <c r="W22" s="28">
        <f t="shared" si="10"/>
        <v>25650</v>
      </c>
    </row>
    <row r="23" spans="1:23" x14ac:dyDescent="0.15">
      <c r="A23" s="59">
        <v>41230</v>
      </c>
      <c r="B23" s="33" t="s">
        <v>47</v>
      </c>
      <c r="C23" s="33"/>
      <c r="D23" s="43">
        <f t="shared" si="4"/>
        <v>2125</v>
      </c>
      <c r="E23" s="44"/>
      <c r="F23" s="43">
        <f t="shared" si="11"/>
        <v>0</v>
      </c>
      <c r="G23" s="28">
        <f t="shared" si="12"/>
        <v>0</v>
      </c>
      <c r="H23" s="25">
        <f t="shared" si="12"/>
        <v>2125</v>
      </c>
      <c r="I23" s="45"/>
      <c r="J23" s="43">
        <f t="shared" si="13"/>
        <v>21875</v>
      </c>
      <c r="K23" s="44"/>
      <c r="L23" s="43">
        <f t="shared" si="7"/>
        <v>0</v>
      </c>
      <c r="M23" s="28">
        <f t="shared" si="14"/>
        <v>0</v>
      </c>
      <c r="N23" s="25">
        <f t="shared" si="8"/>
        <v>21875</v>
      </c>
      <c r="O23" s="45"/>
      <c r="P23" s="47">
        <f t="shared" si="9"/>
        <v>0</v>
      </c>
      <c r="Q23" s="33"/>
      <c r="R23" s="47">
        <f t="shared" si="15"/>
        <v>0</v>
      </c>
      <c r="S23" s="33">
        <f t="shared" si="16"/>
        <v>0</v>
      </c>
      <c r="T23" s="33"/>
      <c r="U23" s="25">
        <f t="shared" si="17"/>
        <v>-35875</v>
      </c>
      <c r="V23" s="33">
        <f t="shared" si="18"/>
        <v>672382.5</v>
      </c>
      <c r="W23" s="28">
        <f t="shared" si="10"/>
        <v>672382.5</v>
      </c>
    </row>
    <row r="24" spans="1:23" x14ac:dyDescent="0.15">
      <c r="A24" s="59">
        <v>41230</v>
      </c>
      <c r="B24" s="33" t="s">
        <v>48</v>
      </c>
      <c r="C24" s="33"/>
      <c r="D24" s="43">
        <f t="shared" si="4"/>
        <v>650</v>
      </c>
      <c r="E24" s="44"/>
      <c r="F24" s="43">
        <f t="shared" si="11"/>
        <v>0</v>
      </c>
      <c r="G24" s="28">
        <f t="shared" si="12"/>
        <v>0</v>
      </c>
      <c r="H24" s="25">
        <f t="shared" si="12"/>
        <v>650</v>
      </c>
      <c r="I24" s="45"/>
      <c r="J24" s="43">
        <f t="shared" si="13"/>
        <v>7754.5</v>
      </c>
      <c r="K24" s="44"/>
      <c r="L24" s="43">
        <f t="shared" si="7"/>
        <v>0</v>
      </c>
      <c r="M24" s="28">
        <f t="shared" si="14"/>
        <v>0</v>
      </c>
      <c r="N24" s="25">
        <f t="shared" si="8"/>
        <v>7754.5</v>
      </c>
      <c r="O24" s="45"/>
      <c r="P24" s="47">
        <f t="shared" si="9"/>
        <v>0</v>
      </c>
      <c r="Q24" s="33"/>
      <c r="R24" s="47">
        <f t="shared" si="15"/>
        <v>0</v>
      </c>
      <c r="S24" s="33">
        <f t="shared" si="16"/>
        <v>0</v>
      </c>
      <c r="T24" s="33"/>
      <c r="U24" s="25">
        <f t="shared" si="17"/>
        <v>0</v>
      </c>
      <c r="V24" s="33">
        <f t="shared" si="18"/>
        <v>83993.5</v>
      </c>
      <c r="W24" s="28">
        <f t="shared" si="10"/>
        <v>83993.5</v>
      </c>
    </row>
    <row r="25" spans="1:23" x14ac:dyDescent="0.15">
      <c r="A25" s="59">
        <v>41230</v>
      </c>
      <c r="B25" s="33" t="s">
        <v>49</v>
      </c>
      <c r="C25" s="33"/>
      <c r="D25" s="43">
        <f t="shared" si="4"/>
        <v>5650</v>
      </c>
      <c r="E25" s="44"/>
      <c r="F25" s="43">
        <f t="shared" si="11"/>
        <v>0</v>
      </c>
      <c r="G25" s="28">
        <f t="shared" si="12"/>
        <v>0</v>
      </c>
      <c r="H25" s="25">
        <f t="shared" si="12"/>
        <v>5650</v>
      </c>
      <c r="I25" s="45"/>
      <c r="J25" s="43">
        <f t="shared" si="13"/>
        <v>47005</v>
      </c>
      <c r="K25" s="44"/>
      <c r="L25" s="43">
        <f t="shared" si="7"/>
        <v>8460</v>
      </c>
      <c r="M25" s="28">
        <f t="shared" si="14"/>
        <v>0</v>
      </c>
      <c r="N25" s="25">
        <f t="shared" si="8"/>
        <v>55465</v>
      </c>
      <c r="O25" s="45"/>
      <c r="P25" s="47">
        <f t="shared" si="9"/>
        <v>0</v>
      </c>
      <c r="Q25" s="33"/>
      <c r="R25" s="47">
        <f t="shared" si="15"/>
        <v>0</v>
      </c>
      <c r="S25" s="33">
        <f t="shared" si="16"/>
        <v>0</v>
      </c>
      <c r="T25" s="33"/>
      <c r="U25" s="25">
        <f t="shared" si="17"/>
        <v>-73450</v>
      </c>
      <c r="V25" s="33">
        <f t="shared" si="18"/>
        <v>199530</v>
      </c>
      <c r="W25" s="28">
        <f t="shared" si="10"/>
        <v>199530</v>
      </c>
    </row>
    <row r="26" spans="1:23" x14ac:dyDescent="0.15">
      <c r="A26" s="59">
        <v>41230</v>
      </c>
      <c r="B26" s="34" t="s">
        <v>52</v>
      </c>
      <c r="C26" s="34"/>
      <c r="D26" s="43">
        <f t="shared" si="4"/>
        <v>5000</v>
      </c>
      <c r="E26" s="49"/>
      <c r="F26" s="43">
        <f t="shared" si="11"/>
        <v>0</v>
      </c>
      <c r="G26" s="28">
        <f t="shared" si="12"/>
        <v>0</v>
      </c>
      <c r="H26" s="25">
        <f t="shared" si="12"/>
        <v>5000</v>
      </c>
      <c r="I26" s="50"/>
      <c r="J26" s="43">
        <f t="shared" si="13"/>
        <v>134000</v>
      </c>
      <c r="K26" s="49"/>
      <c r="L26" s="43">
        <f t="shared" si="7"/>
        <v>0</v>
      </c>
      <c r="M26" s="28">
        <f t="shared" si="14"/>
        <v>0</v>
      </c>
      <c r="N26" s="25">
        <f t="shared" si="8"/>
        <v>134000</v>
      </c>
      <c r="O26" s="50"/>
      <c r="P26" s="47">
        <f t="shared" si="9"/>
        <v>0</v>
      </c>
      <c r="Q26" s="34"/>
      <c r="R26" s="47">
        <f t="shared" si="15"/>
        <v>0</v>
      </c>
      <c r="S26" s="33">
        <f t="shared" si="16"/>
        <v>0</v>
      </c>
      <c r="T26" s="34"/>
      <c r="U26" s="25">
        <f t="shared" si="17"/>
        <v>0</v>
      </c>
      <c r="V26" s="33">
        <f t="shared" si="18"/>
        <v>230000</v>
      </c>
      <c r="W26" s="28">
        <f t="shared" si="10"/>
        <v>230000</v>
      </c>
    </row>
    <row r="27" spans="1:23" s="58" customFormat="1" x14ac:dyDescent="0.15">
      <c r="A27" s="59">
        <v>41230</v>
      </c>
      <c r="B27" s="52" t="s">
        <v>50</v>
      </c>
      <c r="C27" s="52"/>
      <c r="D27" s="43">
        <f t="shared" si="4"/>
        <v>0</v>
      </c>
      <c r="E27" s="53"/>
      <c r="F27" s="43">
        <f t="shared" si="11"/>
        <v>0</v>
      </c>
      <c r="G27" s="54">
        <f t="shared" si="12"/>
        <v>0</v>
      </c>
      <c r="H27" s="25">
        <f t="shared" si="12"/>
        <v>0</v>
      </c>
      <c r="I27" s="55"/>
      <c r="J27" s="43">
        <f t="shared" si="13"/>
        <v>0</v>
      </c>
      <c r="K27" s="53"/>
      <c r="L27" s="43">
        <f t="shared" si="7"/>
        <v>0</v>
      </c>
      <c r="M27" s="28">
        <f t="shared" si="14"/>
        <v>0</v>
      </c>
      <c r="N27" s="25">
        <f t="shared" si="8"/>
        <v>0</v>
      </c>
      <c r="O27" s="55"/>
      <c r="P27" s="47">
        <f t="shared" si="9"/>
        <v>0</v>
      </c>
      <c r="Q27" s="52"/>
      <c r="R27" s="47">
        <f t="shared" si="15"/>
        <v>0</v>
      </c>
      <c r="S27" s="33">
        <f t="shared" si="16"/>
        <v>0</v>
      </c>
      <c r="T27" s="52"/>
      <c r="U27" s="25">
        <f t="shared" si="17"/>
        <v>0</v>
      </c>
      <c r="V27" s="33">
        <f t="shared" si="18"/>
        <v>42910</v>
      </c>
      <c r="W27" s="28">
        <f t="shared" si="10"/>
        <v>42910</v>
      </c>
    </row>
    <row r="28" spans="1:23" x14ac:dyDescent="0.15">
      <c r="A28" s="60">
        <v>41231</v>
      </c>
      <c r="B28" s="32" t="s">
        <v>28</v>
      </c>
      <c r="C28" s="32"/>
      <c r="D28" s="38"/>
      <c r="E28" s="39"/>
      <c r="F28" s="38"/>
      <c r="G28" s="35"/>
      <c r="H28" s="30"/>
      <c r="I28" s="40"/>
      <c r="J28" s="41"/>
      <c r="K28" s="39"/>
      <c r="L28" s="38"/>
      <c r="M28" s="35"/>
      <c r="N28" s="30"/>
      <c r="O28" s="40"/>
      <c r="P28" s="42"/>
      <c r="Q28" s="32"/>
      <c r="R28" s="31"/>
      <c r="S28" s="32"/>
      <c r="T28" s="32"/>
      <c r="U28" s="30"/>
      <c r="V28" s="32"/>
      <c r="W28" s="35"/>
    </row>
    <row r="29" spans="1:23" x14ac:dyDescent="0.15">
      <c r="A29" s="60">
        <v>41231</v>
      </c>
      <c r="B29" s="33" t="s">
        <v>40</v>
      </c>
      <c r="C29" s="33"/>
      <c r="D29" s="43"/>
      <c r="E29" s="44"/>
      <c r="F29" s="43"/>
      <c r="I29" s="45"/>
      <c r="J29" s="46"/>
      <c r="K29" s="44"/>
      <c r="L29" s="43"/>
      <c r="O29" s="45"/>
      <c r="P29" s="47"/>
      <c r="Q29" s="33"/>
      <c r="R29" s="27"/>
      <c r="S29" s="33"/>
      <c r="T29" s="33"/>
      <c r="U29" s="25"/>
      <c r="V29" s="33"/>
      <c r="W29" s="28"/>
    </row>
    <row r="30" spans="1:23" x14ac:dyDescent="0.15">
      <c r="A30" s="60">
        <v>41231</v>
      </c>
      <c r="B30" s="33" t="s">
        <v>43</v>
      </c>
      <c r="C30" s="33">
        <f>C34+C35+C36+C37+C38+C39+C40</f>
        <v>0</v>
      </c>
      <c r="D30" s="25">
        <f>C30+D17</f>
        <v>13425</v>
      </c>
      <c r="E30" s="33">
        <f>E34+E35+E36+E37+E38+E39+E40</f>
        <v>0</v>
      </c>
      <c r="F30" s="25">
        <f>E30+F17</f>
        <v>0</v>
      </c>
      <c r="G30" s="28">
        <f>G34+G35+G36+G37+G38+G39+G40</f>
        <v>0</v>
      </c>
      <c r="H30" s="25">
        <f>F30+D30</f>
        <v>13425</v>
      </c>
      <c r="I30" s="33">
        <f t="shared" ref="I30:L30" si="19">I34+I35+I36+I37+I38+I39+I40</f>
        <v>0</v>
      </c>
      <c r="J30" s="25">
        <f t="shared" si="19"/>
        <v>210634.5</v>
      </c>
      <c r="K30" s="33">
        <f t="shared" si="19"/>
        <v>0</v>
      </c>
      <c r="L30" s="25">
        <f t="shared" si="19"/>
        <v>8460</v>
      </c>
      <c r="M30" s="28">
        <f>K30+I30</f>
        <v>0</v>
      </c>
      <c r="N30" s="25">
        <f t="shared" ref="N30:V30" si="20">N34+N35+N36+N37+N38+N39+N40</f>
        <v>219094.5</v>
      </c>
      <c r="O30" s="33">
        <f t="shared" si="20"/>
        <v>0</v>
      </c>
      <c r="P30" s="27">
        <f t="shared" si="20"/>
        <v>0</v>
      </c>
      <c r="Q30" s="33">
        <f t="shared" si="20"/>
        <v>0</v>
      </c>
      <c r="R30" s="27">
        <f t="shared" si="20"/>
        <v>0</v>
      </c>
      <c r="S30" s="33">
        <f t="shared" si="20"/>
        <v>0</v>
      </c>
      <c r="T30" s="33">
        <f t="shared" si="20"/>
        <v>0</v>
      </c>
      <c r="U30" s="25">
        <f t="shared" si="20"/>
        <v>-109325</v>
      </c>
      <c r="V30" s="33">
        <f t="shared" si="20"/>
        <v>1254466</v>
      </c>
      <c r="W30" s="28">
        <f>V30+T30+M30</f>
        <v>1254466</v>
      </c>
    </row>
    <row r="31" spans="1:23" s="48" customFormat="1" x14ac:dyDescent="0.15">
      <c r="A31" s="60">
        <v>41231</v>
      </c>
      <c r="B31" s="28" t="s">
        <v>44</v>
      </c>
      <c r="C31" s="28">
        <f>C30+C29+C28</f>
        <v>0</v>
      </c>
      <c r="D31" s="25">
        <f>C31+D18</f>
        <v>13425</v>
      </c>
      <c r="E31" s="28">
        <f>E30+E29+E28</f>
        <v>0</v>
      </c>
      <c r="F31" s="25">
        <f>F28+F29+F30</f>
        <v>0</v>
      </c>
      <c r="G31" s="28">
        <f>G30+G29+G28</f>
        <v>0</v>
      </c>
      <c r="H31" s="25">
        <f>H28+H29+H30</f>
        <v>13425</v>
      </c>
      <c r="I31" s="28">
        <f>I30+I29+I28</f>
        <v>0</v>
      </c>
      <c r="J31" s="25">
        <f>J28+J29+J30</f>
        <v>210634.5</v>
      </c>
      <c r="K31" s="28">
        <f>K30+K29+K28</f>
        <v>0</v>
      </c>
      <c r="L31" s="25">
        <f>L28+L29+L30</f>
        <v>8460</v>
      </c>
      <c r="M31" s="28">
        <f>K31+I31</f>
        <v>0</v>
      </c>
      <c r="N31" s="25">
        <f>N28+N29+N30</f>
        <v>219094.5</v>
      </c>
      <c r="O31" s="28">
        <f t="shared" ref="O31:V31" si="21">O30+O29+O28</f>
        <v>0</v>
      </c>
      <c r="P31" s="27">
        <f t="shared" si="21"/>
        <v>0</v>
      </c>
      <c r="Q31" s="28">
        <f t="shared" si="21"/>
        <v>0</v>
      </c>
      <c r="R31" s="27">
        <f t="shared" si="21"/>
        <v>0</v>
      </c>
      <c r="S31" s="28">
        <f t="shared" si="21"/>
        <v>0</v>
      </c>
      <c r="T31" s="28">
        <f t="shared" si="21"/>
        <v>0</v>
      </c>
      <c r="U31" s="25">
        <f t="shared" si="21"/>
        <v>-109325</v>
      </c>
      <c r="V31" s="28">
        <f t="shared" si="21"/>
        <v>1254466</v>
      </c>
      <c r="W31" s="28">
        <f>V31+T31+M31</f>
        <v>1254466</v>
      </c>
    </row>
    <row r="32" spans="1:23" x14ac:dyDescent="0.15">
      <c r="A32" s="60">
        <v>41231</v>
      </c>
      <c r="B32" s="33" t="s">
        <v>38</v>
      </c>
      <c r="C32" s="33"/>
      <c r="D32" s="43"/>
      <c r="E32" s="44"/>
      <c r="F32" s="43"/>
      <c r="I32" s="45"/>
      <c r="J32" s="46"/>
      <c r="K32" s="44"/>
      <c r="L32" s="43"/>
      <c r="O32" s="45"/>
      <c r="P32" s="47"/>
      <c r="Q32" s="33"/>
      <c r="R32" s="27"/>
      <c r="S32" s="33"/>
      <c r="T32" s="33"/>
      <c r="U32" s="25"/>
      <c r="V32" s="33"/>
      <c r="W32" s="28"/>
    </row>
    <row r="33" spans="1:23" s="48" customFormat="1" x14ac:dyDescent="0.15">
      <c r="A33" s="60">
        <v>41231</v>
      </c>
      <c r="B33" s="28" t="s">
        <v>45</v>
      </c>
      <c r="C33" s="28">
        <f>C32+C31</f>
        <v>0</v>
      </c>
      <c r="D33" s="25">
        <f t="shared" ref="D33:D40" si="22">C33+D20</f>
        <v>13425</v>
      </c>
      <c r="E33" s="28">
        <f t="shared" ref="E33:L33" si="23">E32+E31</f>
        <v>0</v>
      </c>
      <c r="F33" s="25">
        <f t="shared" si="23"/>
        <v>0</v>
      </c>
      <c r="G33" s="28">
        <f t="shared" si="23"/>
        <v>0</v>
      </c>
      <c r="H33" s="25">
        <f t="shared" si="23"/>
        <v>13425</v>
      </c>
      <c r="I33" s="28">
        <f t="shared" si="23"/>
        <v>0</v>
      </c>
      <c r="J33" s="25">
        <f t="shared" si="23"/>
        <v>210634.5</v>
      </c>
      <c r="K33" s="28">
        <f t="shared" si="23"/>
        <v>0</v>
      </c>
      <c r="L33" s="25">
        <f t="shared" si="23"/>
        <v>8460</v>
      </c>
      <c r="M33" s="28">
        <f>M31+M32</f>
        <v>0</v>
      </c>
      <c r="N33" s="25">
        <f t="shared" ref="N33:V33" si="24">N32+N31</f>
        <v>219094.5</v>
      </c>
      <c r="O33" s="28">
        <f t="shared" si="24"/>
        <v>0</v>
      </c>
      <c r="P33" s="27">
        <f t="shared" si="24"/>
        <v>0</v>
      </c>
      <c r="Q33" s="28">
        <f t="shared" si="24"/>
        <v>0</v>
      </c>
      <c r="R33" s="27">
        <f t="shared" si="24"/>
        <v>0</v>
      </c>
      <c r="S33" s="28">
        <f t="shared" si="24"/>
        <v>0</v>
      </c>
      <c r="T33" s="28">
        <f t="shared" si="24"/>
        <v>0</v>
      </c>
      <c r="U33" s="25">
        <f t="shared" si="24"/>
        <v>-109325</v>
      </c>
      <c r="V33" s="28">
        <f t="shared" si="24"/>
        <v>1254466</v>
      </c>
      <c r="W33" s="28">
        <f t="shared" ref="W33:W40" si="25">V33+T33+M33</f>
        <v>1254466</v>
      </c>
    </row>
    <row r="34" spans="1:23" x14ac:dyDescent="0.15">
      <c r="A34" s="60">
        <v>41231</v>
      </c>
      <c r="B34" s="33" t="s">
        <v>46</v>
      </c>
      <c r="C34" s="33"/>
      <c r="D34" s="43">
        <f t="shared" si="22"/>
        <v>0</v>
      </c>
      <c r="E34" s="44"/>
      <c r="F34" s="43">
        <f>E34+F21</f>
        <v>0</v>
      </c>
      <c r="G34" s="28">
        <f>E34+C34</f>
        <v>0</v>
      </c>
      <c r="H34" s="25">
        <f>F34+D34</f>
        <v>0</v>
      </c>
      <c r="I34" s="45"/>
      <c r="J34" s="43">
        <f>I34+J21</f>
        <v>0</v>
      </c>
      <c r="K34" s="44"/>
      <c r="L34" s="43">
        <f t="shared" ref="L34:L40" si="26">K34+L21</f>
        <v>0</v>
      </c>
      <c r="M34" s="28">
        <f t="shared" ref="M34:M40" si="27">K34+I34</f>
        <v>0</v>
      </c>
      <c r="N34" s="25">
        <f t="shared" ref="N34:N40" si="28">L34+J34</f>
        <v>0</v>
      </c>
      <c r="O34" s="45"/>
      <c r="P34" s="47">
        <f t="shared" ref="P34:P40" si="29">O34+P21</f>
        <v>0</v>
      </c>
      <c r="Q34" s="33"/>
      <c r="R34" s="47">
        <f>Q34+R21</f>
        <v>0</v>
      </c>
      <c r="S34" s="33">
        <f>Q34+O34</f>
        <v>0</v>
      </c>
      <c r="T34" s="33"/>
      <c r="U34" s="25">
        <f>T34+U21</f>
        <v>0</v>
      </c>
      <c r="V34" s="33">
        <f>W21</f>
        <v>0</v>
      </c>
      <c r="W34" s="28">
        <f t="shared" si="25"/>
        <v>0</v>
      </c>
    </row>
    <row r="35" spans="1:23" x14ac:dyDescent="0.15">
      <c r="A35" s="60">
        <v>41231</v>
      </c>
      <c r="B35" s="33" t="s">
        <v>53</v>
      </c>
      <c r="C35" s="33"/>
      <c r="D35" s="43">
        <f t="shared" si="22"/>
        <v>0</v>
      </c>
      <c r="E35" s="44"/>
      <c r="F35" s="43">
        <f t="shared" ref="F35:F40" si="30">E35+F22</f>
        <v>0</v>
      </c>
      <c r="G35" s="28">
        <f t="shared" ref="G35:H40" si="31">E35+C35</f>
        <v>0</v>
      </c>
      <c r="H35" s="25">
        <f t="shared" si="31"/>
        <v>0</v>
      </c>
      <c r="I35" s="45"/>
      <c r="J35" s="43">
        <f t="shared" ref="J35:J40" si="32">I35+J22</f>
        <v>0</v>
      </c>
      <c r="K35" s="44"/>
      <c r="L35" s="43">
        <f t="shared" si="26"/>
        <v>0</v>
      </c>
      <c r="M35" s="28">
        <f t="shared" si="27"/>
        <v>0</v>
      </c>
      <c r="N35" s="25">
        <f t="shared" si="28"/>
        <v>0</v>
      </c>
      <c r="O35" s="45"/>
      <c r="P35" s="47">
        <f t="shared" si="29"/>
        <v>0</v>
      </c>
      <c r="Q35" s="33"/>
      <c r="R35" s="47">
        <f t="shared" ref="R35:R40" si="33">Q35+R22</f>
        <v>0</v>
      </c>
      <c r="S35" s="33">
        <f t="shared" ref="S35:S40" si="34">Q35+O35</f>
        <v>0</v>
      </c>
      <c r="T35" s="33"/>
      <c r="U35" s="25">
        <f t="shared" ref="U35:U40" si="35">T35+U22</f>
        <v>0</v>
      </c>
      <c r="V35" s="33">
        <f t="shared" ref="V35:V40" si="36">W22</f>
        <v>25650</v>
      </c>
      <c r="W35" s="28">
        <f t="shared" si="25"/>
        <v>25650</v>
      </c>
    </row>
    <row r="36" spans="1:23" x14ac:dyDescent="0.15">
      <c r="A36" s="60">
        <v>41231</v>
      </c>
      <c r="B36" s="33" t="s">
        <v>47</v>
      </c>
      <c r="C36" s="33"/>
      <c r="D36" s="43">
        <f t="shared" si="22"/>
        <v>2125</v>
      </c>
      <c r="E36" s="44"/>
      <c r="F36" s="43">
        <f t="shared" si="30"/>
        <v>0</v>
      </c>
      <c r="G36" s="28">
        <f t="shared" si="31"/>
        <v>0</v>
      </c>
      <c r="H36" s="25">
        <f t="shared" si="31"/>
        <v>2125</v>
      </c>
      <c r="I36" s="45"/>
      <c r="J36" s="43">
        <f t="shared" si="32"/>
        <v>21875</v>
      </c>
      <c r="K36" s="44"/>
      <c r="L36" s="43">
        <f t="shared" si="26"/>
        <v>0</v>
      </c>
      <c r="M36" s="28">
        <f t="shared" si="27"/>
        <v>0</v>
      </c>
      <c r="N36" s="25">
        <f t="shared" si="28"/>
        <v>21875</v>
      </c>
      <c r="O36" s="45"/>
      <c r="P36" s="47">
        <f t="shared" si="29"/>
        <v>0</v>
      </c>
      <c r="Q36" s="33"/>
      <c r="R36" s="47">
        <f t="shared" si="33"/>
        <v>0</v>
      </c>
      <c r="S36" s="33">
        <f t="shared" si="34"/>
        <v>0</v>
      </c>
      <c r="T36" s="33"/>
      <c r="U36" s="25">
        <f t="shared" si="35"/>
        <v>-35875</v>
      </c>
      <c r="V36" s="33">
        <f t="shared" si="36"/>
        <v>672382.5</v>
      </c>
      <c r="W36" s="28">
        <f t="shared" si="25"/>
        <v>672382.5</v>
      </c>
    </row>
    <row r="37" spans="1:23" x14ac:dyDescent="0.15">
      <c r="A37" s="60">
        <v>41231</v>
      </c>
      <c r="B37" s="33" t="s">
        <v>48</v>
      </c>
      <c r="C37" s="33"/>
      <c r="D37" s="43">
        <f t="shared" si="22"/>
        <v>650</v>
      </c>
      <c r="E37" s="44"/>
      <c r="F37" s="43">
        <f t="shared" si="30"/>
        <v>0</v>
      </c>
      <c r="G37" s="28">
        <f t="shared" si="31"/>
        <v>0</v>
      </c>
      <c r="H37" s="25">
        <f t="shared" si="31"/>
        <v>650</v>
      </c>
      <c r="I37" s="45"/>
      <c r="J37" s="43">
        <f t="shared" si="32"/>
        <v>7754.5</v>
      </c>
      <c r="K37" s="44"/>
      <c r="L37" s="43">
        <f t="shared" si="26"/>
        <v>0</v>
      </c>
      <c r="M37" s="28">
        <f t="shared" si="27"/>
        <v>0</v>
      </c>
      <c r="N37" s="25">
        <f t="shared" si="28"/>
        <v>7754.5</v>
      </c>
      <c r="O37" s="45"/>
      <c r="P37" s="47">
        <f t="shared" si="29"/>
        <v>0</v>
      </c>
      <c r="Q37" s="33"/>
      <c r="R37" s="47">
        <f t="shared" si="33"/>
        <v>0</v>
      </c>
      <c r="S37" s="33">
        <f t="shared" si="34"/>
        <v>0</v>
      </c>
      <c r="T37" s="33"/>
      <c r="U37" s="25">
        <f t="shared" si="35"/>
        <v>0</v>
      </c>
      <c r="V37" s="33">
        <f t="shared" si="36"/>
        <v>83993.5</v>
      </c>
      <c r="W37" s="28">
        <f t="shared" si="25"/>
        <v>83993.5</v>
      </c>
    </row>
    <row r="38" spans="1:23" x14ac:dyDescent="0.15">
      <c r="A38" s="60">
        <v>41231</v>
      </c>
      <c r="B38" s="33" t="s">
        <v>49</v>
      </c>
      <c r="C38" s="33"/>
      <c r="D38" s="43">
        <f t="shared" si="22"/>
        <v>5650</v>
      </c>
      <c r="E38" s="44"/>
      <c r="F38" s="43">
        <f t="shared" si="30"/>
        <v>0</v>
      </c>
      <c r="G38" s="28">
        <f t="shared" si="31"/>
        <v>0</v>
      </c>
      <c r="H38" s="25">
        <f t="shared" si="31"/>
        <v>5650</v>
      </c>
      <c r="I38" s="45"/>
      <c r="J38" s="43">
        <f t="shared" si="32"/>
        <v>47005</v>
      </c>
      <c r="K38" s="44"/>
      <c r="L38" s="43">
        <f t="shared" si="26"/>
        <v>8460</v>
      </c>
      <c r="M38" s="28">
        <f t="shared" si="27"/>
        <v>0</v>
      </c>
      <c r="N38" s="25">
        <f t="shared" si="28"/>
        <v>55465</v>
      </c>
      <c r="O38" s="45"/>
      <c r="P38" s="47">
        <f t="shared" si="29"/>
        <v>0</v>
      </c>
      <c r="Q38" s="33"/>
      <c r="R38" s="47">
        <f t="shared" si="33"/>
        <v>0</v>
      </c>
      <c r="S38" s="33">
        <f t="shared" si="34"/>
        <v>0</v>
      </c>
      <c r="T38" s="33"/>
      <c r="U38" s="25">
        <f t="shared" si="35"/>
        <v>-73450</v>
      </c>
      <c r="V38" s="33">
        <f t="shared" si="36"/>
        <v>199530</v>
      </c>
      <c r="W38" s="28">
        <f t="shared" si="25"/>
        <v>199530</v>
      </c>
    </row>
    <row r="39" spans="1:23" x14ac:dyDescent="0.15">
      <c r="A39" s="60">
        <v>41231</v>
      </c>
      <c r="B39" s="34" t="s">
        <v>52</v>
      </c>
      <c r="C39" s="34"/>
      <c r="D39" s="43">
        <f t="shared" si="22"/>
        <v>5000</v>
      </c>
      <c r="E39" s="49"/>
      <c r="F39" s="43">
        <f t="shared" si="30"/>
        <v>0</v>
      </c>
      <c r="G39" s="28">
        <f t="shared" si="31"/>
        <v>0</v>
      </c>
      <c r="H39" s="25">
        <f t="shared" si="31"/>
        <v>5000</v>
      </c>
      <c r="I39" s="50"/>
      <c r="J39" s="43">
        <f t="shared" si="32"/>
        <v>134000</v>
      </c>
      <c r="K39" s="49"/>
      <c r="L39" s="43">
        <f t="shared" si="26"/>
        <v>0</v>
      </c>
      <c r="M39" s="28">
        <f t="shared" si="27"/>
        <v>0</v>
      </c>
      <c r="N39" s="25">
        <f t="shared" si="28"/>
        <v>134000</v>
      </c>
      <c r="O39" s="50"/>
      <c r="P39" s="47">
        <f t="shared" si="29"/>
        <v>0</v>
      </c>
      <c r="Q39" s="34"/>
      <c r="R39" s="47">
        <f t="shared" si="33"/>
        <v>0</v>
      </c>
      <c r="S39" s="33">
        <f t="shared" si="34"/>
        <v>0</v>
      </c>
      <c r="T39" s="34"/>
      <c r="U39" s="25">
        <f t="shared" si="35"/>
        <v>0</v>
      </c>
      <c r="V39" s="33">
        <f t="shared" si="36"/>
        <v>230000</v>
      </c>
      <c r="W39" s="28">
        <f t="shared" si="25"/>
        <v>230000</v>
      </c>
    </row>
    <row r="40" spans="1:23" s="58" customFormat="1" x14ac:dyDescent="0.15">
      <c r="A40" s="60">
        <v>41231</v>
      </c>
      <c r="B40" s="52" t="s">
        <v>50</v>
      </c>
      <c r="C40" s="52"/>
      <c r="D40" s="43">
        <f t="shared" si="22"/>
        <v>0</v>
      </c>
      <c r="E40" s="53"/>
      <c r="F40" s="43">
        <f t="shared" si="30"/>
        <v>0</v>
      </c>
      <c r="G40" s="54">
        <f t="shared" si="31"/>
        <v>0</v>
      </c>
      <c r="H40" s="25">
        <f t="shared" si="31"/>
        <v>0</v>
      </c>
      <c r="I40" s="55"/>
      <c r="J40" s="43">
        <f t="shared" si="32"/>
        <v>0</v>
      </c>
      <c r="K40" s="53"/>
      <c r="L40" s="43">
        <f t="shared" si="26"/>
        <v>0</v>
      </c>
      <c r="M40" s="28">
        <f t="shared" si="27"/>
        <v>0</v>
      </c>
      <c r="N40" s="25">
        <f t="shared" si="28"/>
        <v>0</v>
      </c>
      <c r="O40" s="55"/>
      <c r="P40" s="47">
        <f t="shared" si="29"/>
        <v>0</v>
      </c>
      <c r="Q40" s="52"/>
      <c r="R40" s="47">
        <f t="shared" si="33"/>
        <v>0</v>
      </c>
      <c r="S40" s="33">
        <f t="shared" si="34"/>
        <v>0</v>
      </c>
      <c r="T40" s="52"/>
      <c r="U40" s="25">
        <f t="shared" si="35"/>
        <v>0</v>
      </c>
      <c r="V40" s="33">
        <f t="shared" si="36"/>
        <v>42910</v>
      </c>
      <c r="W40" s="28">
        <f t="shared" si="25"/>
        <v>42910</v>
      </c>
    </row>
    <row r="41" spans="1:23" x14ac:dyDescent="0.15">
      <c r="A41" s="61">
        <v>41232</v>
      </c>
      <c r="B41" s="32" t="s">
        <v>28</v>
      </c>
      <c r="C41" s="32"/>
      <c r="D41" s="38"/>
      <c r="E41" s="39"/>
      <c r="F41" s="38"/>
      <c r="G41" s="35"/>
      <c r="H41" s="30"/>
      <c r="I41" s="40"/>
      <c r="J41" s="41"/>
      <c r="K41" s="39"/>
      <c r="L41" s="38"/>
      <c r="M41" s="35"/>
      <c r="N41" s="30"/>
      <c r="O41" s="40"/>
      <c r="P41" s="42"/>
      <c r="Q41" s="32"/>
      <c r="R41" s="31"/>
      <c r="S41" s="32"/>
      <c r="T41" s="32"/>
      <c r="U41" s="30"/>
      <c r="V41" s="32"/>
      <c r="W41" s="35"/>
    </row>
    <row r="42" spans="1:23" x14ac:dyDescent="0.15">
      <c r="A42" s="61">
        <v>41232</v>
      </c>
      <c r="B42" s="33" t="s">
        <v>40</v>
      </c>
      <c r="C42" s="33"/>
      <c r="D42" s="43"/>
      <c r="E42" s="44"/>
      <c r="F42" s="43"/>
      <c r="I42" s="45"/>
      <c r="J42" s="46"/>
      <c r="K42" s="44"/>
      <c r="L42" s="43"/>
      <c r="O42" s="45"/>
      <c r="P42" s="47"/>
      <c r="Q42" s="33"/>
      <c r="R42" s="27"/>
      <c r="S42" s="33"/>
      <c r="T42" s="33"/>
      <c r="U42" s="25"/>
      <c r="V42" s="33"/>
      <c r="W42" s="28"/>
    </row>
    <row r="43" spans="1:23" x14ac:dyDescent="0.15">
      <c r="A43" s="61">
        <v>41232</v>
      </c>
      <c r="B43" s="33" t="s">
        <v>43</v>
      </c>
      <c r="C43" s="33">
        <f>C47+C48+C49+C50+C51+C52+C53</f>
        <v>0</v>
      </c>
      <c r="D43" s="25">
        <f>C43+D30</f>
        <v>13425</v>
      </c>
      <c r="E43" s="33">
        <f>E47+E48+E49+E50+E51+E52+E53</f>
        <v>0</v>
      </c>
      <c r="F43" s="25">
        <f>E43+F30</f>
        <v>0</v>
      </c>
      <c r="G43" s="28">
        <f>G47+G48+G49+G50+G51+G52+G53</f>
        <v>0</v>
      </c>
      <c r="H43" s="25">
        <f>F43+D43</f>
        <v>13425</v>
      </c>
      <c r="I43" s="33">
        <f t="shared" ref="I43:L43" si="37">I47+I48+I49+I50+I51+I52+I53</f>
        <v>0</v>
      </c>
      <c r="J43" s="25">
        <f t="shared" si="37"/>
        <v>210634.5</v>
      </c>
      <c r="K43" s="33">
        <f t="shared" si="37"/>
        <v>0</v>
      </c>
      <c r="L43" s="25">
        <f t="shared" si="37"/>
        <v>8460</v>
      </c>
      <c r="M43" s="28">
        <f>K43+I43</f>
        <v>0</v>
      </c>
      <c r="N43" s="25">
        <f t="shared" ref="N43:V43" si="38">N47+N48+N49+N50+N51+N52+N53</f>
        <v>219094.5</v>
      </c>
      <c r="O43" s="33">
        <f t="shared" si="38"/>
        <v>0</v>
      </c>
      <c r="P43" s="27">
        <f t="shared" si="38"/>
        <v>0</v>
      </c>
      <c r="Q43" s="33">
        <f t="shared" si="38"/>
        <v>0</v>
      </c>
      <c r="R43" s="27">
        <f t="shared" si="38"/>
        <v>0</v>
      </c>
      <c r="S43" s="33">
        <f t="shared" si="38"/>
        <v>0</v>
      </c>
      <c r="T43" s="33">
        <f t="shared" si="38"/>
        <v>0</v>
      </c>
      <c r="U43" s="25">
        <f t="shared" si="38"/>
        <v>-109325</v>
      </c>
      <c r="V43" s="33">
        <f t="shared" si="38"/>
        <v>1254466</v>
      </c>
      <c r="W43" s="28">
        <f>V43+T43+M43</f>
        <v>1254466</v>
      </c>
    </row>
    <row r="44" spans="1:23" s="48" customFormat="1" x14ac:dyDescent="0.15">
      <c r="A44" s="61">
        <v>41232</v>
      </c>
      <c r="B44" s="28" t="s">
        <v>44</v>
      </c>
      <c r="C44" s="28">
        <f>C43+C42+C41</f>
        <v>0</v>
      </c>
      <c r="D44" s="25">
        <f>C44+D31</f>
        <v>13425</v>
      </c>
      <c r="E44" s="28">
        <f>E43+E42+E41</f>
        <v>0</v>
      </c>
      <c r="F44" s="25">
        <f>F41+F42+F43</f>
        <v>0</v>
      </c>
      <c r="G44" s="28">
        <f>G43+G42+G41</f>
        <v>0</v>
      </c>
      <c r="H44" s="25">
        <f>H41+H42+H43</f>
        <v>13425</v>
      </c>
      <c r="I44" s="28">
        <f>I43+I42+I41</f>
        <v>0</v>
      </c>
      <c r="J44" s="25">
        <f>J41+J42+J43</f>
        <v>210634.5</v>
      </c>
      <c r="K44" s="28">
        <f>K43+K42+K41</f>
        <v>0</v>
      </c>
      <c r="L44" s="25">
        <f>L41+L42+L43</f>
        <v>8460</v>
      </c>
      <c r="M44" s="28">
        <f>K44+I44</f>
        <v>0</v>
      </c>
      <c r="N44" s="25">
        <f>N41+N42+N43</f>
        <v>219094.5</v>
      </c>
      <c r="O44" s="28">
        <f t="shared" ref="O44:V44" si="39">O43+O42+O41</f>
        <v>0</v>
      </c>
      <c r="P44" s="27">
        <f t="shared" si="39"/>
        <v>0</v>
      </c>
      <c r="Q44" s="28">
        <f t="shared" si="39"/>
        <v>0</v>
      </c>
      <c r="R44" s="27">
        <f t="shared" si="39"/>
        <v>0</v>
      </c>
      <c r="S44" s="28">
        <f t="shared" si="39"/>
        <v>0</v>
      </c>
      <c r="T44" s="28">
        <f t="shared" si="39"/>
        <v>0</v>
      </c>
      <c r="U44" s="25">
        <f t="shared" si="39"/>
        <v>-109325</v>
      </c>
      <c r="V44" s="28">
        <f t="shared" si="39"/>
        <v>1254466</v>
      </c>
      <c r="W44" s="28">
        <f>V44+T44+M44</f>
        <v>1254466</v>
      </c>
    </row>
    <row r="45" spans="1:23" x14ac:dyDescent="0.15">
      <c r="A45" s="61">
        <v>41232</v>
      </c>
      <c r="B45" s="33" t="s">
        <v>38</v>
      </c>
      <c r="C45" s="33"/>
      <c r="D45" s="43"/>
      <c r="E45" s="44"/>
      <c r="F45" s="43"/>
      <c r="I45" s="45"/>
      <c r="J45" s="46"/>
      <c r="K45" s="44"/>
      <c r="L45" s="43"/>
      <c r="O45" s="45"/>
      <c r="P45" s="47"/>
      <c r="Q45" s="33"/>
      <c r="R45" s="27"/>
      <c r="S45" s="33"/>
      <c r="T45" s="33"/>
      <c r="U45" s="25"/>
      <c r="V45" s="33"/>
      <c r="W45" s="28"/>
    </row>
    <row r="46" spans="1:23" s="48" customFormat="1" x14ac:dyDescent="0.15">
      <c r="A46" s="61">
        <v>41232</v>
      </c>
      <c r="B46" s="28" t="s">
        <v>45</v>
      </c>
      <c r="C46" s="28">
        <f>C45+C44</f>
        <v>0</v>
      </c>
      <c r="D46" s="25">
        <f t="shared" ref="D46:D53" si="40">C46+D33</f>
        <v>13425</v>
      </c>
      <c r="E46" s="28">
        <f t="shared" ref="E46:L46" si="41">E45+E44</f>
        <v>0</v>
      </c>
      <c r="F46" s="25">
        <f t="shared" si="41"/>
        <v>0</v>
      </c>
      <c r="G46" s="28">
        <f t="shared" si="41"/>
        <v>0</v>
      </c>
      <c r="H46" s="25">
        <f t="shared" si="41"/>
        <v>13425</v>
      </c>
      <c r="I46" s="28">
        <f t="shared" si="41"/>
        <v>0</v>
      </c>
      <c r="J46" s="25">
        <f t="shared" si="41"/>
        <v>210634.5</v>
      </c>
      <c r="K46" s="28">
        <f t="shared" si="41"/>
        <v>0</v>
      </c>
      <c r="L46" s="25">
        <f t="shared" si="41"/>
        <v>8460</v>
      </c>
      <c r="M46" s="28">
        <f>M44+M45</f>
        <v>0</v>
      </c>
      <c r="N46" s="25">
        <f t="shared" ref="N46:V46" si="42">N45+N44</f>
        <v>219094.5</v>
      </c>
      <c r="O46" s="28">
        <f t="shared" si="42"/>
        <v>0</v>
      </c>
      <c r="P46" s="27">
        <f t="shared" si="42"/>
        <v>0</v>
      </c>
      <c r="Q46" s="28">
        <f t="shared" si="42"/>
        <v>0</v>
      </c>
      <c r="R46" s="27">
        <f t="shared" si="42"/>
        <v>0</v>
      </c>
      <c r="S46" s="28">
        <f t="shared" si="42"/>
        <v>0</v>
      </c>
      <c r="T46" s="28">
        <f t="shared" si="42"/>
        <v>0</v>
      </c>
      <c r="U46" s="25">
        <f t="shared" si="42"/>
        <v>-109325</v>
      </c>
      <c r="V46" s="28">
        <f t="shared" si="42"/>
        <v>1254466</v>
      </c>
      <c r="W46" s="28">
        <f t="shared" ref="W46:W53" si="43">V46+T46+M46</f>
        <v>1254466</v>
      </c>
    </row>
    <row r="47" spans="1:23" x14ac:dyDescent="0.15">
      <c r="A47" s="61">
        <v>41232</v>
      </c>
      <c r="B47" s="33" t="s">
        <v>46</v>
      </c>
      <c r="C47" s="33"/>
      <c r="D47" s="43">
        <f t="shared" si="40"/>
        <v>0</v>
      </c>
      <c r="E47" s="44"/>
      <c r="F47" s="43">
        <f>E47+F34</f>
        <v>0</v>
      </c>
      <c r="G47" s="28">
        <f>E47+C47</f>
        <v>0</v>
      </c>
      <c r="H47" s="25">
        <f>F47+D47</f>
        <v>0</v>
      </c>
      <c r="I47" s="45"/>
      <c r="J47" s="43">
        <f>I47+J34</f>
        <v>0</v>
      </c>
      <c r="K47" s="44"/>
      <c r="L47" s="43">
        <f t="shared" ref="L47:L53" si="44">K47+L34</f>
        <v>0</v>
      </c>
      <c r="M47" s="28">
        <f t="shared" ref="M47:M53" si="45">K47+I47</f>
        <v>0</v>
      </c>
      <c r="N47" s="25">
        <f t="shared" ref="N47:N53" si="46">L47+J47</f>
        <v>0</v>
      </c>
      <c r="O47" s="45"/>
      <c r="P47" s="47">
        <f t="shared" ref="P47:P53" si="47">O47+P34</f>
        <v>0</v>
      </c>
      <c r="Q47" s="33"/>
      <c r="R47" s="47">
        <f>Q47+R34</f>
        <v>0</v>
      </c>
      <c r="S47" s="33">
        <f>Q47+O47</f>
        <v>0</v>
      </c>
      <c r="T47" s="33"/>
      <c r="U47" s="25">
        <f>T47+U34</f>
        <v>0</v>
      </c>
      <c r="V47" s="33">
        <f>W34</f>
        <v>0</v>
      </c>
      <c r="W47" s="28">
        <f t="shared" si="43"/>
        <v>0</v>
      </c>
    </row>
    <row r="48" spans="1:23" x14ac:dyDescent="0.15">
      <c r="A48" s="61">
        <v>41232</v>
      </c>
      <c r="B48" s="33" t="s">
        <v>53</v>
      </c>
      <c r="C48" s="33"/>
      <c r="D48" s="43">
        <f t="shared" si="40"/>
        <v>0</v>
      </c>
      <c r="E48" s="44"/>
      <c r="F48" s="43">
        <f t="shared" ref="F48:F53" si="48">E48+F35</f>
        <v>0</v>
      </c>
      <c r="G48" s="28">
        <f t="shared" ref="G48:H53" si="49">E48+C48</f>
        <v>0</v>
      </c>
      <c r="H48" s="25">
        <f t="shared" si="49"/>
        <v>0</v>
      </c>
      <c r="I48" s="45"/>
      <c r="J48" s="43">
        <f t="shared" ref="J48:J53" si="50">I48+J35</f>
        <v>0</v>
      </c>
      <c r="K48" s="44"/>
      <c r="L48" s="43">
        <f t="shared" si="44"/>
        <v>0</v>
      </c>
      <c r="M48" s="28">
        <f t="shared" si="45"/>
        <v>0</v>
      </c>
      <c r="N48" s="25">
        <f t="shared" si="46"/>
        <v>0</v>
      </c>
      <c r="O48" s="45"/>
      <c r="P48" s="47">
        <f t="shared" si="47"/>
        <v>0</v>
      </c>
      <c r="Q48" s="33"/>
      <c r="R48" s="47">
        <f t="shared" ref="R48:R53" si="51">Q48+R35</f>
        <v>0</v>
      </c>
      <c r="S48" s="33">
        <f t="shared" ref="S48:S53" si="52">Q48+O48</f>
        <v>0</v>
      </c>
      <c r="T48" s="33"/>
      <c r="U48" s="25">
        <f t="shared" ref="U48:U53" si="53">T48+U35</f>
        <v>0</v>
      </c>
      <c r="V48" s="33">
        <f t="shared" ref="V48:V53" si="54">W35</f>
        <v>25650</v>
      </c>
      <c r="W48" s="28">
        <f t="shared" si="43"/>
        <v>25650</v>
      </c>
    </row>
    <row r="49" spans="1:23" x14ac:dyDescent="0.15">
      <c r="A49" s="61">
        <v>41232</v>
      </c>
      <c r="B49" s="33" t="s">
        <v>47</v>
      </c>
      <c r="C49" s="33"/>
      <c r="D49" s="43">
        <f t="shared" si="40"/>
        <v>2125</v>
      </c>
      <c r="E49" s="44"/>
      <c r="F49" s="43">
        <f t="shared" si="48"/>
        <v>0</v>
      </c>
      <c r="G49" s="28">
        <f t="shared" si="49"/>
        <v>0</v>
      </c>
      <c r="H49" s="25">
        <f t="shared" si="49"/>
        <v>2125</v>
      </c>
      <c r="I49" s="45"/>
      <c r="J49" s="43">
        <f t="shared" si="50"/>
        <v>21875</v>
      </c>
      <c r="K49" s="44"/>
      <c r="L49" s="43">
        <f t="shared" si="44"/>
        <v>0</v>
      </c>
      <c r="M49" s="28">
        <f t="shared" si="45"/>
        <v>0</v>
      </c>
      <c r="N49" s="25">
        <f t="shared" si="46"/>
        <v>21875</v>
      </c>
      <c r="O49" s="45"/>
      <c r="P49" s="47">
        <f t="shared" si="47"/>
        <v>0</v>
      </c>
      <c r="Q49" s="33"/>
      <c r="R49" s="47">
        <f t="shared" si="51"/>
        <v>0</v>
      </c>
      <c r="S49" s="33">
        <f t="shared" si="52"/>
        <v>0</v>
      </c>
      <c r="T49" s="33"/>
      <c r="U49" s="25">
        <f t="shared" si="53"/>
        <v>-35875</v>
      </c>
      <c r="V49" s="33">
        <f t="shared" si="54"/>
        <v>672382.5</v>
      </c>
      <c r="W49" s="28">
        <f t="shared" si="43"/>
        <v>672382.5</v>
      </c>
    </row>
    <row r="50" spans="1:23" x14ac:dyDescent="0.15">
      <c r="A50" s="61">
        <v>41232</v>
      </c>
      <c r="B50" s="33" t="s">
        <v>48</v>
      </c>
      <c r="C50" s="33"/>
      <c r="D50" s="43">
        <f t="shared" si="40"/>
        <v>650</v>
      </c>
      <c r="E50" s="44"/>
      <c r="F50" s="43">
        <f t="shared" si="48"/>
        <v>0</v>
      </c>
      <c r="G50" s="28">
        <f t="shared" si="49"/>
        <v>0</v>
      </c>
      <c r="H50" s="25">
        <f t="shared" si="49"/>
        <v>650</v>
      </c>
      <c r="I50" s="45"/>
      <c r="J50" s="43">
        <f t="shared" si="50"/>
        <v>7754.5</v>
      </c>
      <c r="K50" s="44"/>
      <c r="L50" s="43">
        <f t="shared" si="44"/>
        <v>0</v>
      </c>
      <c r="M50" s="28">
        <f t="shared" si="45"/>
        <v>0</v>
      </c>
      <c r="N50" s="25">
        <f t="shared" si="46"/>
        <v>7754.5</v>
      </c>
      <c r="O50" s="45"/>
      <c r="P50" s="47">
        <f t="shared" si="47"/>
        <v>0</v>
      </c>
      <c r="Q50" s="33"/>
      <c r="R50" s="47">
        <f t="shared" si="51"/>
        <v>0</v>
      </c>
      <c r="S50" s="33">
        <f t="shared" si="52"/>
        <v>0</v>
      </c>
      <c r="T50" s="33"/>
      <c r="U50" s="25">
        <f t="shared" si="53"/>
        <v>0</v>
      </c>
      <c r="V50" s="33">
        <f t="shared" si="54"/>
        <v>83993.5</v>
      </c>
      <c r="W50" s="28">
        <f t="shared" si="43"/>
        <v>83993.5</v>
      </c>
    </row>
    <row r="51" spans="1:23" x14ac:dyDescent="0.15">
      <c r="A51" s="61">
        <v>41232</v>
      </c>
      <c r="B51" s="33" t="s">
        <v>49</v>
      </c>
      <c r="C51" s="33"/>
      <c r="D51" s="43">
        <f t="shared" si="40"/>
        <v>5650</v>
      </c>
      <c r="E51" s="44"/>
      <c r="F51" s="43">
        <f t="shared" si="48"/>
        <v>0</v>
      </c>
      <c r="G51" s="28">
        <f t="shared" si="49"/>
        <v>0</v>
      </c>
      <c r="H51" s="25">
        <f t="shared" si="49"/>
        <v>5650</v>
      </c>
      <c r="I51" s="45"/>
      <c r="J51" s="43">
        <f t="shared" si="50"/>
        <v>47005</v>
      </c>
      <c r="K51" s="44"/>
      <c r="L51" s="43">
        <f t="shared" si="44"/>
        <v>8460</v>
      </c>
      <c r="M51" s="28">
        <f t="shared" si="45"/>
        <v>0</v>
      </c>
      <c r="N51" s="25">
        <f t="shared" si="46"/>
        <v>55465</v>
      </c>
      <c r="O51" s="45"/>
      <c r="P51" s="47">
        <f t="shared" si="47"/>
        <v>0</v>
      </c>
      <c r="Q51" s="33"/>
      <c r="R51" s="47">
        <f t="shared" si="51"/>
        <v>0</v>
      </c>
      <c r="S51" s="33">
        <f t="shared" si="52"/>
        <v>0</v>
      </c>
      <c r="T51" s="33"/>
      <c r="U51" s="25">
        <f t="shared" si="53"/>
        <v>-73450</v>
      </c>
      <c r="V51" s="33">
        <f t="shared" si="54"/>
        <v>199530</v>
      </c>
      <c r="W51" s="28">
        <f t="shared" si="43"/>
        <v>199530</v>
      </c>
    </row>
    <row r="52" spans="1:23" x14ac:dyDescent="0.15">
      <c r="A52" s="61">
        <v>41232</v>
      </c>
      <c r="B52" s="34" t="s">
        <v>52</v>
      </c>
      <c r="C52" s="34"/>
      <c r="D52" s="43">
        <f t="shared" si="40"/>
        <v>5000</v>
      </c>
      <c r="E52" s="49"/>
      <c r="F52" s="43">
        <f t="shared" si="48"/>
        <v>0</v>
      </c>
      <c r="G52" s="28">
        <f t="shared" si="49"/>
        <v>0</v>
      </c>
      <c r="H52" s="25">
        <f t="shared" si="49"/>
        <v>5000</v>
      </c>
      <c r="I52" s="50"/>
      <c r="J52" s="43">
        <f t="shared" si="50"/>
        <v>134000</v>
      </c>
      <c r="K52" s="49"/>
      <c r="L52" s="43">
        <f t="shared" si="44"/>
        <v>0</v>
      </c>
      <c r="M52" s="28">
        <f t="shared" si="45"/>
        <v>0</v>
      </c>
      <c r="N52" s="25">
        <f t="shared" si="46"/>
        <v>134000</v>
      </c>
      <c r="O52" s="50"/>
      <c r="P52" s="47">
        <f t="shared" si="47"/>
        <v>0</v>
      </c>
      <c r="Q52" s="34"/>
      <c r="R52" s="47">
        <f t="shared" si="51"/>
        <v>0</v>
      </c>
      <c r="S52" s="33">
        <f t="shared" si="52"/>
        <v>0</v>
      </c>
      <c r="T52" s="34"/>
      <c r="U52" s="25">
        <f t="shared" si="53"/>
        <v>0</v>
      </c>
      <c r="V52" s="33">
        <f t="shared" si="54"/>
        <v>230000</v>
      </c>
      <c r="W52" s="28">
        <f t="shared" si="43"/>
        <v>230000</v>
      </c>
    </row>
    <row r="53" spans="1:23" s="58" customFormat="1" x14ac:dyDescent="0.15">
      <c r="A53" s="61">
        <v>41232</v>
      </c>
      <c r="B53" s="52" t="s">
        <v>50</v>
      </c>
      <c r="C53" s="52"/>
      <c r="D53" s="43">
        <f t="shared" si="40"/>
        <v>0</v>
      </c>
      <c r="E53" s="53"/>
      <c r="F53" s="43">
        <f t="shared" si="48"/>
        <v>0</v>
      </c>
      <c r="G53" s="54">
        <f t="shared" si="49"/>
        <v>0</v>
      </c>
      <c r="H53" s="25">
        <f t="shared" si="49"/>
        <v>0</v>
      </c>
      <c r="I53" s="55"/>
      <c r="J53" s="43">
        <f t="shared" si="50"/>
        <v>0</v>
      </c>
      <c r="K53" s="53"/>
      <c r="L53" s="43">
        <f t="shared" si="44"/>
        <v>0</v>
      </c>
      <c r="M53" s="28">
        <f t="shared" si="45"/>
        <v>0</v>
      </c>
      <c r="N53" s="25">
        <f t="shared" si="46"/>
        <v>0</v>
      </c>
      <c r="O53" s="55"/>
      <c r="P53" s="47">
        <f t="shared" si="47"/>
        <v>0</v>
      </c>
      <c r="Q53" s="52"/>
      <c r="R53" s="47">
        <f t="shared" si="51"/>
        <v>0</v>
      </c>
      <c r="S53" s="33">
        <f t="shared" si="52"/>
        <v>0</v>
      </c>
      <c r="T53" s="52"/>
      <c r="U53" s="25">
        <f t="shared" si="53"/>
        <v>0</v>
      </c>
      <c r="V53" s="33">
        <f t="shared" si="54"/>
        <v>42910</v>
      </c>
      <c r="W53" s="28">
        <f t="shared" si="43"/>
        <v>42910</v>
      </c>
    </row>
    <row r="54" spans="1:23" x14ac:dyDescent="0.15">
      <c r="A54" s="62">
        <v>41233</v>
      </c>
      <c r="B54" s="32" t="s">
        <v>28</v>
      </c>
      <c r="C54" s="32"/>
      <c r="D54" s="38"/>
      <c r="E54" s="39"/>
      <c r="F54" s="38"/>
      <c r="G54" s="35"/>
      <c r="H54" s="30"/>
      <c r="I54" s="40"/>
      <c r="J54" s="41"/>
      <c r="K54" s="39"/>
      <c r="L54" s="38"/>
      <c r="M54" s="35"/>
      <c r="N54" s="30"/>
      <c r="O54" s="40"/>
      <c r="P54" s="42"/>
      <c r="Q54" s="32"/>
      <c r="R54" s="31"/>
      <c r="S54" s="32"/>
      <c r="T54" s="32"/>
      <c r="U54" s="30"/>
      <c r="V54" s="32"/>
      <c r="W54" s="35"/>
    </row>
    <row r="55" spans="1:23" x14ac:dyDescent="0.15">
      <c r="A55" s="62">
        <v>41233</v>
      </c>
      <c r="B55" s="33" t="s">
        <v>40</v>
      </c>
      <c r="C55" s="33"/>
      <c r="D55" s="43"/>
      <c r="E55" s="44"/>
      <c r="F55" s="43"/>
      <c r="I55" s="45"/>
      <c r="J55" s="46"/>
      <c r="K55" s="44"/>
      <c r="L55" s="43"/>
      <c r="O55" s="45"/>
      <c r="P55" s="47"/>
      <c r="Q55" s="33"/>
      <c r="R55" s="27"/>
      <c r="S55" s="33"/>
      <c r="T55" s="33"/>
      <c r="U55" s="25"/>
      <c r="V55" s="33"/>
      <c r="W55" s="28"/>
    </row>
    <row r="56" spans="1:23" x14ac:dyDescent="0.15">
      <c r="A56" s="62">
        <v>41233</v>
      </c>
      <c r="B56" s="33" t="s">
        <v>43</v>
      </c>
      <c r="C56" s="33">
        <f>C60+C61+C62+C63+C64+C65+C66</f>
        <v>0</v>
      </c>
      <c r="D56" s="25">
        <f>C56+D43</f>
        <v>13425</v>
      </c>
      <c r="E56" s="33">
        <f>E60+E61+E62+E63+E64+E65+E66</f>
        <v>0</v>
      </c>
      <c r="F56" s="25">
        <f>E56+F43</f>
        <v>0</v>
      </c>
      <c r="G56" s="28">
        <f>G60+G61+G62+G63+G64+G65+G66</f>
        <v>0</v>
      </c>
      <c r="H56" s="25">
        <f>F56+D56</f>
        <v>13425</v>
      </c>
      <c r="I56" s="33">
        <f t="shared" ref="I56:L56" si="55">I60+I61+I62+I63+I64+I65+I66</f>
        <v>0</v>
      </c>
      <c r="J56" s="25">
        <f t="shared" si="55"/>
        <v>210634.5</v>
      </c>
      <c r="K56" s="33">
        <f t="shared" si="55"/>
        <v>0</v>
      </c>
      <c r="L56" s="25">
        <f t="shared" si="55"/>
        <v>8460</v>
      </c>
      <c r="M56" s="28">
        <f>K56+I56</f>
        <v>0</v>
      </c>
      <c r="N56" s="25">
        <f t="shared" ref="N56:V56" si="56">N60+N61+N62+N63+N64+N65+N66</f>
        <v>219094.5</v>
      </c>
      <c r="O56" s="33">
        <f t="shared" si="56"/>
        <v>0</v>
      </c>
      <c r="P56" s="27">
        <f t="shared" si="56"/>
        <v>0</v>
      </c>
      <c r="Q56" s="33">
        <f t="shared" si="56"/>
        <v>0</v>
      </c>
      <c r="R56" s="27">
        <f t="shared" si="56"/>
        <v>0</v>
      </c>
      <c r="S56" s="33">
        <f t="shared" si="56"/>
        <v>0</v>
      </c>
      <c r="T56" s="33">
        <f t="shared" si="56"/>
        <v>0</v>
      </c>
      <c r="U56" s="25">
        <f t="shared" si="56"/>
        <v>-109325</v>
      </c>
      <c r="V56" s="33">
        <f t="shared" si="56"/>
        <v>1254466</v>
      </c>
      <c r="W56" s="28">
        <f>V56+T56+M56</f>
        <v>1254466</v>
      </c>
    </row>
    <row r="57" spans="1:23" s="48" customFormat="1" x14ac:dyDescent="0.15">
      <c r="A57" s="62">
        <v>41233</v>
      </c>
      <c r="B57" s="28" t="s">
        <v>44</v>
      </c>
      <c r="C57" s="28">
        <f>C56+C55+C54</f>
        <v>0</v>
      </c>
      <c r="D57" s="25">
        <f>C57+D44</f>
        <v>13425</v>
      </c>
      <c r="E57" s="28">
        <f>E56+E55+E54</f>
        <v>0</v>
      </c>
      <c r="F57" s="25">
        <f>F54+F55+F56</f>
        <v>0</v>
      </c>
      <c r="G57" s="28">
        <f>G56+G55+G54</f>
        <v>0</v>
      </c>
      <c r="H57" s="25">
        <f>H54+H55+H56</f>
        <v>13425</v>
      </c>
      <c r="I57" s="28">
        <f>I56+I55+I54</f>
        <v>0</v>
      </c>
      <c r="J57" s="25">
        <f>J54+J55+J56</f>
        <v>210634.5</v>
      </c>
      <c r="K57" s="28">
        <f>K56+K55+K54</f>
        <v>0</v>
      </c>
      <c r="L57" s="25">
        <f>L54+L55+L56</f>
        <v>8460</v>
      </c>
      <c r="M57" s="28">
        <f>K57+I57</f>
        <v>0</v>
      </c>
      <c r="N57" s="25">
        <f>N54+N55+N56</f>
        <v>219094.5</v>
      </c>
      <c r="O57" s="28">
        <f t="shared" ref="O57:V57" si="57">O56+O55+O54</f>
        <v>0</v>
      </c>
      <c r="P57" s="27">
        <f t="shared" si="57"/>
        <v>0</v>
      </c>
      <c r="Q57" s="28">
        <f t="shared" si="57"/>
        <v>0</v>
      </c>
      <c r="R57" s="27">
        <f t="shared" si="57"/>
        <v>0</v>
      </c>
      <c r="S57" s="28">
        <f t="shared" si="57"/>
        <v>0</v>
      </c>
      <c r="T57" s="28">
        <f t="shared" si="57"/>
        <v>0</v>
      </c>
      <c r="U57" s="25">
        <f t="shared" si="57"/>
        <v>-109325</v>
      </c>
      <c r="V57" s="28">
        <f t="shared" si="57"/>
        <v>1254466</v>
      </c>
      <c r="W57" s="28">
        <f>V57+T57+M57</f>
        <v>1254466</v>
      </c>
    </row>
    <row r="58" spans="1:23" x14ac:dyDescent="0.15">
      <c r="A58" s="62">
        <v>41233</v>
      </c>
      <c r="B58" s="33" t="s">
        <v>38</v>
      </c>
      <c r="C58" s="33"/>
      <c r="D58" s="43"/>
      <c r="E58" s="44"/>
      <c r="F58" s="43"/>
      <c r="I58" s="45"/>
      <c r="J58" s="46"/>
      <c r="K58" s="44"/>
      <c r="L58" s="43"/>
      <c r="O58" s="45"/>
      <c r="P58" s="47"/>
      <c r="Q58" s="33"/>
      <c r="R58" s="27"/>
      <c r="S58" s="33"/>
      <c r="T58" s="33"/>
      <c r="U58" s="25"/>
      <c r="V58" s="33"/>
      <c r="W58" s="28"/>
    </row>
    <row r="59" spans="1:23" s="48" customFormat="1" x14ac:dyDescent="0.15">
      <c r="A59" s="62">
        <v>41233</v>
      </c>
      <c r="B59" s="28" t="s">
        <v>45</v>
      </c>
      <c r="C59" s="28">
        <f>C58+C57</f>
        <v>0</v>
      </c>
      <c r="D59" s="25">
        <f t="shared" ref="D59:D66" si="58">C59+D46</f>
        <v>13425</v>
      </c>
      <c r="E59" s="28">
        <f t="shared" ref="E59:L59" si="59">E58+E57</f>
        <v>0</v>
      </c>
      <c r="F59" s="25">
        <f t="shared" si="59"/>
        <v>0</v>
      </c>
      <c r="G59" s="28">
        <f t="shared" si="59"/>
        <v>0</v>
      </c>
      <c r="H59" s="25">
        <f t="shared" si="59"/>
        <v>13425</v>
      </c>
      <c r="I59" s="28">
        <f t="shared" si="59"/>
        <v>0</v>
      </c>
      <c r="J59" s="25">
        <f t="shared" si="59"/>
        <v>210634.5</v>
      </c>
      <c r="K59" s="28">
        <f t="shared" si="59"/>
        <v>0</v>
      </c>
      <c r="L59" s="25">
        <f t="shared" si="59"/>
        <v>8460</v>
      </c>
      <c r="M59" s="28">
        <f>M57+M58</f>
        <v>0</v>
      </c>
      <c r="N59" s="25">
        <f t="shared" ref="N59:V59" si="60">N58+N57</f>
        <v>219094.5</v>
      </c>
      <c r="O59" s="28">
        <f t="shared" si="60"/>
        <v>0</v>
      </c>
      <c r="P59" s="27">
        <f t="shared" si="60"/>
        <v>0</v>
      </c>
      <c r="Q59" s="28">
        <f t="shared" si="60"/>
        <v>0</v>
      </c>
      <c r="R59" s="27">
        <f t="shared" si="60"/>
        <v>0</v>
      </c>
      <c r="S59" s="28">
        <f t="shared" si="60"/>
        <v>0</v>
      </c>
      <c r="T59" s="28">
        <f t="shared" si="60"/>
        <v>0</v>
      </c>
      <c r="U59" s="25">
        <f t="shared" si="60"/>
        <v>-109325</v>
      </c>
      <c r="V59" s="28">
        <f t="shared" si="60"/>
        <v>1254466</v>
      </c>
      <c r="W59" s="28">
        <f t="shared" ref="W59:W66" si="61">V59+T59+M59</f>
        <v>1254466</v>
      </c>
    </row>
    <row r="60" spans="1:23" x14ac:dyDescent="0.15">
      <c r="A60" s="62">
        <v>41233</v>
      </c>
      <c r="B60" s="33" t="s">
        <v>46</v>
      </c>
      <c r="C60" s="33"/>
      <c r="D60" s="43">
        <f t="shared" si="58"/>
        <v>0</v>
      </c>
      <c r="E60" s="44"/>
      <c r="F60" s="43">
        <f>E60+F47</f>
        <v>0</v>
      </c>
      <c r="G60" s="28">
        <f>E60+C60</f>
        <v>0</v>
      </c>
      <c r="H60" s="25">
        <f>F60+D60</f>
        <v>0</v>
      </c>
      <c r="I60" s="45"/>
      <c r="J60" s="43">
        <f>I60+J47</f>
        <v>0</v>
      </c>
      <c r="K60" s="44"/>
      <c r="L60" s="43">
        <f t="shared" ref="L60:L66" si="62">K60+L47</f>
        <v>0</v>
      </c>
      <c r="M60" s="28">
        <f t="shared" ref="M60:M66" si="63">K60+I60</f>
        <v>0</v>
      </c>
      <c r="N60" s="25">
        <f t="shared" ref="N60:N66" si="64">L60+J60</f>
        <v>0</v>
      </c>
      <c r="O60" s="45"/>
      <c r="P60" s="47">
        <f t="shared" ref="P60:P66" si="65">O60+P47</f>
        <v>0</v>
      </c>
      <c r="Q60" s="33"/>
      <c r="R60" s="47">
        <f>Q60+R47</f>
        <v>0</v>
      </c>
      <c r="S60" s="33">
        <f>Q60+O60</f>
        <v>0</v>
      </c>
      <c r="T60" s="33"/>
      <c r="U60" s="25">
        <f>T60+U47</f>
        <v>0</v>
      </c>
      <c r="V60" s="33">
        <f>W47</f>
        <v>0</v>
      </c>
      <c r="W60" s="28">
        <f t="shared" si="61"/>
        <v>0</v>
      </c>
    </row>
    <row r="61" spans="1:23" x14ac:dyDescent="0.15">
      <c r="A61" s="62">
        <v>41233</v>
      </c>
      <c r="B61" s="33" t="s">
        <v>53</v>
      </c>
      <c r="C61" s="33"/>
      <c r="D61" s="43">
        <f t="shared" si="58"/>
        <v>0</v>
      </c>
      <c r="E61" s="44"/>
      <c r="F61" s="43">
        <f t="shared" ref="F61:F66" si="66">E61+F48</f>
        <v>0</v>
      </c>
      <c r="G61" s="28">
        <f t="shared" ref="G61:H66" si="67">E61+C61</f>
        <v>0</v>
      </c>
      <c r="H61" s="25">
        <f t="shared" si="67"/>
        <v>0</v>
      </c>
      <c r="I61" s="45"/>
      <c r="J61" s="43">
        <f t="shared" ref="J61:J66" si="68">I61+J48</f>
        <v>0</v>
      </c>
      <c r="K61" s="44"/>
      <c r="L61" s="43">
        <f t="shared" si="62"/>
        <v>0</v>
      </c>
      <c r="M61" s="28">
        <f t="shared" si="63"/>
        <v>0</v>
      </c>
      <c r="N61" s="25">
        <f t="shared" si="64"/>
        <v>0</v>
      </c>
      <c r="O61" s="45"/>
      <c r="P61" s="47">
        <f t="shared" si="65"/>
        <v>0</v>
      </c>
      <c r="Q61" s="33"/>
      <c r="R61" s="47">
        <f t="shared" ref="R61:R66" si="69">Q61+R48</f>
        <v>0</v>
      </c>
      <c r="S61" s="33">
        <f t="shared" ref="S61:S66" si="70">Q61+O61</f>
        <v>0</v>
      </c>
      <c r="T61" s="33"/>
      <c r="U61" s="25">
        <f t="shared" ref="U61:U66" si="71">T61+U48</f>
        <v>0</v>
      </c>
      <c r="V61" s="33">
        <f t="shared" ref="V61:V66" si="72">W48</f>
        <v>25650</v>
      </c>
      <c r="W61" s="28">
        <f t="shared" si="61"/>
        <v>25650</v>
      </c>
    </row>
    <row r="62" spans="1:23" x14ac:dyDescent="0.15">
      <c r="A62" s="62">
        <v>41233</v>
      </c>
      <c r="B62" s="33" t="s">
        <v>47</v>
      </c>
      <c r="C62" s="33"/>
      <c r="D62" s="43">
        <f t="shared" si="58"/>
        <v>2125</v>
      </c>
      <c r="E62" s="44"/>
      <c r="F62" s="43">
        <f t="shared" si="66"/>
        <v>0</v>
      </c>
      <c r="G62" s="28">
        <f t="shared" si="67"/>
        <v>0</v>
      </c>
      <c r="H62" s="25">
        <f t="shared" si="67"/>
        <v>2125</v>
      </c>
      <c r="I62" s="45"/>
      <c r="J62" s="43">
        <f t="shared" si="68"/>
        <v>21875</v>
      </c>
      <c r="K62" s="44"/>
      <c r="L62" s="43">
        <f t="shared" si="62"/>
        <v>0</v>
      </c>
      <c r="M62" s="28">
        <f t="shared" si="63"/>
        <v>0</v>
      </c>
      <c r="N62" s="25">
        <f t="shared" si="64"/>
        <v>21875</v>
      </c>
      <c r="O62" s="45"/>
      <c r="P62" s="47">
        <f t="shared" si="65"/>
        <v>0</v>
      </c>
      <c r="Q62" s="33"/>
      <c r="R62" s="47">
        <f t="shared" si="69"/>
        <v>0</v>
      </c>
      <c r="S62" s="33">
        <f t="shared" si="70"/>
        <v>0</v>
      </c>
      <c r="T62" s="33"/>
      <c r="U62" s="25">
        <f t="shared" si="71"/>
        <v>-35875</v>
      </c>
      <c r="V62" s="33">
        <f t="shared" si="72"/>
        <v>672382.5</v>
      </c>
      <c r="W62" s="28">
        <f t="shared" si="61"/>
        <v>672382.5</v>
      </c>
    </row>
    <row r="63" spans="1:23" x14ac:dyDescent="0.15">
      <c r="A63" s="62">
        <v>41233</v>
      </c>
      <c r="B63" s="33" t="s">
        <v>48</v>
      </c>
      <c r="C63" s="33"/>
      <c r="D63" s="43">
        <f t="shared" si="58"/>
        <v>650</v>
      </c>
      <c r="E63" s="44"/>
      <c r="F63" s="43">
        <f t="shared" si="66"/>
        <v>0</v>
      </c>
      <c r="G63" s="28">
        <f t="shared" si="67"/>
        <v>0</v>
      </c>
      <c r="H63" s="25">
        <f t="shared" si="67"/>
        <v>650</v>
      </c>
      <c r="I63" s="45"/>
      <c r="J63" s="43">
        <f t="shared" si="68"/>
        <v>7754.5</v>
      </c>
      <c r="K63" s="44"/>
      <c r="L63" s="43">
        <f t="shared" si="62"/>
        <v>0</v>
      </c>
      <c r="M63" s="28">
        <f t="shared" si="63"/>
        <v>0</v>
      </c>
      <c r="N63" s="25">
        <f t="shared" si="64"/>
        <v>7754.5</v>
      </c>
      <c r="O63" s="45"/>
      <c r="P63" s="47">
        <f t="shared" si="65"/>
        <v>0</v>
      </c>
      <c r="Q63" s="33"/>
      <c r="R63" s="47">
        <f t="shared" si="69"/>
        <v>0</v>
      </c>
      <c r="S63" s="33">
        <f t="shared" si="70"/>
        <v>0</v>
      </c>
      <c r="T63" s="33"/>
      <c r="U63" s="25">
        <f t="shared" si="71"/>
        <v>0</v>
      </c>
      <c r="V63" s="33">
        <f t="shared" si="72"/>
        <v>83993.5</v>
      </c>
      <c r="W63" s="28">
        <f t="shared" si="61"/>
        <v>83993.5</v>
      </c>
    </row>
    <row r="64" spans="1:23" x14ac:dyDescent="0.15">
      <c r="A64" s="62">
        <v>41233</v>
      </c>
      <c r="B64" s="33" t="s">
        <v>49</v>
      </c>
      <c r="C64" s="33"/>
      <c r="D64" s="43">
        <f t="shared" si="58"/>
        <v>5650</v>
      </c>
      <c r="E64" s="44"/>
      <c r="F64" s="43">
        <f t="shared" si="66"/>
        <v>0</v>
      </c>
      <c r="G64" s="28">
        <f t="shared" si="67"/>
        <v>0</v>
      </c>
      <c r="H64" s="25">
        <f t="shared" si="67"/>
        <v>5650</v>
      </c>
      <c r="I64" s="45"/>
      <c r="J64" s="43">
        <f t="shared" si="68"/>
        <v>47005</v>
      </c>
      <c r="K64" s="44"/>
      <c r="L64" s="43">
        <f t="shared" si="62"/>
        <v>8460</v>
      </c>
      <c r="M64" s="28">
        <f t="shared" si="63"/>
        <v>0</v>
      </c>
      <c r="N64" s="25">
        <f t="shared" si="64"/>
        <v>55465</v>
      </c>
      <c r="O64" s="45"/>
      <c r="P64" s="47">
        <f t="shared" si="65"/>
        <v>0</v>
      </c>
      <c r="Q64" s="33"/>
      <c r="R64" s="47">
        <f t="shared" si="69"/>
        <v>0</v>
      </c>
      <c r="S64" s="33">
        <f t="shared" si="70"/>
        <v>0</v>
      </c>
      <c r="T64" s="33"/>
      <c r="U64" s="25">
        <f t="shared" si="71"/>
        <v>-73450</v>
      </c>
      <c r="V64" s="33">
        <f t="shared" si="72"/>
        <v>199530</v>
      </c>
      <c r="W64" s="28">
        <f t="shared" si="61"/>
        <v>199530</v>
      </c>
    </row>
    <row r="65" spans="1:23" x14ac:dyDescent="0.15">
      <c r="A65" s="62">
        <v>41233</v>
      </c>
      <c r="B65" s="34" t="s">
        <v>52</v>
      </c>
      <c r="C65" s="34"/>
      <c r="D65" s="43">
        <f t="shared" si="58"/>
        <v>5000</v>
      </c>
      <c r="E65" s="49"/>
      <c r="F65" s="43">
        <f t="shared" si="66"/>
        <v>0</v>
      </c>
      <c r="G65" s="28">
        <f t="shared" si="67"/>
        <v>0</v>
      </c>
      <c r="H65" s="25">
        <f t="shared" si="67"/>
        <v>5000</v>
      </c>
      <c r="I65" s="50"/>
      <c r="J65" s="43">
        <f t="shared" si="68"/>
        <v>134000</v>
      </c>
      <c r="K65" s="49"/>
      <c r="L65" s="43">
        <f t="shared" si="62"/>
        <v>0</v>
      </c>
      <c r="M65" s="28">
        <f t="shared" si="63"/>
        <v>0</v>
      </c>
      <c r="N65" s="25">
        <f t="shared" si="64"/>
        <v>134000</v>
      </c>
      <c r="O65" s="50"/>
      <c r="P65" s="47">
        <f t="shared" si="65"/>
        <v>0</v>
      </c>
      <c r="Q65" s="34"/>
      <c r="R65" s="47">
        <f t="shared" si="69"/>
        <v>0</v>
      </c>
      <c r="S65" s="33">
        <f t="shared" si="70"/>
        <v>0</v>
      </c>
      <c r="T65" s="34"/>
      <c r="U65" s="25">
        <f t="shared" si="71"/>
        <v>0</v>
      </c>
      <c r="V65" s="33">
        <f t="shared" si="72"/>
        <v>230000</v>
      </c>
      <c r="W65" s="28">
        <f t="shared" si="61"/>
        <v>230000</v>
      </c>
    </row>
    <row r="66" spans="1:23" s="58" customFormat="1" x14ac:dyDescent="0.15">
      <c r="A66" s="62">
        <v>41233</v>
      </c>
      <c r="B66" s="52" t="s">
        <v>50</v>
      </c>
      <c r="C66" s="52"/>
      <c r="D66" s="43">
        <f t="shared" si="58"/>
        <v>0</v>
      </c>
      <c r="E66" s="53"/>
      <c r="F66" s="43">
        <f t="shared" si="66"/>
        <v>0</v>
      </c>
      <c r="G66" s="54">
        <f t="shared" si="67"/>
        <v>0</v>
      </c>
      <c r="H66" s="25">
        <f t="shared" si="67"/>
        <v>0</v>
      </c>
      <c r="I66" s="55"/>
      <c r="J66" s="43">
        <f t="shared" si="68"/>
        <v>0</v>
      </c>
      <c r="K66" s="53"/>
      <c r="L66" s="43">
        <f t="shared" si="62"/>
        <v>0</v>
      </c>
      <c r="M66" s="28">
        <f t="shared" si="63"/>
        <v>0</v>
      </c>
      <c r="N66" s="25">
        <f t="shared" si="64"/>
        <v>0</v>
      </c>
      <c r="O66" s="55"/>
      <c r="P66" s="47">
        <f t="shared" si="65"/>
        <v>0</v>
      </c>
      <c r="Q66" s="52"/>
      <c r="R66" s="47">
        <f t="shared" si="69"/>
        <v>0</v>
      </c>
      <c r="S66" s="33">
        <f t="shared" si="70"/>
        <v>0</v>
      </c>
      <c r="T66" s="52"/>
      <c r="U66" s="25">
        <f t="shared" si="71"/>
        <v>0</v>
      </c>
      <c r="V66" s="33">
        <f t="shared" si="72"/>
        <v>42910</v>
      </c>
      <c r="W66" s="28">
        <f t="shared" si="61"/>
        <v>42910</v>
      </c>
    </row>
    <row r="67" spans="1:23" x14ac:dyDescent="0.15">
      <c r="A67" s="63">
        <v>41234</v>
      </c>
      <c r="B67" s="32" t="s">
        <v>28</v>
      </c>
      <c r="C67" s="32"/>
      <c r="D67" s="38"/>
      <c r="E67" s="39"/>
      <c r="F67" s="38"/>
      <c r="G67" s="35"/>
      <c r="H67" s="30"/>
      <c r="I67" s="40"/>
      <c r="J67" s="41"/>
      <c r="K67" s="39"/>
      <c r="L67" s="38"/>
      <c r="M67" s="35"/>
      <c r="N67" s="30"/>
      <c r="O67" s="40"/>
      <c r="P67" s="42"/>
      <c r="Q67" s="32"/>
      <c r="R67" s="31"/>
      <c r="S67" s="32"/>
      <c r="T67" s="32"/>
      <c r="U67" s="30"/>
      <c r="V67" s="32"/>
      <c r="W67" s="35"/>
    </row>
    <row r="68" spans="1:23" x14ac:dyDescent="0.15">
      <c r="A68" s="63">
        <v>41234</v>
      </c>
      <c r="B68" s="33" t="s">
        <v>40</v>
      </c>
      <c r="C68" s="33"/>
      <c r="D68" s="43"/>
      <c r="E68" s="44"/>
      <c r="F68" s="43"/>
      <c r="I68" s="45"/>
      <c r="J68" s="46"/>
      <c r="K68" s="44"/>
      <c r="L68" s="43"/>
      <c r="O68" s="45"/>
      <c r="P68" s="47"/>
      <c r="Q68" s="33"/>
      <c r="R68" s="27"/>
      <c r="S68" s="33"/>
      <c r="T68" s="33"/>
      <c r="U68" s="25"/>
      <c r="V68" s="33"/>
      <c r="W68" s="28"/>
    </row>
    <row r="69" spans="1:23" x14ac:dyDescent="0.15">
      <c r="A69" s="63">
        <v>41234</v>
      </c>
      <c r="B69" s="33" t="s">
        <v>43</v>
      </c>
      <c r="C69" s="33">
        <f>C73+C74+C75+C76+C77+C78+C79</f>
        <v>0</v>
      </c>
      <c r="D69" s="25">
        <f>C69+D56</f>
        <v>13425</v>
      </c>
      <c r="E69" s="33">
        <f>E73+E74+E75+E76+E77+E78+E79</f>
        <v>0</v>
      </c>
      <c r="F69" s="25">
        <f>E69+F56</f>
        <v>0</v>
      </c>
      <c r="G69" s="28">
        <f>G73+G74+G75+G76+G77+G78+G79</f>
        <v>0</v>
      </c>
      <c r="H69" s="25">
        <f>F69+D69</f>
        <v>13425</v>
      </c>
      <c r="I69" s="33">
        <f t="shared" ref="I69:L69" si="73">I73+I74+I75+I76+I77+I78+I79</f>
        <v>0</v>
      </c>
      <c r="J69" s="25">
        <f t="shared" si="73"/>
        <v>210634.5</v>
      </c>
      <c r="K69" s="33">
        <f t="shared" si="73"/>
        <v>0</v>
      </c>
      <c r="L69" s="25">
        <f t="shared" si="73"/>
        <v>8460</v>
      </c>
      <c r="M69" s="28">
        <f>K69+I69</f>
        <v>0</v>
      </c>
      <c r="N69" s="25">
        <f t="shared" ref="N69:V69" si="74">N73+N74+N75+N76+N77+N78+N79</f>
        <v>219094.5</v>
      </c>
      <c r="O69" s="33">
        <f t="shared" si="74"/>
        <v>0</v>
      </c>
      <c r="P69" s="27">
        <f t="shared" si="74"/>
        <v>0</v>
      </c>
      <c r="Q69" s="33">
        <f t="shared" si="74"/>
        <v>0</v>
      </c>
      <c r="R69" s="27">
        <f t="shared" si="74"/>
        <v>0</v>
      </c>
      <c r="S69" s="33">
        <f t="shared" si="74"/>
        <v>0</v>
      </c>
      <c r="T69" s="33">
        <f t="shared" si="74"/>
        <v>0</v>
      </c>
      <c r="U69" s="25">
        <f t="shared" si="74"/>
        <v>-109325</v>
      </c>
      <c r="V69" s="33">
        <f t="shared" si="74"/>
        <v>1254466</v>
      </c>
      <c r="W69" s="28">
        <f>V69+T69+M69</f>
        <v>1254466</v>
      </c>
    </row>
    <row r="70" spans="1:23" s="48" customFormat="1" x14ac:dyDescent="0.15">
      <c r="A70" s="63">
        <v>41234</v>
      </c>
      <c r="B70" s="28" t="s">
        <v>44</v>
      </c>
      <c r="C70" s="28">
        <f>C69+C68+C67</f>
        <v>0</v>
      </c>
      <c r="D70" s="25">
        <f>C70+D57</f>
        <v>13425</v>
      </c>
      <c r="E70" s="28">
        <f>E69+E68+E67</f>
        <v>0</v>
      </c>
      <c r="F70" s="25">
        <f>F67+F68+F69</f>
        <v>0</v>
      </c>
      <c r="G70" s="28">
        <f>G69+G68+G67</f>
        <v>0</v>
      </c>
      <c r="H70" s="25">
        <f>H67+H68+H69</f>
        <v>13425</v>
      </c>
      <c r="I70" s="28">
        <f>I69+I68+I67</f>
        <v>0</v>
      </c>
      <c r="J70" s="25">
        <f>J67+J68+J69</f>
        <v>210634.5</v>
      </c>
      <c r="K70" s="28">
        <f>K69+K68+K67</f>
        <v>0</v>
      </c>
      <c r="L70" s="25">
        <f>L67+L68+L69</f>
        <v>8460</v>
      </c>
      <c r="M70" s="28">
        <f>K70+I70</f>
        <v>0</v>
      </c>
      <c r="N70" s="25">
        <f>N67+N68+N69</f>
        <v>219094.5</v>
      </c>
      <c r="O70" s="28">
        <f t="shared" ref="O70:V70" si="75">O69+O68+O67</f>
        <v>0</v>
      </c>
      <c r="P70" s="27">
        <f t="shared" si="75"/>
        <v>0</v>
      </c>
      <c r="Q70" s="28">
        <f t="shared" si="75"/>
        <v>0</v>
      </c>
      <c r="R70" s="27">
        <f t="shared" si="75"/>
        <v>0</v>
      </c>
      <c r="S70" s="28">
        <f t="shared" si="75"/>
        <v>0</v>
      </c>
      <c r="T70" s="28">
        <f t="shared" si="75"/>
        <v>0</v>
      </c>
      <c r="U70" s="25">
        <f t="shared" si="75"/>
        <v>-109325</v>
      </c>
      <c r="V70" s="28">
        <f t="shared" si="75"/>
        <v>1254466</v>
      </c>
      <c r="W70" s="28">
        <f>V70+T70+M70</f>
        <v>1254466</v>
      </c>
    </row>
    <row r="71" spans="1:23" x14ac:dyDescent="0.15">
      <c r="A71" s="63">
        <v>41234</v>
      </c>
      <c r="B71" s="33" t="s">
        <v>38</v>
      </c>
      <c r="C71" s="33"/>
      <c r="D71" s="43"/>
      <c r="E71" s="44"/>
      <c r="F71" s="43"/>
      <c r="I71" s="45"/>
      <c r="J71" s="46"/>
      <c r="K71" s="44"/>
      <c r="L71" s="43"/>
      <c r="O71" s="45"/>
      <c r="P71" s="47"/>
      <c r="Q71" s="33"/>
      <c r="R71" s="27"/>
      <c r="S71" s="33"/>
      <c r="T71" s="33"/>
      <c r="U71" s="25"/>
      <c r="V71" s="33"/>
      <c r="W71" s="28"/>
    </row>
    <row r="72" spans="1:23" s="48" customFormat="1" x14ac:dyDescent="0.15">
      <c r="A72" s="63">
        <v>41234</v>
      </c>
      <c r="B72" s="28" t="s">
        <v>45</v>
      </c>
      <c r="C72" s="28">
        <f>C71+C70</f>
        <v>0</v>
      </c>
      <c r="D72" s="25">
        <f t="shared" ref="D72:D79" si="76">C72+D59</f>
        <v>13425</v>
      </c>
      <c r="E72" s="28">
        <f t="shared" ref="E72:L72" si="77">E71+E70</f>
        <v>0</v>
      </c>
      <c r="F72" s="25">
        <f t="shared" si="77"/>
        <v>0</v>
      </c>
      <c r="G72" s="28">
        <f t="shared" si="77"/>
        <v>0</v>
      </c>
      <c r="H72" s="25">
        <f t="shared" si="77"/>
        <v>13425</v>
      </c>
      <c r="I72" s="28">
        <f t="shared" si="77"/>
        <v>0</v>
      </c>
      <c r="J72" s="25">
        <f t="shared" si="77"/>
        <v>210634.5</v>
      </c>
      <c r="K72" s="28">
        <f t="shared" si="77"/>
        <v>0</v>
      </c>
      <c r="L72" s="25">
        <f t="shared" si="77"/>
        <v>8460</v>
      </c>
      <c r="M72" s="28">
        <f>M70+M71</f>
        <v>0</v>
      </c>
      <c r="N72" s="25">
        <f t="shared" ref="N72:V72" si="78">N71+N70</f>
        <v>219094.5</v>
      </c>
      <c r="O72" s="28">
        <f t="shared" si="78"/>
        <v>0</v>
      </c>
      <c r="P72" s="27">
        <f t="shared" si="78"/>
        <v>0</v>
      </c>
      <c r="Q72" s="28">
        <f t="shared" si="78"/>
        <v>0</v>
      </c>
      <c r="R72" s="27">
        <f t="shared" si="78"/>
        <v>0</v>
      </c>
      <c r="S72" s="28">
        <f t="shared" si="78"/>
        <v>0</v>
      </c>
      <c r="T72" s="28">
        <f t="shared" si="78"/>
        <v>0</v>
      </c>
      <c r="U72" s="25">
        <f t="shared" si="78"/>
        <v>-109325</v>
      </c>
      <c r="V72" s="28">
        <f t="shared" si="78"/>
        <v>1254466</v>
      </c>
      <c r="W72" s="28">
        <f t="shared" ref="W72:W79" si="79">V72+T72+M72</f>
        <v>1254466</v>
      </c>
    </row>
    <row r="73" spans="1:23" x14ac:dyDescent="0.15">
      <c r="A73" s="63">
        <v>41234</v>
      </c>
      <c r="B73" s="33" t="s">
        <v>46</v>
      </c>
      <c r="C73" s="33"/>
      <c r="D73" s="43">
        <f t="shared" si="76"/>
        <v>0</v>
      </c>
      <c r="E73" s="44"/>
      <c r="F73" s="43">
        <f>E73+F60</f>
        <v>0</v>
      </c>
      <c r="G73" s="28">
        <f>E73+C73</f>
        <v>0</v>
      </c>
      <c r="H73" s="25">
        <f>F73+D73</f>
        <v>0</v>
      </c>
      <c r="I73" s="45"/>
      <c r="J73" s="43">
        <f>I73+J60</f>
        <v>0</v>
      </c>
      <c r="K73" s="44"/>
      <c r="L73" s="43">
        <f t="shared" ref="L73:L79" si="80">K73+L60</f>
        <v>0</v>
      </c>
      <c r="M73" s="28">
        <f t="shared" ref="M73:M79" si="81">K73+I73</f>
        <v>0</v>
      </c>
      <c r="N73" s="25">
        <f t="shared" ref="N73:N79" si="82">L73+J73</f>
        <v>0</v>
      </c>
      <c r="O73" s="45"/>
      <c r="P73" s="47">
        <f t="shared" ref="P73:P79" si="83">O73+P60</f>
        <v>0</v>
      </c>
      <c r="Q73" s="33"/>
      <c r="R73" s="47">
        <f>Q73+R60</f>
        <v>0</v>
      </c>
      <c r="S73" s="33">
        <f>Q73+O73</f>
        <v>0</v>
      </c>
      <c r="T73" s="33"/>
      <c r="U73" s="25">
        <f>T73+U60</f>
        <v>0</v>
      </c>
      <c r="V73" s="33">
        <f>W60</f>
        <v>0</v>
      </c>
      <c r="W73" s="28">
        <f t="shared" si="79"/>
        <v>0</v>
      </c>
    </row>
    <row r="74" spans="1:23" x14ac:dyDescent="0.15">
      <c r="A74" s="63">
        <v>41234</v>
      </c>
      <c r="B74" s="33" t="s">
        <v>53</v>
      </c>
      <c r="C74" s="33"/>
      <c r="D74" s="43">
        <f t="shared" si="76"/>
        <v>0</v>
      </c>
      <c r="E74" s="44"/>
      <c r="F74" s="43">
        <f t="shared" ref="F74:F79" si="84">E74+F61</f>
        <v>0</v>
      </c>
      <c r="G74" s="28">
        <f t="shared" ref="G74:H79" si="85">E74+C74</f>
        <v>0</v>
      </c>
      <c r="H74" s="25">
        <f t="shared" si="85"/>
        <v>0</v>
      </c>
      <c r="I74" s="45"/>
      <c r="J74" s="43">
        <f t="shared" ref="J74:J79" si="86">I74+J61</f>
        <v>0</v>
      </c>
      <c r="K74" s="44"/>
      <c r="L74" s="43">
        <f t="shared" si="80"/>
        <v>0</v>
      </c>
      <c r="M74" s="28">
        <f t="shared" si="81"/>
        <v>0</v>
      </c>
      <c r="N74" s="25">
        <f t="shared" si="82"/>
        <v>0</v>
      </c>
      <c r="O74" s="45"/>
      <c r="P74" s="47">
        <f t="shared" si="83"/>
        <v>0</v>
      </c>
      <c r="Q74" s="33"/>
      <c r="R74" s="47">
        <f t="shared" ref="R74:R79" si="87">Q74+R61</f>
        <v>0</v>
      </c>
      <c r="S74" s="33">
        <f t="shared" ref="S74:S79" si="88">Q74+O74</f>
        <v>0</v>
      </c>
      <c r="T74" s="33"/>
      <c r="U74" s="25">
        <f t="shared" ref="U74:U79" si="89">T74+U61</f>
        <v>0</v>
      </c>
      <c r="V74" s="33">
        <f t="shared" ref="V74:V79" si="90">W61</f>
        <v>25650</v>
      </c>
      <c r="W74" s="28">
        <f>V74+T74+M74</f>
        <v>25650</v>
      </c>
    </row>
    <row r="75" spans="1:23" x14ac:dyDescent="0.15">
      <c r="A75" s="63">
        <v>41234</v>
      </c>
      <c r="B75" s="33" t="s">
        <v>47</v>
      </c>
      <c r="C75" s="33"/>
      <c r="D75" s="43">
        <f t="shared" si="76"/>
        <v>2125</v>
      </c>
      <c r="E75" s="44"/>
      <c r="F75" s="43">
        <f t="shared" si="84"/>
        <v>0</v>
      </c>
      <c r="G75" s="28">
        <f t="shared" si="85"/>
        <v>0</v>
      </c>
      <c r="H75" s="25">
        <f t="shared" si="85"/>
        <v>2125</v>
      </c>
      <c r="I75" s="45"/>
      <c r="J75" s="43">
        <f t="shared" si="86"/>
        <v>21875</v>
      </c>
      <c r="K75" s="44"/>
      <c r="L75" s="43">
        <f t="shared" si="80"/>
        <v>0</v>
      </c>
      <c r="M75" s="28">
        <f t="shared" si="81"/>
        <v>0</v>
      </c>
      <c r="N75" s="25">
        <f t="shared" si="82"/>
        <v>21875</v>
      </c>
      <c r="O75" s="45"/>
      <c r="P75" s="47">
        <f t="shared" si="83"/>
        <v>0</v>
      </c>
      <c r="Q75" s="33"/>
      <c r="R75" s="47">
        <f t="shared" si="87"/>
        <v>0</v>
      </c>
      <c r="S75" s="33">
        <f t="shared" si="88"/>
        <v>0</v>
      </c>
      <c r="T75" s="33"/>
      <c r="U75" s="25">
        <f t="shared" si="89"/>
        <v>-35875</v>
      </c>
      <c r="V75" s="33">
        <f t="shared" si="90"/>
        <v>672382.5</v>
      </c>
      <c r="W75" s="28">
        <f t="shared" si="79"/>
        <v>672382.5</v>
      </c>
    </row>
    <row r="76" spans="1:23" x14ac:dyDescent="0.15">
      <c r="A76" s="63">
        <v>41234</v>
      </c>
      <c r="B76" s="33" t="s">
        <v>48</v>
      </c>
      <c r="C76" s="33"/>
      <c r="D76" s="43">
        <f t="shared" si="76"/>
        <v>650</v>
      </c>
      <c r="E76" s="44"/>
      <c r="F76" s="43">
        <f t="shared" si="84"/>
        <v>0</v>
      </c>
      <c r="G76" s="28">
        <f t="shared" si="85"/>
        <v>0</v>
      </c>
      <c r="H76" s="25">
        <f t="shared" si="85"/>
        <v>650</v>
      </c>
      <c r="I76" s="45"/>
      <c r="J76" s="43">
        <f t="shared" si="86"/>
        <v>7754.5</v>
      </c>
      <c r="K76" s="44"/>
      <c r="L76" s="43">
        <f t="shared" si="80"/>
        <v>0</v>
      </c>
      <c r="M76" s="28">
        <f t="shared" si="81"/>
        <v>0</v>
      </c>
      <c r="N76" s="25">
        <f t="shared" si="82"/>
        <v>7754.5</v>
      </c>
      <c r="O76" s="45"/>
      <c r="P76" s="47">
        <f t="shared" si="83"/>
        <v>0</v>
      </c>
      <c r="Q76" s="33"/>
      <c r="R76" s="47">
        <f t="shared" si="87"/>
        <v>0</v>
      </c>
      <c r="S76" s="33">
        <f t="shared" si="88"/>
        <v>0</v>
      </c>
      <c r="T76" s="33"/>
      <c r="U76" s="25">
        <f t="shared" si="89"/>
        <v>0</v>
      </c>
      <c r="V76" s="33">
        <f t="shared" si="90"/>
        <v>83993.5</v>
      </c>
      <c r="W76" s="28">
        <f t="shared" si="79"/>
        <v>83993.5</v>
      </c>
    </row>
    <row r="77" spans="1:23" x14ac:dyDescent="0.15">
      <c r="A77" s="63">
        <v>41234</v>
      </c>
      <c r="B77" s="33" t="s">
        <v>49</v>
      </c>
      <c r="C77" s="33"/>
      <c r="D77" s="43">
        <f t="shared" si="76"/>
        <v>5650</v>
      </c>
      <c r="E77" s="44"/>
      <c r="F77" s="43">
        <f t="shared" si="84"/>
        <v>0</v>
      </c>
      <c r="G77" s="28">
        <f t="shared" si="85"/>
        <v>0</v>
      </c>
      <c r="H77" s="25">
        <f t="shared" si="85"/>
        <v>5650</v>
      </c>
      <c r="I77" s="45"/>
      <c r="J77" s="43">
        <f t="shared" si="86"/>
        <v>47005</v>
      </c>
      <c r="K77" s="44"/>
      <c r="L77" s="43">
        <f t="shared" si="80"/>
        <v>8460</v>
      </c>
      <c r="M77" s="28">
        <f t="shared" si="81"/>
        <v>0</v>
      </c>
      <c r="N77" s="25">
        <f t="shared" si="82"/>
        <v>55465</v>
      </c>
      <c r="O77" s="45"/>
      <c r="P77" s="47">
        <f t="shared" si="83"/>
        <v>0</v>
      </c>
      <c r="Q77" s="33"/>
      <c r="R77" s="47">
        <f t="shared" si="87"/>
        <v>0</v>
      </c>
      <c r="S77" s="33">
        <f t="shared" si="88"/>
        <v>0</v>
      </c>
      <c r="T77" s="33"/>
      <c r="U77" s="25">
        <f t="shared" si="89"/>
        <v>-73450</v>
      </c>
      <c r="V77" s="33">
        <f t="shared" si="90"/>
        <v>199530</v>
      </c>
      <c r="W77" s="28">
        <f t="shared" si="79"/>
        <v>199530</v>
      </c>
    </row>
    <row r="78" spans="1:23" x14ac:dyDescent="0.15">
      <c r="A78" s="63">
        <v>41234</v>
      </c>
      <c r="B78" s="34" t="s">
        <v>52</v>
      </c>
      <c r="C78" s="34"/>
      <c r="D78" s="43">
        <f t="shared" si="76"/>
        <v>5000</v>
      </c>
      <c r="E78" s="49"/>
      <c r="F78" s="43">
        <f t="shared" si="84"/>
        <v>0</v>
      </c>
      <c r="G78" s="28">
        <f t="shared" si="85"/>
        <v>0</v>
      </c>
      <c r="H78" s="25">
        <f t="shared" si="85"/>
        <v>5000</v>
      </c>
      <c r="I78" s="50"/>
      <c r="J78" s="43">
        <f t="shared" si="86"/>
        <v>134000</v>
      </c>
      <c r="K78" s="49"/>
      <c r="L78" s="43">
        <f t="shared" si="80"/>
        <v>0</v>
      </c>
      <c r="M78" s="28">
        <f t="shared" si="81"/>
        <v>0</v>
      </c>
      <c r="N78" s="25">
        <f t="shared" si="82"/>
        <v>134000</v>
      </c>
      <c r="O78" s="50"/>
      <c r="P78" s="47">
        <f t="shared" si="83"/>
        <v>0</v>
      </c>
      <c r="Q78" s="34"/>
      <c r="R78" s="47">
        <f t="shared" si="87"/>
        <v>0</v>
      </c>
      <c r="S78" s="33">
        <f t="shared" si="88"/>
        <v>0</v>
      </c>
      <c r="T78" s="34"/>
      <c r="U78" s="25">
        <f t="shared" si="89"/>
        <v>0</v>
      </c>
      <c r="V78" s="33">
        <f t="shared" si="90"/>
        <v>230000</v>
      </c>
      <c r="W78" s="28">
        <f t="shared" si="79"/>
        <v>230000</v>
      </c>
    </row>
    <row r="79" spans="1:23" s="58" customFormat="1" x14ac:dyDescent="0.15">
      <c r="A79" s="63">
        <v>41234</v>
      </c>
      <c r="B79" s="52" t="s">
        <v>50</v>
      </c>
      <c r="C79" s="52"/>
      <c r="D79" s="43">
        <f t="shared" si="76"/>
        <v>0</v>
      </c>
      <c r="E79" s="53"/>
      <c r="F79" s="43">
        <f t="shared" si="84"/>
        <v>0</v>
      </c>
      <c r="G79" s="54">
        <f t="shared" si="85"/>
        <v>0</v>
      </c>
      <c r="H79" s="25">
        <f t="shared" si="85"/>
        <v>0</v>
      </c>
      <c r="I79" s="55"/>
      <c r="J79" s="43">
        <f t="shared" si="86"/>
        <v>0</v>
      </c>
      <c r="K79" s="53"/>
      <c r="L79" s="43">
        <f t="shared" si="80"/>
        <v>0</v>
      </c>
      <c r="M79" s="28">
        <f t="shared" si="81"/>
        <v>0</v>
      </c>
      <c r="N79" s="25">
        <f t="shared" si="82"/>
        <v>0</v>
      </c>
      <c r="O79" s="55"/>
      <c r="P79" s="47">
        <f t="shared" si="83"/>
        <v>0</v>
      </c>
      <c r="Q79" s="52"/>
      <c r="R79" s="47">
        <f t="shared" si="87"/>
        <v>0</v>
      </c>
      <c r="S79" s="33">
        <f t="shared" si="88"/>
        <v>0</v>
      </c>
      <c r="T79" s="52"/>
      <c r="U79" s="25">
        <f t="shared" si="89"/>
        <v>0</v>
      </c>
      <c r="V79" s="33">
        <f t="shared" si="90"/>
        <v>42910</v>
      </c>
      <c r="W79" s="28">
        <f t="shared" si="79"/>
        <v>42910</v>
      </c>
    </row>
    <row r="80" spans="1:23" x14ac:dyDescent="0.15">
      <c r="A80" s="64">
        <v>41235</v>
      </c>
      <c r="B80" s="32" t="s">
        <v>28</v>
      </c>
      <c r="C80" s="32"/>
      <c r="D80" s="38"/>
      <c r="E80" s="39"/>
      <c r="F80" s="38"/>
      <c r="G80" s="35"/>
      <c r="H80" s="30"/>
      <c r="I80" s="40"/>
      <c r="J80" s="41"/>
      <c r="K80" s="39"/>
      <c r="L80" s="38"/>
      <c r="M80" s="35"/>
      <c r="N80" s="30"/>
      <c r="O80" s="40"/>
      <c r="P80" s="42"/>
      <c r="Q80" s="32"/>
      <c r="R80" s="31"/>
      <c r="S80" s="32"/>
      <c r="T80" s="32"/>
      <c r="U80" s="30"/>
      <c r="V80" s="32"/>
      <c r="W80" s="35"/>
    </row>
    <row r="81" spans="1:23" x14ac:dyDescent="0.15">
      <c r="A81" s="64">
        <v>41235</v>
      </c>
      <c r="B81" s="33" t="s">
        <v>40</v>
      </c>
      <c r="C81" s="33"/>
      <c r="D81" s="43"/>
      <c r="E81" s="44"/>
      <c r="F81" s="43"/>
      <c r="I81" s="45"/>
      <c r="J81" s="46"/>
      <c r="K81" s="44"/>
      <c r="L81" s="43"/>
      <c r="O81" s="45"/>
      <c r="P81" s="47"/>
      <c r="Q81" s="33"/>
      <c r="R81" s="27"/>
      <c r="S81" s="33"/>
      <c r="T81" s="33"/>
      <c r="U81" s="25"/>
      <c r="V81" s="33"/>
      <c r="W81" s="28"/>
    </row>
    <row r="82" spans="1:23" x14ac:dyDescent="0.15">
      <c r="A82" s="64">
        <v>41235</v>
      </c>
      <c r="B82" s="33" t="s">
        <v>43</v>
      </c>
      <c r="C82" s="33">
        <f>C86+C87+C88+C89+C90+C91+C92</f>
        <v>0</v>
      </c>
      <c r="D82" s="25">
        <f>C82+D69</f>
        <v>13425</v>
      </c>
      <c r="E82" s="33">
        <f>E86+E87+E88+E89+E90+E91+E92</f>
        <v>0</v>
      </c>
      <c r="F82" s="25">
        <f>E82+F69</f>
        <v>0</v>
      </c>
      <c r="G82" s="28">
        <f>G86+G87+G88+G89+G90+G91+G92</f>
        <v>0</v>
      </c>
      <c r="H82" s="25">
        <f>F82+D82</f>
        <v>13425</v>
      </c>
      <c r="I82" s="33">
        <f t="shared" ref="I82:L82" si="91">I86+I87+I88+I89+I90+I91+I92</f>
        <v>0</v>
      </c>
      <c r="J82" s="25">
        <f t="shared" si="91"/>
        <v>210634.5</v>
      </c>
      <c r="K82" s="33">
        <f t="shared" si="91"/>
        <v>0</v>
      </c>
      <c r="L82" s="25">
        <f t="shared" si="91"/>
        <v>8460</v>
      </c>
      <c r="M82" s="28">
        <f>K82+I82</f>
        <v>0</v>
      </c>
      <c r="N82" s="25">
        <f t="shared" ref="N82:V82" si="92">N86+N87+N88+N89+N90+N91+N92</f>
        <v>219094.5</v>
      </c>
      <c r="O82" s="33">
        <f t="shared" si="92"/>
        <v>0</v>
      </c>
      <c r="P82" s="27">
        <f t="shared" si="92"/>
        <v>0</v>
      </c>
      <c r="Q82" s="33">
        <f t="shared" si="92"/>
        <v>0</v>
      </c>
      <c r="R82" s="27">
        <f t="shared" si="92"/>
        <v>0</v>
      </c>
      <c r="S82" s="33">
        <f t="shared" si="92"/>
        <v>0</v>
      </c>
      <c r="T82" s="33">
        <f t="shared" si="92"/>
        <v>0</v>
      </c>
      <c r="U82" s="25">
        <f t="shared" si="92"/>
        <v>-109325</v>
      </c>
      <c r="V82" s="33">
        <f t="shared" si="92"/>
        <v>1254466</v>
      </c>
      <c r="W82" s="28">
        <f>V82+T82+M82</f>
        <v>1254466</v>
      </c>
    </row>
    <row r="83" spans="1:23" s="48" customFormat="1" x14ac:dyDescent="0.15">
      <c r="A83" s="64">
        <v>41235</v>
      </c>
      <c r="B83" s="28" t="s">
        <v>44</v>
      </c>
      <c r="C83" s="28">
        <f>C82+C81+C80</f>
        <v>0</v>
      </c>
      <c r="D83" s="25">
        <f>C83+D70</f>
        <v>13425</v>
      </c>
      <c r="E83" s="28">
        <f>E82+E81+E80</f>
        <v>0</v>
      </c>
      <c r="F83" s="25">
        <f>F80+F81+F82</f>
        <v>0</v>
      </c>
      <c r="G83" s="28">
        <f>G82+G81+G80</f>
        <v>0</v>
      </c>
      <c r="H83" s="25">
        <f>H80+H81+H82</f>
        <v>13425</v>
      </c>
      <c r="I83" s="28">
        <f>I82+I81+I80</f>
        <v>0</v>
      </c>
      <c r="J83" s="25">
        <f>J80+J81+J82</f>
        <v>210634.5</v>
      </c>
      <c r="K83" s="28">
        <f>K82+K81+K80</f>
        <v>0</v>
      </c>
      <c r="L83" s="25">
        <f>L80+L81+L82</f>
        <v>8460</v>
      </c>
      <c r="M83" s="28">
        <f>K83+I83</f>
        <v>0</v>
      </c>
      <c r="N83" s="25">
        <f>N80+N81+N82</f>
        <v>219094.5</v>
      </c>
      <c r="O83" s="28">
        <f t="shared" ref="O83:V83" si="93">O82+O81+O80</f>
        <v>0</v>
      </c>
      <c r="P83" s="27">
        <f t="shared" si="93"/>
        <v>0</v>
      </c>
      <c r="Q83" s="28">
        <f t="shared" si="93"/>
        <v>0</v>
      </c>
      <c r="R83" s="27">
        <f t="shared" si="93"/>
        <v>0</v>
      </c>
      <c r="S83" s="28">
        <f t="shared" si="93"/>
        <v>0</v>
      </c>
      <c r="T83" s="28">
        <f t="shared" si="93"/>
        <v>0</v>
      </c>
      <c r="U83" s="25">
        <f t="shared" si="93"/>
        <v>-109325</v>
      </c>
      <c r="V83" s="28">
        <f t="shared" si="93"/>
        <v>1254466</v>
      </c>
      <c r="W83" s="28">
        <f>V83+T83+M83</f>
        <v>1254466</v>
      </c>
    </row>
    <row r="84" spans="1:23" x14ac:dyDescent="0.15">
      <c r="A84" s="64">
        <v>41235</v>
      </c>
      <c r="B84" s="33" t="s">
        <v>38</v>
      </c>
      <c r="C84" s="33"/>
      <c r="D84" s="43"/>
      <c r="E84" s="44"/>
      <c r="F84" s="43"/>
      <c r="I84" s="45"/>
      <c r="J84" s="46"/>
      <c r="K84" s="44"/>
      <c r="L84" s="43"/>
      <c r="O84" s="45"/>
      <c r="P84" s="47"/>
      <c r="Q84" s="33"/>
      <c r="R84" s="27"/>
      <c r="S84" s="33"/>
      <c r="T84" s="33"/>
      <c r="U84" s="25"/>
      <c r="V84" s="33"/>
      <c r="W84" s="28"/>
    </row>
    <row r="85" spans="1:23" s="48" customFormat="1" x14ac:dyDescent="0.15">
      <c r="A85" s="64">
        <v>41235</v>
      </c>
      <c r="B85" s="28" t="s">
        <v>45</v>
      </c>
      <c r="C85" s="28">
        <f>C84+C83</f>
        <v>0</v>
      </c>
      <c r="D85" s="25">
        <f t="shared" ref="D85:D92" si="94">C85+D72</f>
        <v>13425</v>
      </c>
      <c r="E85" s="28">
        <f t="shared" ref="E85:L85" si="95">E84+E83</f>
        <v>0</v>
      </c>
      <c r="F85" s="25">
        <f t="shared" si="95"/>
        <v>0</v>
      </c>
      <c r="G85" s="28">
        <f t="shared" si="95"/>
        <v>0</v>
      </c>
      <c r="H85" s="25">
        <f t="shared" si="95"/>
        <v>13425</v>
      </c>
      <c r="I85" s="28">
        <f t="shared" si="95"/>
        <v>0</v>
      </c>
      <c r="J85" s="25">
        <f t="shared" si="95"/>
        <v>210634.5</v>
      </c>
      <c r="K85" s="28">
        <f t="shared" si="95"/>
        <v>0</v>
      </c>
      <c r="L85" s="25">
        <f t="shared" si="95"/>
        <v>8460</v>
      </c>
      <c r="M85" s="28">
        <f>M83+M84</f>
        <v>0</v>
      </c>
      <c r="N85" s="25">
        <f t="shared" ref="N85:V85" si="96">N84+N83</f>
        <v>219094.5</v>
      </c>
      <c r="O85" s="28">
        <f t="shared" si="96"/>
        <v>0</v>
      </c>
      <c r="P85" s="27">
        <f t="shared" si="96"/>
        <v>0</v>
      </c>
      <c r="Q85" s="28">
        <f t="shared" si="96"/>
        <v>0</v>
      </c>
      <c r="R85" s="27">
        <f t="shared" si="96"/>
        <v>0</v>
      </c>
      <c r="S85" s="28">
        <f t="shared" si="96"/>
        <v>0</v>
      </c>
      <c r="T85" s="28">
        <f t="shared" si="96"/>
        <v>0</v>
      </c>
      <c r="U85" s="25">
        <f t="shared" si="96"/>
        <v>-109325</v>
      </c>
      <c r="V85" s="28">
        <f t="shared" si="96"/>
        <v>1254466</v>
      </c>
      <c r="W85" s="28">
        <f t="shared" ref="W85:W92" si="97">V85+T85+M85</f>
        <v>1254466</v>
      </c>
    </row>
    <row r="86" spans="1:23" x14ac:dyDescent="0.15">
      <c r="A86" s="64">
        <v>41235</v>
      </c>
      <c r="B86" s="33" t="s">
        <v>46</v>
      </c>
      <c r="C86" s="33"/>
      <c r="D86" s="43">
        <f t="shared" si="94"/>
        <v>0</v>
      </c>
      <c r="E86" s="44"/>
      <c r="F86" s="43">
        <f>E86+F73</f>
        <v>0</v>
      </c>
      <c r="G86" s="28">
        <f>E86+C86</f>
        <v>0</v>
      </c>
      <c r="H86" s="25">
        <f>F86+D86</f>
        <v>0</v>
      </c>
      <c r="I86" s="45"/>
      <c r="J86" s="43">
        <f>I86+J73</f>
        <v>0</v>
      </c>
      <c r="K86" s="44"/>
      <c r="L86" s="43">
        <f t="shared" ref="L86:L92" si="98">K86+L73</f>
        <v>0</v>
      </c>
      <c r="M86" s="28">
        <f t="shared" ref="M86:M92" si="99">K86+I86</f>
        <v>0</v>
      </c>
      <c r="N86" s="25">
        <f t="shared" ref="N86:N92" si="100">L86+J86</f>
        <v>0</v>
      </c>
      <c r="O86" s="45"/>
      <c r="P86" s="47">
        <f t="shared" ref="P86:P92" si="101">O86+P73</f>
        <v>0</v>
      </c>
      <c r="Q86" s="33"/>
      <c r="R86" s="47">
        <f>Q86+R73</f>
        <v>0</v>
      </c>
      <c r="S86" s="33">
        <f>Q86+O86</f>
        <v>0</v>
      </c>
      <c r="T86" s="33"/>
      <c r="U86" s="25">
        <f>T86+U73</f>
        <v>0</v>
      </c>
      <c r="V86" s="33">
        <f>W73</f>
        <v>0</v>
      </c>
      <c r="W86" s="28">
        <f t="shared" si="97"/>
        <v>0</v>
      </c>
    </row>
    <row r="87" spans="1:23" x14ac:dyDescent="0.15">
      <c r="A87" s="64">
        <v>41235</v>
      </c>
      <c r="B87" s="33" t="s">
        <v>53</v>
      </c>
      <c r="C87" s="33"/>
      <c r="D87" s="43">
        <f t="shared" si="94"/>
        <v>0</v>
      </c>
      <c r="E87" s="44"/>
      <c r="F87" s="43">
        <f t="shared" ref="F87:F92" si="102">E87+F74</f>
        <v>0</v>
      </c>
      <c r="G87" s="28">
        <f t="shared" ref="G87:H92" si="103">E87+C87</f>
        <v>0</v>
      </c>
      <c r="H87" s="25">
        <f t="shared" si="103"/>
        <v>0</v>
      </c>
      <c r="I87" s="45"/>
      <c r="J87" s="43">
        <f t="shared" ref="J87:J92" si="104">I87+J74</f>
        <v>0</v>
      </c>
      <c r="K87" s="44"/>
      <c r="L87" s="43">
        <f t="shared" si="98"/>
        <v>0</v>
      </c>
      <c r="M87" s="28">
        <f t="shared" si="99"/>
        <v>0</v>
      </c>
      <c r="N87" s="25">
        <f t="shared" si="100"/>
        <v>0</v>
      </c>
      <c r="O87" s="45"/>
      <c r="P87" s="47">
        <f t="shared" si="101"/>
        <v>0</v>
      </c>
      <c r="Q87" s="33"/>
      <c r="R87" s="47">
        <f t="shared" ref="R87:R92" si="105">Q87+R74</f>
        <v>0</v>
      </c>
      <c r="S87" s="33">
        <f t="shared" ref="S87:S92" si="106">Q87+O87</f>
        <v>0</v>
      </c>
      <c r="T87" s="33"/>
      <c r="U87" s="25">
        <f t="shared" ref="U87:U92" si="107">T87+U74</f>
        <v>0</v>
      </c>
      <c r="V87" s="33">
        <f t="shared" ref="V87:V92" si="108">W74</f>
        <v>25650</v>
      </c>
      <c r="W87" s="28">
        <f t="shared" si="97"/>
        <v>25650</v>
      </c>
    </row>
    <row r="88" spans="1:23" x14ac:dyDescent="0.15">
      <c r="A88" s="64">
        <v>41235</v>
      </c>
      <c r="B88" s="33" t="s">
        <v>47</v>
      </c>
      <c r="C88" s="33"/>
      <c r="D88" s="43">
        <f t="shared" si="94"/>
        <v>2125</v>
      </c>
      <c r="E88" s="44"/>
      <c r="F88" s="43">
        <f t="shared" si="102"/>
        <v>0</v>
      </c>
      <c r="G88" s="28">
        <f t="shared" si="103"/>
        <v>0</v>
      </c>
      <c r="H88" s="25">
        <f t="shared" si="103"/>
        <v>2125</v>
      </c>
      <c r="I88" s="45"/>
      <c r="J88" s="43">
        <f t="shared" si="104"/>
        <v>21875</v>
      </c>
      <c r="K88" s="44"/>
      <c r="L88" s="43">
        <f t="shared" si="98"/>
        <v>0</v>
      </c>
      <c r="M88" s="28">
        <f t="shared" si="99"/>
        <v>0</v>
      </c>
      <c r="N88" s="25">
        <f t="shared" si="100"/>
        <v>21875</v>
      </c>
      <c r="O88" s="45"/>
      <c r="P88" s="47">
        <f t="shared" si="101"/>
        <v>0</v>
      </c>
      <c r="Q88" s="33"/>
      <c r="R88" s="47">
        <f t="shared" si="105"/>
        <v>0</v>
      </c>
      <c r="S88" s="33">
        <f t="shared" si="106"/>
        <v>0</v>
      </c>
      <c r="T88" s="33"/>
      <c r="U88" s="25">
        <f t="shared" si="107"/>
        <v>-35875</v>
      </c>
      <c r="V88" s="33">
        <f t="shared" si="108"/>
        <v>672382.5</v>
      </c>
      <c r="W88" s="28">
        <f t="shared" si="97"/>
        <v>672382.5</v>
      </c>
    </row>
    <row r="89" spans="1:23" x14ac:dyDescent="0.15">
      <c r="A89" s="64">
        <v>41235</v>
      </c>
      <c r="B89" s="33" t="s">
        <v>48</v>
      </c>
      <c r="C89" s="33"/>
      <c r="D89" s="43">
        <f t="shared" si="94"/>
        <v>650</v>
      </c>
      <c r="E89" s="44"/>
      <c r="F89" s="43">
        <f t="shared" si="102"/>
        <v>0</v>
      </c>
      <c r="G89" s="28">
        <f t="shared" si="103"/>
        <v>0</v>
      </c>
      <c r="H89" s="25">
        <f t="shared" si="103"/>
        <v>650</v>
      </c>
      <c r="I89" s="45"/>
      <c r="J89" s="43">
        <f t="shared" si="104"/>
        <v>7754.5</v>
      </c>
      <c r="K89" s="44"/>
      <c r="L89" s="43">
        <f t="shared" si="98"/>
        <v>0</v>
      </c>
      <c r="M89" s="28">
        <f t="shared" si="99"/>
        <v>0</v>
      </c>
      <c r="N89" s="25">
        <f t="shared" si="100"/>
        <v>7754.5</v>
      </c>
      <c r="O89" s="45"/>
      <c r="P89" s="47">
        <f t="shared" si="101"/>
        <v>0</v>
      </c>
      <c r="Q89" s="33"/>
      <c r="R89" s="47">
        <f t="shared" si="105"/>
        <v>0</v>
      </c>
      <c r="S89" s="33">
        <f t="shared" si="106"/>
        <v>0</v>
      </c>
      <c r="T89" s="33"/>
      <c r="U89" s="25">
        <f t="shared" si="107"/>
        <v>0</v>
      </c>
      <c r="V89" s="33">
        <f t="shared" si="108"/>
        <v>83993.5</v>
      </c>
      <c r="W89" s="28">
        <f t="shared" si="97"/>
        <v>83993.5</v>
      </c>
    </row>
    <row r="90" spans="1:23" x14ac:dyDescent="0.15">
      <c r="A90" s="64">
        <v>41235</v>
      </c>
      <c r="B90" s="33" t="s">
        <v>49</v>
      </c>
      <c r="C90" s="33"/>
      <c r="D90" s="43">
        <f t="shared" si="94"/>
        <v>5650</v>
      </c>
      <c r="E90" s="44"/>
      <c r="F90" s="43">
        <f t="shared" si="102"/>
        <v>0</v>
      </c>
      <c r="G90" s="28">
        <f t="shared" si="103"/>
        <v>0</v>
      </c>
      <c r="H90" s="25">
        <f t="shared" si="103"/>
        <v>5650</v>
      </c>
      <c r="I90" s="45"/>
      <c r="J90" s="43">
        <f t="shared" si="104"/>
        <v>47005</v>
      </c>
      <c r="K90" s="44"/>
      <c r="L90" s="43">
        <f t="shared" si="98"/>
        <v>8460</v>
      </c>
      <c r="M90" s="28">
        <f t="shared" si="99"/>
        <v>0</v>
      </c>
      <c r="N90" s="25">
        <f t="shared" si="100"/>
        <v>55465</v>
      </c>
      <c r="O90" s="45"/>
      <c r="P90" s="47">
        <f t="shared" si="101"/>
        <v>0</v>
      </c>
      <c r="Q90" s="33"/>
      <c r="R90" s="47">
        <f t="shared" si="105"/>
        <v>0</v>
      </c>
      <c r="S90" s="33">
        <f t="shared" si="106"/>
        <v>0</v>
      </c>
      <c r="T90" s="33"/>
      <c r="U90" s="25">
        <f t="shared" si="107"/>
        <v>-73450</v>
      </c>
      <c r="V90" s="33">
        <f t="shared" si="108"/>
        <v>199530</v>
      </c>
      <c r="W90" s="28">
        <f t="shared" si="97"/>
        <v>199530</v>
      </c>
    </row>
    <row r="91" spans="1:23" x14ac:dyDescent="0.15">
      <c r="A91" s="64">
        <v>41235</v>
      </c>
      <c r="B91" s="34" t="s">
        <v>52</v>
      </c>
      <c r="C91" s="34"/>
      <c r="D91" s="43">
        <f t="shared" si="94"/>
        <v>5000</v>
      </c>
      <c r="E91" s="49"/>
      <c r="F91" s="43">
        <f t="shared" si="102"/>
        <v>0</v>
      </c>
      <c r="G91" s="28">
        <f t="shared" si="103"/>
        <v>0</v>
      </c>
      <c r="H91" s="25">
        <f t="shared" si="103"/>
        <v>5000</v>
      </c>
      <c r="I91" s="50"/>
      <c r="J91" s="43">
        <f t="shared" si="104"/>
        <v>134000</v>
      </c>
      <c r="K91" s="49"/>
      <c r="L91" s="43">
        <f t="shared" si="98"/>
        <v>0</v>
      </c>
      <c r="M91" s="28">
        <f t="shared" si="99"/>
        <v>0</v>
      </c>
      <c r="N91" s="25">
        <f t="shared" si="100"/>
        <v>134000</v>
      </c>
      <c r="O91" s="50"/>
      <c r="P91" s="47">
        <f t="shared" si="101"/>
        <v>0</v>
      </c>
      <c r="Q91" s="34"/>
      <c r="R91" s="47">
        <f t="shared" si="105"/>
        <v>0</v>
      </c>
      <c r="S91" s="33">
        <f t="shared" si="106"/>
        <v>0</v>
      </c>
      <c r="T91" s="34"/>
      <c r="U91" s="25">
        <f t="shared" si="107"/>
        <v>0</v>
      </c>
      <c r="V91" s="33">
        <f t="shared" si="108"/>
        <v>230000</v>
      </c>
      <c r="W91" s="28">
        <f t="shared" si="97"/>
        <v>230000</v>
      </c>
    </row>
    <row r="92" spans="1:23" s="58" customFormat="1" x14ac:dyDescent="0.15">
      <c r="A92" s="64">
        <v>41235</v>
      </c>
      <c r="B92" s="52" t="s">
        <v>50</v>
      </c>
      <c r="C92" s="52"/>
      <c r="D92" s="43">
        <f t="shared" si="94"/>
        <v>0</v>
      </c>
      <c r="E92" s="53"/>
      <c r="F92" s="43">
        <f t="shared" si="102"/>
        <v>0</v>
      </c>
      <c r="G92" s="54">
        <f t="shared" si="103"/>
        <v>0</v>
      </c>
      <c r="H92" s="25">
        <f t="shared" si="103"/>
        <v>0</v>
      </c>
      <c r="I92" s="55"/>
      <c r="J92" s="43">
        <f t="shared" si="104"/>
        <v>0</v>
      </c>
      <c r="K92" s="53"/>
      <c r="L92" s="43">
        <f t="shared" si="98"/>
        <v>0</v>
      </c>
      <c r="M92" s="28">
        <f t="shared" si="99"/>
        <v>0</v>
      </c>
      <c r="N92" s="25">
        <f t="shared" si="100"/>
        <v>0</v>
      </c>
      <c r="O92" s="55"/>
      <c r="P92" s="47">
        <f t="shared" si="101"/>
        <v>0</v>
      </c>
      <c r="Q92" s="52"/>
      <c r="R92" s="47">
        <f t="shared" si="105"/>
        <v>0</v>
      </c>
      <c r="S92" s="33">
        <f t="shared" si="106"/>
        <v>0</v>
      </c>
      <c r="T92" s="52"/>
      <c r="U92" s="25">
        <f t="shared" si="107"/>
        <v>0</v>
      </c>
      <c r="V92" s="33">
        <f t="shared" si="108"/>
        <v>42910</v>
      </c>
      <c r="W92" s="28">
        <f t="shared" si="97"/>
        <v>42910</v>
      </c>
    </row>
    <row r="93" spans="1:23" x14ac:dyDescent="0.15">
      <c r="A93" s="62">
        <v>41236</v>
      </c>
      <c r="B93" s="32" t="s">
        <v>28</v>
      </c>
      <c r="C93" s="32"/>
      <c r="D93" s="38"/>
      <c r="E93" s="39"/>
      <c r="F93" s="38"/>
      <c r="G93" s="35"/>
      <c r="H93" s="30"/>
      <c r="I93" s="40"/>
      <c r="J93" s="41"/>
      <c r="K93" s="39"/>
      <c r="L93" s="38"/>
      <c r="M93" s="35"/>
      <c r="N93" s="30"/>
      <c r="O93" s="40"/>
      <c r="P93" s="42"/>
      <c r="Q93" s="32"/>
      <c r="R93" s="31"/>
      <c r="S93" s="32"/>
      <c r="T93" s="32"/>
      <c r="U93" s="30"/>
      <c r="V93" s="32"/>
      <c r="W93" s="35"/>
    </row>
    <row r="94" spans="1:23" x14ac:dyDescent="0.15">
      <c r="A94" s="62">
        <v>41236</v>
      </c>
      <c r="B94" s="33" t="s">
        <v>40</v>
      </c>
      <c r="C94" s="33"/>
      <c r="D94" s="43"/>
      <c r="E94" s="44"/>
      <c r="F94" s="43"/>
      <c r="I94" s="45"/>
      <c r="J94" s="46"/>
      <c r="K94" s="44"/>
      <c r="L94" s="43"/>
      <c r="O94" s="45"/>
      <c r="P94" s="47"/>
      <c r="Q94" s="33"/>
      <c r="R94" s="27"/>
      <c r="S94" s="33"/>
      <c r="T94" s="33"/>
      <c r="U94" s="25"/>
      <c r="V94" s="33"/>
      <c r="W94" s="28"/>
    </row>
    <row r="95" spans="1:23" x14ac:dyDescent="0.15">
      <c r="A95" s="62">
        <v>41236</v>
      </c>
      <c r="B95" s="33" t="s">
        <v>43</v>
      </c>
      <c r="C95" s="33">
        <f>C99+C100+C101+C102+C103+C104+C105</f>
        <v>0</v>
      </c>
      <c r="D95" s="25">
        <f>C95+D82</f>
        <v>13425</v>
      </c>
      <c r="E95" s="33">
        <f>E99+E100+E101+E102+E103+E104+E105</f>
        <v>0</v>
      </c>
      <c r="F95" s="25">
        <f>E95+F82</f>
        <v>0</v>
      </c>
      <c r="G95" s="28">
        <f>G99+G100+G101+G102+G103+G104+G105</f>
        <v>0</v>
      </c>
      <c r="H95" s="25">
        <f>F95+D95</f>
        <v>13425</v>
      </c>
      <c r="I95" s="33">
        <f t="shared" ref="I95:L95" si="109">I99+I100+I101+I102+I103+I104+I105</f>
        <v>0</v>
      </c>
      <c r="J95" s="25">
        <f t="shared" si="109"/>
        <v>210634.5</v>
      </c>
      <c r="K95" s="33">
        <f t="shared" si="109"/>
        <v>0</v>
      </c>
      <c r="L95" s="25">
        <f t="shared" si="109"/>
        <v>8460</v>
      </c>
      <c r="M95" s="28">
        <f>K95+I95</f>
        <v>0</v>
      </c>
      <c r="N95" s="25">
        <f t="shared" ref="N95:V95" si="110">N99+N100+N101+N102+N103+N104+N105</f>
        <v>219094.5</v>
      </c>
      <c r="O95" s="33">
        <f t="shared" si="110"/>
        <v>0</v>
      </c>
      <c r="P95" s="27">
        <f t="shared" si="110"/>
        <v>0</v>
      </c>
      <c r="Q95" s="33">
        <f t="shared" si="110"/>
        <v>0</v>
      </c>
      <c r="R95" s="27">
        <f t="shared" si="110"/>
        <v>0</v>
      </c>
      <c r="S95" s="33">
        <f t="shared" si="110"/>
        <v>0</v>
      </c>
      <c r="T95" s="33">
        <f t="shared" si="110"/>
        <v>0</v>
      </c>
      <c r="U95" s="25">
        <f t="shared" si="110"/>
        <v>-109325</v>
      </c>
      <c r="V95" s="33">
        <f t="shared" si="110"/>
        <v>1254466</v>
      </c>
      <c r="W95" s="28">
        <f>V95+T95+M95</f>
        <v>1254466</v>
      </c>
    </row>
    <row r="96" spans="1:23" s="48" customFormat="1" x14ac:dyDescent="0.15">
      <c r="A96" s="62">
        <v>41236</v>
      </c>
      <c r="B96" s="28" t="s">
        <v>44</v>
      </c>
      <c r="C96" s="28">
        <f>C95+C94+C93</f>
        <v>0</v>
      </c>
      <c r="D96" s="25">
        <f>C96+D83</f>
        <v>13425</v>
      </c>
      <c r="E96" s="28">
        <f>E95+E94+E93</f>
        <v>0</v>
      </c>
      <c r="F96" s="25">
        <f>F93+F94+F95</f>
        <v>0</v>
      </c>
      <c r="G96" s="28">
        <f>G95+G94+G93</f>
        <v>0</v>
      </c>
      <c r="H96" s="25">
        <f>H93+H94+H95</f>
        <v>13425</v>
      </c>
      <c r="I96" s="28">
        <f>I95+I94+I93</f>
        <v>0</v>
      </c>
      <c r="J96" s="25">
        <f>J93+J94+J95</f>
        <v>210634.5</v>
      </c>
      <c r="K96" s="28">
        <f>K95+K94+K93</f>
        <v>0</v>
      </c>
      <c r="L96" s="25">
        <f>L93+L94+L95</f>
        <v>8460</v>
      </c>
      <c r="M96" s="28">
        <f>K96+I96</f>
        <v>0</v>
      </c>
      <c r="N96" s="25">
        <f>N93+N94+N95</f>
        <v>219094.5</v>
      </c>
      <c r="O96" s="28">
        <f t="shared" ref="O96:V96" si="111">O95+O94+O93</f>
        <v>0</v>
      </c>
      <c r="P96" s="27">
        <f t="shared" si="111"/>
        <v>0</v>
      </c>
      <c r="Q96" s="28">
        <f t="shared" si="111"/>
        <v>0</v>
      </c>
      <c r="R96" s="27">
        <f t="shared" si="111"/>
        <v>0</v>
      </c>
      <c r="S96" s="28">
        <f t="shared" si="111"/>
        <v>0</v>
      </c>
      <c r="T96" s="28">
        <f t="shared" si="111"/>
        <v>0</v>
      </c>
      <c r="U96" s="25">
        <f t="shared" si="111"/>
        <v>-109325</v>
      </c>
      <c r="V96" s="28">
        <f t="shared" si="111"/>
        <v>1254466</v>
      </c>
      <c r="W96" s="28">
        <f>V96+T96+M96</f>
        <v>1254466</v>
      </c>
    </row>
    <row r="97" spans="1:23" x14ac:dyDescent="0.15">
      <c r="A97" s="62">
        <v>41236</v>
      </c>
      <c r="B97" s="33" t="s">
        <v>38</v>
      </c>
      <c r="C97" s="33"/>
      <c r="D97" s="43"/>
      <c r="E97" s="44"/>
      <c r="F97" s="43"/>
      <c r="I97" s="45"/>
      <c r="J97" s="46"/>
      <c r="K97" s="44"/>
      <c r="L97" s="43"/>
      <c r="O97" s="45"/>
      <c r="P97" s="47"/>
      <c r="Q97" s="33"/>
      <c r="R97" s="27"/>
      <c r="S97" s="33"/>
      <c r="T97" s="33"/>
      <c r="U97" s="25"/>
      <c r="V97" s="33"/>
      <c r="W97" s="28"/>
    </row>
    <row r="98" spans="1:23" s="48" customFormat="1" x14ac:dyDescent="0.15">
      <c r="A98" s="62">
        <v>41236</v>
      </c>
      <c r="B98" s="28" t="s">
        <v>45</v>
      </c>
      <c r="C98" s="28">
        <f>C97+C96</f>
        <v>0</v>
      </c>
      <c r="D98" s="25">
        <f t="shared" ref="D98:D105" si="112">C98+D85</f>
        <v>13425</v>
      </c>
      <c r="E98" s="28">
        <f t="shared" ref="E98:L98" si="113">E97+E96</f>
        <v>0</v>
      </c>
      <c r="F98" s="25">
        <f t="shared" si="113"/>
        <v>0</v>
      </c>
      <c r="G98" s="28">
        <f t="shared" si="113"/>
        <v>0</v>
      </c>
      <c r="H98" s="25">
        <f t="shared" si="113"/>
        <v>13425</v>
      </c>
      <c r="I98" s="28">
        <f t="shared" si="113"/>
        <v>0</v>
      </c>
      <c r="J98" s="25">
        <f t="shared" si="113"/>
        <v>210634.5</v>
      </c>
      <c r="K98" s="28">
        <f t="shared" si="113"/>
        <v>0</v>
      </c>
      <c r="L98" s="25">
        <f t="shared" si="113"/>
        <v>8460</v>
      </c>
      <c r="M98" s="28">
        <f>M96+M97</f>
        <v>0</v>
      </c>
      <c r="N98" s="25">
        <f t="shared" ref="N98:V98" si="114">N97+N96</f>
        <v>219094.5</v>
      </c>
      <c r="O98" s="28">
        <f t="shared" si="114"/>
        <v>0</v>
      </c>
      <c r="P98" s="27">
        <f t="shared" si="114"/>
        <v>0</v>
      </c>
      <c r="Q98" s="28">
        <f t="shared" si="114"/>
        <v>0</v>
      </c>
      <c r="R98" s="27">
        <f t="shared" si="114"/>
        <v>0</v>
      </c>
      <c r="S98" s="28">
        <f t="shared" si="114"/>
        <v>0</v>
      </c>
      <c r="T98" s="28">
        <f t="shared" si="114"/>
        <v>0</v>
      </c>
      <c r="U98" s="25">
        <f t="shared" si="114"/>
        <v>-109325</v>
      </c>
      <c r="V98" s="28">
        <f t="shared" si="114"/>
        <v>1254466</v>
      </c>
      <c r="W98" s="28">
        <f t="shared" ref="W98:W105" si="115">V98+T98+M98</f>
        <v>1254466</v>
      </c>
    </row>
    <row r="99" spans="1:23" x14ac:dyDescent="0.15">
      <c r="A99" s="62">
        <v>41236</v>
      </c>
      <c r="B99" s="33" t="s">
        <v>46</v>
      </c>
      <c r="C99" s="33"/>
      <c r="D99" s="43">
        <f t="shared" si="112"/>
        <v>0</v>
      </c>
      <c r="E99" s="44"/>
      <c r="F99" s="43">
        <f>E99+F86</f>
        <v>0</v>
      </c>
      <c r="G99" s="28">
        <f>E99+C99</f>
        <v>0</v>
      </c>
      <c r="H99" s="25">
        <f>F99+D99</f>
        <v>0</v>
      </c>
      <c r="I99" s="45"/>
      <c r="J99" s="43">
        <f>I99+J86</f>
        <v>0</v>
      </c>
      <c r="K99" s="44"/>
      <c r="L99" s="43">
        <f t="shared" ref="L99:L105" si="116">K99+L86</f>
        <v>0</v>
      </c>
      <c r="M99" s="28">
        <f t="shared" ref="M99:M105" si="117">K99+I99</f>
        <v>0</v>
      </c>
      <c r="N99" s="25">
        <f t="shared" ref="N99:N105" si="118">L99+J99</f>
        <v>0</v>
      </c>
      <c r="O99" s="45"/>
      <c r="P99" s="47">
        <f t="shared" ref="P99:P105" si="119">O99+P86</f>
        <v>0</v>
      </c>
      <c r="Q99" s="33"/>
      <c r="R99" s="47">
        <f>Q99+R86</f>
        <v>0</v>
      </c>
      <c r="S99" s="33">
        <f>Q99+O99</f>
        <v>0</v>
      </c>
      <c r="T99" s="33"/>
      <c r="U99" s="25">
        <f>T99+U86</f>
        <v>0</v>
      </c>
      <c r="V99" s="33">
        <f>W86</f>
        <v>0</v>
      </c>
      <c r="W99" s="28">
        <f t="shared" si="115"/>
        <v>0</v>
      </c>
    </row>
    <row r="100" spans="1:23" x14ac:dyDescent="0.15">
      <c r="A100" s="62">
        <v>41236</v>
      </c>
      <c r="B100" s="33" t="s">
        <v>53</v>
      </c>
      <c r="C100" s="33"/>
      <c r="D100" s="43">
        <f t="shared" si="112"/>
        <v>0</v>
      </c>
      <c r="E100" s="44"/>
      <c r="F100" s="43">
        <f t="shared" ref="F100:F105" si="120">E100+F87</f>
        <v>0</v>
      </c>
      <c r="G100" s="28">
        <f t="shared" ref="G100:H105" si="121">E100+C100</f>
        <v>0</v>
      </c>
      <c r="H100" s="25">
        <f t="shared" si="121"/>
        <v>0</v>
      </c>
      <c r="I100" s="45"/>
      <c r="J100" s="43">
        <f t="shared" ref="J100:J105" si="122">I100+J87</f>
        <v>0</v>
      </c>
      <c r="K100" s="44"/>
      <c r="L100" s="43">
        <f t="shared" si="116"/>
        <v>0</v>
      </c>
      <c r="M100" s="28">
        <f t="shared" si="117"/>
        <v>0</v>
      </c>
      <c r="N100" s="25">
        <f t="shared" si="118"/>
        <v>0</v>
      </c>
      <c r="O100" s="45"/>
      <c r="P100" s="47">
        <f t="shared" si="119"/>
        <v>0</v>
      </c>
      <c r="Q100" s="33"/>
      <c r="R100" s="47">
        <f t="shared" ref="R100:R105" si="123">Q100+R87</f>
        <v>0</v>
      </c>
      <c r="S100" s="33">
        <f t="shared" ref="S100:S105" si="124">Q100+O100</f>
        <v>0</v>
      </c>
      <c r="T100" s="33"/>
      <c r="U100" s="25">
        <f t="shared" ref="U100:U105" si="125">T100+U87</f>
        <v>0</v>
      </c>
      <c r="V100" s="33">
        <f t="shared" ref="V100:V105" si="126">W87</f>
        <v>25650</v>
      </c>
      <c r="W100" s="28">
        <f t="shared" si="115"/>
        <v>25650</v>
      </c>
    </row>
    <row r="101" spans="1:23" x14ac:dyDescent="0.15">
      <c r="A101" s="62">
        <v>41236</v>
      </c>
      <c r="B101" s="33" t="s">
        <v>47</v>
      </c>
      <c r="C101" s="33"/>
      <c r="D101" s="43">
        <f t="shared" si="112"/>
        <v>2125</v>
      </c>
      <c r="E101" s="44"/>
      <c r="F101" s="43">
        <f t="shared" si="120"/>
        <v>0</v>
      </c>
      <c r="G101" s="28">
        <f t="shared" si="121"/>
        <v>0</v>
      </c>
      <c r="H101" s="25">
        <f t="shared" si="121"/>
        <v>2125</v>
      </c>
      <c r="I101" s="45"/>
      <c r="J101" s="43">
        <f t="shared" si="122"/>
        <v>21875</v>
      </c>
      <c r="K101" s="44"/>
      <c r="L101" s="43">
        <f t="shared" si="116"/>
        <v>0</v>
      </c>
      <c r="M101" s="28">
        <f t="shared" si="117"/>
        <v>0</v>
      </c>
      <c r="N101" s="25">
        <f t="shared" si="118"/>
        <v>21875</v>
      </c>
      <c r="O101" s="45"/>
      <c r="P101" s="47">
        <f t="shared" si="119"/>
        <v>0</v>
      </c>
      <c r="Q101" s="33"/>
      <c r="R101" s="47">
        <f t="shared" si="123"/>
        <v>0</v>
      </c>
      <c r="S101" s="33">
        <f t="shared" si="124"/>
        <v>0</v>
      </c>
      <c r="T101" s="33"/>
      <c r="U101" s="25">
        <f t="shared" si="125"/>
        <v>-35875</v>
      </c>
      <c r="V101" s="33">
        <f t="shared" si="126"/>
        <v>672382.5</v>
      </c>
      <c r="W101" s="28">
        <f t="shared" si="115"/>
        <v>672382.5</v>
      </c>
    </row>
    <row r="102" spans="1:23" x14ac:dyDescent="0.15">
      <c r="A102" s="62">
        <v>41236</v>
      </c>
      <c r="B102" s="33" t="s">
        <v>48</v>
      </c>
      <c r="C102" s="33"/>
      <c r="D102" s="43">
        <f t="shared" si="112"/>
        <v>650</v>
      </c>
      <c r="E102" s="44"/>
      <c r="F102" s="43">
        <f t="shared" si="120"/>
        <v>0</v>
      </c>
      <c r="G102" s="28">
        <f t="shared" si="121"/>
        <v>0</v>
      </c>
      <c r="H102" s="25">
        <f t="shared" si="121"/>
        <v>650</v>
      </c>
      <c r="I102" s="45"/>
      <c r="J102" s="43">
        <f t="shared" si="122"/>
        <v>7754.5</v>
      </c>
      <c r="K102" s="44"/>
      <c r="L102" s="43">
        <f t="shared" si="116"/>
        <v>0</v>
      </c>
      <c r="M102" s="28">
        <f t="shared" si="117"/>
        <v>0</v>
      </c>
      <c r="N102" s="25">
        <f t="shared" si="118"/>
        <v>7754.5</v>
      </c>
      <c r="O102" s="45"/>
      <c r="P102" s="47">
        <f t="shared" si="119"/>
        <v>0</v>
      </c>
      <c r="Q102" s="33"/>
      <c r="R102" s="47">
        <f t="shared" si="123"/>
        <v>0</v>
      </c>
      <c r="S102" s="33">
        <f t="shared" si="124"/>
        <v>0</v>
      </c>
      <c r="T102" s="33"/>
      <c r="U102" s="25">
        <f t="shared" si="125"/>
        <v>0</v>
      </c>
      <c r="V102" s="33">
        <f t="shared" si="126"/>
        <v>83993.5</v>
      </c>
      <c r="W102" s="28">
        <f t="shared" si="115"/>
        <v>83993.5</v>
      </c>
    </row>
    <row r="103" spans="1:23" x14ac:dyDescent="0.15">
      <c r="A103" s="62">
        <v>41236</v>
      </c>
      <c r="B103" s="33" t="s">
        <v>49</v>
      </c>
      <c r="C103" s="33"/>
      <c r="D103" s="43">
        <f t="shared" si="112"/>
        <v>5650</v>
      </c>
      <c r="E103" s="44"/>
      <c r="F103" s="43">
        <f t="shared" si="120"/>
        <v>0</v>
      </c>
      <c r="G103" s="28">
        <f t="shared" si="121"/>
        <v>0</v>
      </c>
      <c r="H103" s="25">
        <f t="shared" si="121"/>
        <v>5650</v>
      </c>
      <c r="I103" s="45"/>
      <c r="J103" s="43">
        <f t="shared" si="122"/>
        <v>47005</v>
      </c>
      <c r="K103" s="44"/>
      <c r="L103" s="43">
        <f t="shared" si="116"/>
        <v>8460</v>
      </c>
      <c r="M103" s="28">
        <f t="shared" si="117"/>
        <v>0</v>
      </c>
      <c r="N103" s="25">
        <f t="shared" si="118"/>
        <v>55465</v>
      </c>
      <c r="O103" s="45"/>
      <c r="P103" s="47">
        <f t="shared" si="119"/>
        <v>0</v>
      </c>
      <c r="Q103" s="33"/>
      <c r="R103" s="47">
        <f t="shared" si="123"/>
        <v>0</v>
      </c>
      <c r="S103" s="33">
        <f t="shared" si="124"/>
        <v>0</v>
      </c>
      <c r="T103" s="33"/>
      <c r="U103" s="25">
        <f t="shared" si="125"/>
        <v>-73450</v>
      </c>
      <c r="V103" s="33">
        <f t="shared" si="126"/>
        <v>199530</v>
      </c>
      <c r="W103" s="28">
        <f t="shared" si="115"/>
        <v>199530</v>
      </c>
    </row>
    <row r="104" spans="1:23" x14ac:dyDescent="0.15">
      <c r="A104" s="62">
        <v>41236</v>
      </c>
      <c r="B104" s="34" t="s">
        <v>52</v>
      </c>
      <c r="C104" s="34"/>
      <c r="D104" s="43">
        <f t="shared" si="112"/>
        <v>5000</v>
      </c>
      <c r="E104" s="49"/>
      <c r="F104" s="43">
        <f t="shared" si="120"/>
        <v>0</v>
      </c>
      <c r="G104" s="28">
        <f t="shared" si="121"/>
        <v>0</v>
      </c>
      <c r="H104" s="25">
        <f t="shared" si="121"/>
        <v>5000</v>
      </c>
      <c r="I104" s="50"/>
      <c r="J104" s="43">
        <f t="shared" si="122"/>
        <v>134000</v>
      </c>
      <c r="K104" s="49"/>
      <c r="L104" s="43">
        <f t="shared" si="116"/>
        <v>0</v>
      </c>
      <c r="M104" s="28">
        <f t="shared" si="117"/>
        <v>0</v>
      </c>
      <c r="N104" s="25">
        <f t="shared" si="118"/>
        <v>134000</v>
      </c>
      <c r="O104" s="50"/>
      <c r="P104" s="47">
        <f t="shared" si="119"/>
        <v>0</v>
      </c>
      <c r="Q104" s="34"/>
      <c r="R104" s="47">
        <f t="shared" si="123"/>
        <v>0</v>
      </c>
      <c r="S104" s="33">
        <f t="shared" si="124"/>
        <v>0</v>
      </c>
      <c r="T104" s="34"/>
      <c r="U104" s="25">
        <f t="shared" si="125"/>
        <v>0</v>
      </c>
      <c r="V104" s="33">
        <f t="shared" si="126"/>
        <v>230000</v>
      </c>
      <c r="W104" s="28">
        <f t="shared" si="115"/>
        <v>230000</v>
      </c>
    </row>
    <row r="105" spans="1:23" s="58" customFormat="1" x14ac:dyDescent="0.15">
      <c r="A105" s="62">
        <v>41236</v>
      </c>
      <c r="B105" s="52" t="s">
        <v>50</v>
      </c>
      <c r="C105" s="52"/>
      <c r="D105" s="43">
        <f t="shared" si="112"/>
        <v>0</v>
      </c>
      <c r="E105" s="53"/>
      <c r="F105" s="43">
        <f t="shared" si="120"/>
        <v>0</v>
      </c>
      <c r="G105" s="54">
        <f t="shared" si="121"/>
        <v>0</v>
      </c>
      <c r="H105" s="25">
        <f t="shared" si="121"/>
        <v>0</v>
      </c>
      <c r="I105" s="55"/>
      <c r="J105" s="43">
        <f t="shared" si="122"/>
        <v>0</v>
      </c>
      <c r="K105" s="53"/>
      <c r="L105" s="43">
        <f t="shared" si="116"/>
        <v>0</v>
      </c>
      <c r="M105" s="28">
        <f t="shared" si="117"/>
        <v>0</v>
      </c>
      <c r="N105" s="25">
        <f t="shared" si="118"/>
        <v>0</v>
      </c>
      <c r="O105" s="55"/>
      <c r="P105" s="47">
        <f t="shared" si="119"/>
        <v>0</v>
      </c>
      <c r="Q105" s="52"/>
      <c r="R105" s="47">
        <f t="shared" si="123"/>
        <v>0</v>
      </c>
      <c r="S105" s="33">
        <f t="shared" si="124"/>
        <v>0</v>
      </c>
      <c r="T105" s="52"/>
      <c r="U105" s="25">
        <f t="shared" si="125"/>
        <v>0</v>
      </c>
      <c r="V105" s="33">
        <f t="shared" si="126"/>
        <v>42910</v>
      </c>
      <c r="W105" s="28">
        <f t="shared" si="115"/>
        <v>42910</v>
      </c>
    </row>
  </sheetData>
  <phoneticPr fontId="1" type="noConversion"/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市场部</vt:lpstr>
      <vt:lpstr>公司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tanghui</cp:lastModifiedBy>
  <cp:revision/>
  <cp:lastPrinted>2012-08-31T03:24:29Z</cp:lastPrinted>
  <dcterms:created xsi:type="dcterms:W3CDTF">1996-12-17T01:32:42Z</dcterms:created>
  <dcterms:modified xsi:type="dcterms:W3CDTF">2013-01-23T08:17:51Z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