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1" i="1"/>
  <c r="AL5"/>
  <c r="AH5"/>
  <c r="X5"/>
  <c r="W5"/>
  <c r="U5"/>
  <c r="S5"/>
  <c r="V5" s="1"/>
  <c r="AG3"/>
  <c r="Y3"/>
  <c r="X3"/>
  <c r="V3"/>
  <c r="T3"/>
  <c r="W3" s="1"/>
</calcChain>
</file>

<file path=xl/comments1.xml><?xml version="1.0" encoding="utf-8"?>
<comments xmlns="http://schemas.openxmlformats.org/spreadsheetml/2006/main">
  <authors>
    <author>作者</author>
  </authors>
  <commentLis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利润不算唐俊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发票随货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2012.11.5</t>
        </r>
        <r>
          <rPr>
            <sz val="9"/>
            <color indexed="81"/>
            <rFont val="宋体"/>
            <family val="3"/>
            <charset val="134"/>
          </rPr>
          <t>某有限公司出货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吨编号为</t>
        </r>
        <r>
          <rPr>
            <sz val="9"/>
            <color indexed="81"/>
            <rFont val="Tahoma"/>
            <family val="2"/>
          </rPr>
          <t>SA-685</t>
        </r>
        <r>
          <rPr>
            <sz val="9"/>
            <color indexed="81"/>
            <rFont val="宋体"/>
            <family val="3"/>
            <charset val="134"/>
          </rPr>
          <t>，当时的单价为</t>
        </r>
        <r>
          <rPr>
            <sz val="9"/>
            <color indexed="81"/>
            <rFont val="Tahoma"/>
            <family val="2"/>
          </rPr>
          <t>16.5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，业务招待费为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，现申请将单价下调至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，业务招待费下调至</t>
        </r>
        <r>
          <rPr>
            <sz val="9"/>
            <color indexed="81"/>
            <rFont val="Tahoma"/>
            <family val="2"/>
          </rPr>
          <t>0.5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</text>
    </comment>
    <comment ref="J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2012.11.5</t>
        </r>
        <r>
          <rPr>
            <sz val="9"/>
            <color indexed="81"/>
            <rFont val="宋体"/>
            <family val="3"/>
            <charset val="134"/>
          </rPr>
          <t>某有限公司出货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吨编号为</t>
        </r>
        <r>
          <rPr>
            <sz val="9"/>
            <color indexed="81"/>
            <rFont val="Tahoma"/>
            <family val="2"/>
          </rPr>
          <t>SA-685</t>
        </r>
        <r>
          <rPr>
            <sz val="9"/>
            <color indexed="81"/>
            <rFont val="宋体"/>
            <family val="3"/>
            <charset val="134"/>
          </rPr>
          <t>，当时的单价为</t>
        </r>
        <r>
          <rPr>
            <sz val="9"/>
            <color indexed="81"/>
            <rFont val="Tahoma"/>
            <family val="2"/>
          </rPr>
          <t>16.5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，业务招待费为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，现申请将单价下调至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  <r>
          <rPr>
            <sz val="9"/>
            <color indexed="81"/>
            <rFont val="宋体"/>
            <family val="3"/>
            <charset val="134"/>
          </rPr>
          <t>，业务招待费下调至</t>
        </r>
        <r>
          <rPr>
            <sz val="9"/>
            <color indexed="81"/>
            <rFont val="Tahoma"/>
            <family val="2"/>
          </rPr>
          <t>0.5</t>
        </r>
        <r>
          <rPr>
            <sz val="9"/>
            <color indexed="81"/>
            <rFont val="宋体"/>
            <family val="3"/>
            <charset val="134"/>
          </rPr>
          <t>元</t>
        </r>
        <r>
          <rPr>
            <sz val="9"/>
            <color indexed="81"/>
            <rFont val="Tahoma"/>
            <family val="2"/>
          </rPr>
          <t>/kg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2012-11-3
512877368606</t>
        </r>
      </text>
    </comment>
    <comment ref="D29" authorId="0">
      <text>
        <r>
          <rPr>
            <sz val="9"/>
            <color indexed="81"/>
            <rFont val="宋体"/>
            <family val="3"/>
            <charset val="134"/>
          </rPr>
          <t>钟朝康：</t>
        </r>
        <r>
          <rPr>
            <sz val="9"/>
            <color indexed="81"/>
            <rFont val="Tahoma"/>
            <family val="2"/>
          </rPr>
          <t>13750891778</t>
        </r>
      </text>
    </comment>
    <comment ref="F35" authorId="0">
      <text>
        <r>
          <rPr>
            <sz val="9"/>
            <color indexed="81"/>
            <rFont val="宋体"/>
            <family val="3"/>
            <charset val="134"/>
          </rPr>
          <t>戴师傅：</t>
        </r>
        <r>
          <rPr>
            <sz val="9"/>
            <color indexed="81"/>
            <rFont val="Tahoma"/>
            <family val="2"/>
          </rPr>
          <t>13586359173
0.4*1000=400</t>
        </r>
      </text>
    </comment>
  </commentList>
</comments>
</file>

<file path=xl/sharedStrings.xml><?xml version="1.0" encoding="utf-8"?>
<sst xmlns="http://schemas.openxmlformats.org/spreadsheetml/2006/main" count="310" uniqueCount="225">
  <si>
    <t>出货日期</t>
  </si>
  <si>
    <t>八位数编码</t>
  </si>
  <si>
    <t>组别</t>
  </si>
  <si>
    <t>销售员</t>
  </si>
  <si>
    <t>省份</t>
  </si>
  <si>
    <t>分布区域</t>
  </si>
  <si>
    <t>客户名称</t>
  </si>
  <si>
    <t>行业</t>
  </si>
  <si>
    <t>公司</t>
  </si>
  <si>
    <t>客户类别</t>
  </si>
  <si>
    <t>客户分类</t>
  </si>
  <si>
    <t>包装</t>
  </si>
  <si>
    <t>编号</t>
  </si>
  <si>
    <t>产品编码</t>
  </si>
  <si>
    <t>数量（kg）</t>
  </si>
  <si>
    <t>单价（元）</t>
  </si>
  <si>
    <t>实际单价（元/kg）</t>
  </si>
  <si>
    <t>业务招待费（元/kg）</t>
  </si>
  <si>
    <t>实际货款</t>
  </si>
  <si>
    <t>实际业务招待费</t>
  </si>
  <si>
    <t>公式积分</t>
  </si>
  <si>
    <t>原料</t>
  </si>
  <si>
    <t>送货方式</t>
  </si>
  <si>
    <t>送货编号</t>
  </si>
  <si>
    <t>预计到货日</t>
  </si>
  <si>
    <t>回单情况</t>
  </si>
  <si>
    <t>运费</t>
  </si>
  <si>
    <t>发货日期</t>
  </si>
  <si>
    <t>上次出货日期</t>
  </si>
  <si>
    <t>出货周期</t>
  </si>
  <si>
    <t>联系地址</t>
  </si>
  <si>
    <t>联系人</t>
  </si>
  <si>
    <t>电话</t>
  </si>
  <si>
    <t>规格（/kg）</t>
    <phoneticPr fontId="1" type="noConversion"/>
  </si>
  <si>
    <t>货款（元）</t>
    <phoneticPr fontId="1" type="noConversion"/>
  </si>
  <si>
    <t>暂时利润</t>
    <phoneticPr fontId="5" type="noConversion"/>
  </si>
  <si>
    <t>应收款</t>
    <phoneticPr fontId="1" type="noConversion"/>
  </si>
  <si>
    <t>到款日期</t>
    <phoneticPr fontId="1" type="noConversion"/>
  </si>
  <si>
    <t>产品编码</t>
    <phoneticPr fontId="5" type="noConversion"/>
  </si>
  <si>
    <t>规格</t>
  </si>
  <si>
    <t>数量</t>
  </si>
  <si>
    <t>单价</t>
  </si>
  <si>
    <t>运费（元）</t>
  </si>
  <si>
    <t>暂时利润</t>
    <phoneticPr fontId="1" type="noConversion"/>
  </si>
  <si>
    <t>修改日期</t>
  </si>
  <si>
    <t>修改类别</t>
  </si>
  <si>
    <t>修改内容</t>
  </si>
  <si>
    <t>修改项目</t>
  </si>
  <si>
    <t>日期</t>
  </si>
  <si>
    <t>业务员</t>
  </si>
  <si>
    <t>金额</t>
  </si>
  <si>
    <t>备注</t>
    <phoneticPr fontId="5" type="noConversion"/>
  </si>
  <si>
    <t>随货/快递</t>
    <phoneticPr fontId="5" type="noConversion"/>
  </si>
  <si>
    <t>姓名</t>
  </si>
  <si>
    <t>客户</t>
  </si>
  <si>
    <t>物品</t>
  </si>
  <si>
    <t>价值</t>
  </si>
  <si>
    <t>申请日期</t>
  </si>
  <si>
    <t>单位名称</t>
  </si>
  <si>
    <t>出货</t>
  </si>
  <si>
    <t>到款日期</t>
  </si>
  <si>
    <t>处理意见</t>
  </si>
  <si>
    <t>处理结果</t>
  </si>
  <si>
    <t>备注</t>
  </si>
  <si>
    <t>备注</t>
    <phoneticPr fontId="1" type="noConversion"/>
  </si>
  <si>
    <t>签定日期</t>
  </si>
  <si>
    <t>合同编号</t>
  </si>
  <si>
    <t>时限</t>
  </si>
  <si>
    <t>收款周期</t>
    <phoneticPr fontId="5" type="noConversion"/>
  </si>
  <si>
    <t>是否生效</t>
  </si>
  <si>
    <t>生效日期</t>
  </si>
  <si>
    <t>移交人</t>
  </si>
  <si>
    <t>接收人</t>
    <phoneticPr fontId="5" type="noConversion"/>
  </si>
  <si>
    <t>备注</t>
    <phoneticPr fontId="1" type="noConversion"/>
  </si>
  <si>
    <t>唐俊</t>
    <phoneticPr fontId="1" type="noConversion"/>
  </si>
  <si>
    <t>内蒙古</t>
    <phoneticPr fontId="5" type="noConversion"/>
  </si>
  <si>
    <t>鄂尔多斯市</t>
    <phoneticPr fontId="5" type="noConversion"/>
  </si>
  <si>
    <t>润沁</t>
  </si>
  <si>
    <t>经销</t>
  </si>
  <si>
    <t>有印有标</t>
    <phoneticPr fontId="5" type="noConversion"/>
  </si>
  <si>
    <t>SA-325</t>
    <phoneticPr fontId="5" type="noConversion"/>
  </si>
  <si>
    <t>SA</t>
  </si>
  <si>
    <t>发货</t>
    <phoneticPr fontId="5" type="noConversion"/>
  </si>
  <si>
    <t>内蒙古自治区鄂尔多斯市东胜区城市排水事业局</t>
    <phoneticPr fontId="5" type="noConversion"/>
  </si>
  <si>
    <t>闫厂长</t>
    <phoneticPr fontId="5" type="noConversion"/>
  </si>
  <si>
    <t>15849755504/0577-8103005</t>
    <phoneticPr fontId="5" type="noConversion"/>
  </si>
  <si>
    <t>已清</t>
    <phoneticPr fontId="1" type="noConversion"/>
  </si>
  <si>
    <t>周春伟</t>
  </si>
  <si>
    <t>江苏</t>
  </si>
  <si>
    <t>苏州市</t>
    <phoneticPr fontId="5" type="noConversion"/>
  </si>
  <si>
    <t>纺织</t>
    <phoneticPr fontId="5" type="noConversion"/>
  </si>
  <si>
    <t>润沁</t>
    <phoneticPr fontId="5" type="noConversion"/>
  </si>
  <si>
    <t>终端</t>
  </si>
  <si>
    <t>新</t>
    <phoneticPr fontId="5" type="noConversion"/>
  </si>
  <si>
    <t>中文黑字≥30%</t>
    <phoneticPr fontId="5" type="noConversion"/>
  </si>
  <si>
    <t>PAC</t>
  </si>
  <si>
    <t>000</t>
  </si>
  <si>
    <t>00</t>
  </si>
  <si>
    <t>送货</t>
  </si>
  <si>
    <t>吴中区甪直镇鸿达路28号</t>
    <phoneticPr fontId="5" type="noConversion"/>
  </si>
  <si>
    <t>沈老板</t>
    <phoneticPr fontId="5" type="noConversion"/>
  </si>
  <si>
    <t>说明：</t>
    <phoneticPr fontId="1" type="noConversion"/>
  </si>
  <si>
    <t>李纲组</t>
    <phoneticPr fontId="1" type="noConversion"/>
  </si>
  <si>
    <t>苏南组</t>
    <phoneticPr fontId="1" type="noConversion"/>
  </si>
  <si>
    <t>某某有限公司</t>
    <phoneticPr fontId="1" type="noConversion"/>
  </si>
  <si>
    <t>对应出货填报单输入出货日期</t>
    <phoneticPr fontId="1" type="noConversion"/>
  </si>
  <si>
    <t>根据人员姓名选择组别</t>
    <phoneticPr fontId="1" type="noConversion"/>
  </si>
  <si>
    <t>对应出货填报单输入8位编码</t>
    <phoneticPr fontId="1" type="noConversion"/>
  </si>
  <si>
    <t>对应出货填报单输入销售人员姓名</t>
    <phoneticPr fontId="1" type="noConversion"/>
  </si>
  <si>
    <t>对应出货填报单输入客户名称，另外有批注发票随货或者以客户名义发货等备注</t>
    <phoneticPr fontId="1" type="noConversion"/>
  </si>
  <si>
    <t>根据客户名称选择省份</t>
    <phoneticPr fontId="1" type="noConversion"/>
  </si>
  <si>
    <t>根据客户名称选择区域</t>
    <phoneticPr fontId="1" type="noConversion"/>
  </si>
  <si>
    <t>对应出货填报单输入出货名义分益森，润沁</t>
    <phoneticPr fontId="1" type="noConversion"/>
  </si>
  <si>
    <t>对应出货填报单输入客户类别，分经销，终端</t>
    <phoneticPr fontId="1" type="noConversion"/>
  </si>
  <si>
    <t>根据客户选择所属行业（只有终端需输入行业）</t>
    <phoneticPr fontId="1" type="noConversion"/>
  </si>
  <si>
    <t>如该客户是首次出货则标明“新”</t>
    <phoneticPr fontId="1" type="noConversion"/>
  </si>
  <si>
    <t>对应出货填报单输入包装，另外有批注加印1200万分子量，贴蓝色英文标签等备注</t>
    <phoneticPr fontId="1" type="noConversion"/>
  </si>
  <si>
    <t>对应出货填报单输入编号</t>
    <phoneticPr fontId="1" type="noConversion"/>
  </si>
  <si>
    <t>对应出货填报单输入原型号</t>
    <phoneticPr fontId="1" type="noConversion"/>
  </si>
  <si>
    <t>根据原型号选择产品类别SA,SC,SN等</t>
    <phoneticPr fontId="1" type="noConversion"/>
  </si>
  <si>
    <t>对应出货填报单输入规格，另外规格有25kg大包装，25/1小包装等</t>
    <phoneticPr fontId="1" type="noConversion"/>
  </si>
  <si>
    <t>对应出货填报单输入数量</t>
    <phoneticPr fontId="1" type="noConversion"/>
  </si>
  <si>
    <t>对应出货填报单输入单价</t>
    <phoneticPr fontId="1" type="noConversion"/>
  </si>
  <si>
    <t>由公式实际单价=单价-业招，直接跳出</t>
    <phoneticPr fontId="1" type="noConversion"/>
  </si>
  <si>
    <t>由公式货款=数量*单价直接跳出</t>
    <phoneticPr fontId="1" type="noConversion"/>
  </si>
  <si>
    <t>由公式实际货款=数量*实际单价直接跳出</t>
    <phoneticPr fontId="1" type="noConversion"/>
  </si>
  <si>
    <t>由公式原料=数量*成次/100直接跳出,另外纯货的公式原料=数量</t>
    <phoneticPr fontId="1" type="noConversion"/>
  </si>
  <si>
    <t>对应出货填报单输入成次，例如50既指5成</t>
    <phoneticPr fontId="1" type="noConversion"/>
  </si>
  <si>
    <t>对应出货填报单输入送货方式有发货，送货，快递，托运等</t>
    <phoneticPr fontId="1" type="noConversion"/>
  </si>
  <si>
    <t>即送货方式是发货的要写送货编号是对应8位编码</t>
    <phoneticPr fontId="1" type="noConversion"/>
  </si>
  <si>
    <t>这四项由仓库对应发货日期与物流实际情况输入预计到货时间，运费，回单等信息</t>
    <phoneticPr fontId="1" type="noConversion"/>
  </si>
  <si>
    <t>根据之前报表记录确认上次出货日期</t>
    <phoneticPr fontId="1" type="noConversion"/>
  </si>
  <si>
    <t>由公式出货周期=出货日期-上次出货日期直接跳出</t>
    <phoneticPr fontId="1" type="noConversion"/>
  </si>
  <si>
    <t>对应出货填报单输入该客户的地址联系人，电话</t>
    <phoneticPr fontId="1" type="noConversion"/>
  </si>
  <si>
    <t xml:space="preserve">由公式自动跳出，润沁出货：(Y)利润={（单价-进价*成次-运行成本2.6元/kg-小包装成本0.5元   
                                                    /kg-1.5*业招）*数量}*70%；(N)利润=（单价-进价*0.9*成次-运行成本2.6元/kg-小包装成本0.5元   
                                                    /kg-1*业招）*数量
</t>
    <phoneticPr fontId="1" type="noConversion"/>
  </si>
  <si>
    <t>根据财务飞信通知此笔出货已清款即注明“已清”</t>
    <phoneticPr fontId="1" type="noConversion"/>
  </si>
  <si>
    <t>根据财务飞信通知此笔出货已清款即注明清款日期</t>
    <phoneticPr fontId="1" type="noConversion"/>
  </si>
  <si>
    <t>大客户</t>
    <phoneticPr fontId="5" type="noConversion"/>
  </si>
  <si>
    <t>李纲</t>
    <phoneticPr fontId="5" type="noConversion"/>
  </si>
  <si>
    <t>单价变更，业务招待费变更</t>
    <phoneticPr fontId="5" type="noConversion"/>
  </si>
  <si>
    <t>2.修改申请</t>
    <phoneticPr fontId="1" type="noConversion"/>
  </si>
  <si>
    <t>某某有限公司</t>
    <phoneticPr fontId="1" type="noConversion"/>
  </si>
  <si>
    <r>
      <t>2012.11.5某某有限公司出货1吨编号为SA-685，当时的单价为16.5元/kg，业务招待费为1元/kg，</t>
    </r>
    <r>
      <rPr>
        <sz val="12"/>
        <color indexed="10"/>
        <rFont val="宋体"/>
        <family val="3"/>
        <charset val="134"/>
      </rPr>
      <t>现申请将单价下调至16元/kg，业务招待费下调至0.5元/kg</t>
    </r>
    <phoneticPr fontId="5" type="noConversion"/>
  </si>
  <si>
    <t>根据出货填报单制作的出货日报分PAM和PAC2张报表。以PAM为例</t>
    <phoneticPr fontId="1" type="noConversion"/>
  </si>
  <si>
    <t>对应出货填报单输入业招，另外有业招必须批注给业招的联系人，电话</t>
    <phoneticPr fontId="1" type="noConversion"/>
  </si>
  <si>
    <t>说明：</t>
    <phoneticPr fontId="1" type="noConversion"/>
  </si>
  <si>
    <t>1.出货日报</t>
    <phoneticPr fontId="1" type="noConversion"/>
  </si>
  <si>
    <t>对应申请单输入申请修改日期</t>
    <phoneticPr fontId="1" type="noConversion"/>
  </si>
  <si>
    <t>对应出货日报申请修改哪一笔出货的日期</t>
    <phoneticPr fontId="1" type="noConversion"/>
  </si>
  <si>
    <t>对应申请单输入所选择的修改类别</t>
    <phoneticPr fontId="1" type="noConversion"/>
  </si>
  <si>
    <t>将申请单上修改内容全部输入记录</t>
    <phoneticPr fontId="1" type="noConversion"/>
  </si>
  <si>
    <t>将主要的修改内容泼上颜色，并添加批注复制黏贴到日报中进行更正</t>
    <phoneticPr fontId="1" type="noConversion"/>
  </si>
  <si>
    <t>石君海</t>
    <phoneticPr fontId="5" type="noConversion"/>
  </si>
  <si>
    <t>消泡剂</t>
    <phoneticPr fontId="5" type="noConversion"/>
  </si>
  <si>
    <t>普</t>
    <phoneticPr fontId="5" type="noConversion"/>
  </si>
  <si>
    <t>3.发票申请</t>
    <phoneticPr fontId="1" type="noConversion"/>
  </si>
  <si>
    <t>某某公司</t>
    <phoneticPr fontId="5" type="noConversion"/>
  </si>
  <si>
    <t>对应发票申请单输入申请日期</t>
    <phoneticPr fontId="1" type="noConversion"/>
  </si>
  <si>
    <t>申请开票的出货日期</t>
    <phoneticPr fontId="1" type="noConversion"/>
  </si>
  <si>
    <t>备注栏是开票时需要添加的特殊要求，如备注编号等</t>
    <phoneticPr fontId="1" type="noConversion"/>
  </si>
  <si>
    <t>何时由何种快递寄出或以何种方式带给仓库</t>
    <phoneticPr fontId="1" type="noConversion"/>
  </si>
  <si>
    <t>4.公关用品申请</t>
    <phoneticPr fontId="1" type="noConversion"/>
  </si>
  <si>
    <t>唐俊</t>
    <phoneticPr fontId="5" type="noConversion"/>
  </si>
  <si>
    <t>硬中华*1条</t>
    <phoneticPr fontId="5" type="noConversion"/>
  </si>
  <si>
    <t>对应公关用品申请单输入申请日期</t>
    <phoneticPr fontId="1" type="noConversion"/>
  </si>
  <si>
    <t>公关用品给哪家客户</t>
    <phoneticPr fontId="1" type="noConversion"/>
  </si>
  <si>
    <t>某某有限公司</t>
    <phoneticPr fontId="5" type="noConversion"/>
  </si>
  <si>
    <t xml:space="preserve">申请物品登记，并批注物品所给人，电话     </t>
    <phoneticPr fontId="1" type="noConversion"/>
  </si>
  <si>
    <t>申请物品的总金额</t>
    <phoneticPr fontId="1" type="noConversion"/>
  </si>
  <si>
    <t>由公式实际业招=数量*业招直接跳出，另外申请掉的业招有批注申请日期，金额，数量</t>
    <phoneticPr fontId="1" type="noConversion"/>
  </si>
  <si>
    <t>5.提前申请业招</t>
    <phoneticPr fontId="1" type="noConversion"/>
  </si>
  <si>
    <t>徐伟峰</t>
    <phoneticPr fontId="5" type="noConversion"/>
  </si>
  <si>
    <r>
      <t>1</t>
    </r>
    <r>
      <rPr>
        <sz val="12"/>
        <rFont val="宋体"/>
        <family val="3"/>
        <charset val="134"/>
      </rPr>
      <t>2.8.25</t>
    </r>
    <phoneticPr fontId="5" type="noConversion"/>
  </si>
  <si>
    <t>润沁</t>
    <phoneticPr fontId="5" type="noConversion"/>
  </si>
  <si>
    <r>
      <t>1</t>
    </r>
    <r>
      <rPr>
        <sz val="12"/>
        <rFont val="宋体"/>
        <family val="3"/>
        <charset val="134"/>
      </rPr>
      <t>2.8.6</t>
    </r>
    <phoneticPr fontId="5" type="noConversion"/>
  </si>
  <si>
    <r>
      <t>2</t>
    </r>
    <r>
      <rPr>
        <sz val="12"/>
        <rFont val="宋体"/>
        <family val="3"/>
        <charset val="134"/>
      </rPr>
      <t>012年9月20日前到款</t>
    </r>
    <phoneticPr fontId="5" type="noConversion"/>
  </si>
  <si>
    <r>
      <t>2012年10月款未到，冻结400元；</t>
    </r>
    <r>
      <rPr>
        <sz val="12"/>
        <rFont val="宋体"/>
        <family val="3"/>
        <charset val="134"/>
      </rPr>
      <t>11月款未到</t>
    </r>
    <phoneticPr fontId="5" type="noConversion"/>
  </si>
  <si>
    <t>某有限公司</t>
    <phoneticPr fontId="5" type="noConversion"/>
  </si>
  <si>
    <t>说明：</t>
    <phoneticPr fontId="1" type="noConversion"/>
  </si>
  <si>
    <t>金额上需批注联系人、联系方式及单价*数量=金额（0.4*1000=400）；或是何种物品</t>
    <phoneticPr fontId="1" type="noConversion"/>
  </si>
  <si>
    <t>若未如期到账，则从当事人工资中冻结相应金额，直到清款，则将冻结的金额解冻返还给当事人。</t>
    <phoneticPr fontId="1" type="noConversion"/>
  </si>
  <si>
    <t>若未如期到账，则从当事人工资中冻结相应金额，直到清款，则将冻结的金额解冻返还给当事人。</t>
    <phoneticPr fontId="1" type="noConversion"/>
  </si>
  <si>
    <t>6.合同登记</t>
    <phoneticPr fontId="1" type="noConversion"/>
  </si>
  <si>
    <t>单笔</t>
    <phoneticPr fontId="5" type="noConversion"/>
  </si>
  <si>
    <t>12月10日前</t>
    <phoneticPr fontId="5" type="noConversion"/>
  </si>
  <si>
    <t>RQ</t>
    <phoneticPr fontId="5" type="noConversion"/>
  </si>
  <si>
    <t>是</t>
    <phoneticPr fontId="5" type="noConversion"/>
  </si>
  <si>
    <t>N</t>
    <phoneticPr fontId="1" type="noConversion"/>
  </si>
  <si>
    <t>单笔或是全年</t>
    <phoneticPr fontId="1" type="noConversion"/>
  </si>
  <si>
    <t>单价可以是明确的单价或是待定</t>
    <phoneticPr fontId="1" type="noConversion"/>
  </si>
  <si>
    <t>是否已经双方盖章</t>
    <phoneticPr fontId="1" type="noConversion"/>
  </si>
  <si>
    <t>数量可以是实际数量，也可以是按需</t>
    <phoneticPr fontId="1" type="noConversion"/>
  </si>
  <si>
    <t>某公司</t>
    <phoneticPr fontId="5" type="noConversion"/>
  </si>
  <si>
    <t>7.客户移交</t>
    <phoneticPr fontId="1" type="noConversion"/>
  </si>
  <si>
    <t>2012.2.24</t>
    <phoneticPr fontId="5" type="noConversion"/>
  </si>
  <si>
    <t>朱健</t>
    <phoneticPr fontId="5" type="noConversion"/>
  </si>
  <si>
    <t>出货日期</t>
    <phoneticPr fontId="19" type="noConversion"/>
  </si>
  <si>
    <t>数量（kg）</t>
    <phoneticPr fontId="19" type="noConversion"/>
  </si>
  <si>
    <t>从出货日报中仅筛选出以上数据发给仓库</t>
    <phoneticPr fontId="1" type="noConversion"/>
  </si>
  <si>
    <t>数量（kg）</t>
    <phoneticPr fontId="1" type="noConversion"/>
  </si>
  <si>
    <t>货款（元）</t>
  </si>
  <si>
    <t>从出货日报中仅筛选出以上数据发给财务</t>
    <phoneticPr fontId="1" type="noConversion"/>
  </si>
  <si>
    <t>日期</t>
    <phoneticPr fontId="1" type="noConversion"/>
  </si>
  <si>
    <t>销售人员</t>
  </si>
  <si>
    <t>区域</t>
  </si>
  <si>
    <t>地址</t>
  </si>
  <si>
    <t>发货编号</t>
  </si>
  <si>
    <t>数量（KG)</t>
  </si>
  <si>
    <t>件数</t>
  </si>
  <si>
    <t>发货时间</t>
  </si>
  <si>
    <t>到货时间</t>
  </si>
  <si>
    <t>到货天数（天）</t>
  </si>
  <si>
    <t>联系方式</t>
  </si>
  <si>
    <t>回单情况</t>
    <phoneticPr fontId="1" type="noConversion"/>
  </si>
  <si>
    <t>运费</t>
    <phoneticPr fontId="1" type="noConversion"/>
  </si>
  <si>
    <t>李纲</t>
    <phoneticPr fontId="1" type="noConversion"/>
  </si>
  <si>
    <t>浙江</t>
    <phoneticPr fontId="1" type="noConversion"/>
  </si>
  <si>
    <t>萧山</t>
    <phoneticPr fontId="1" type="noConversion"/>
  </si>
  <si>
    <t>赵涵</t>
    <phoneticPr fontId="1" type="noConversion"/>
  </si>
  <si>
    <t>萧山钱江农场</t>
    <phoneticPr fontId="1" type="noConversion"/>
  </si>
  <si>
    <t>SA300+SC5100+SC240H+SC6400</t>
    <phoneticPr fontId="1" type="noConversion"/>
  </si>
  <si>
    <t>某公司</t>
    <phoneticPr fontId="1" type="noConversion"/>
  </si>
  <si>
    <t>8.发货明细</t>
    <phoneticPr fontId="1" type="noConversion"/>
  </si>
  <si>
    <t>说明：</t>
    <phoneticPr fontId="1" type="noConversion"/>
  </si>
  <si>
    <t>根据出货中送货方式为发货的登记出货明细，最终统计运费与物流结算运费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</si>
</sst>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yyyy/m/d;\-;\-;@"/>
    <numFmt numFmtId="178" formatCode="0_);[Red]\(0\)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4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15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49" fontId="3" fillId="5" borderId="1" xfId="0" applyNumberFormat="1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vertical="center"/>
    </xf>
    <xf numFmtId="49" fontId="3" fillId="2" borderId="3" xfId="2" applyNumberFormat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/>
    </xf>
    <xf numFmtId="49" fontId="3" fillId="2" borderId="1" xfId="2" applyNumberFormat="1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left" vertical="center"/>
    </xf>
    <xf numFmtId="0" fontId="3" fillId="5" borderId="1" xfId="2" applyFont="1" applyFill="1" applyBorder="1" applyAlignment="1">
      <alignment horizontal="left" vertical="center"/>
    </xf>
    <xf numFmtId="49" fontId="3" fillId="5" borderId="1" xfId="2" applyNumberFormat="1" applyFont="1" applyFill="1" applyBorder="1" applyAlignment="1">
      <alignment horizontal="left" vertical="center"/>
    </xf>
    <xf numFmtId="49" fontId="3" fillId="3" borderId="1" xfId="2" applyNumberFormat="1" applyFont="1" applyFill="1" applyBorder="1" applyAlignment="1">
      <alignment horizontal="left" vertical="center"/>
    </xf>
    <xf numFmtId="176" fontId="3" fillId="3" borderId="1" xfId="2" applyNumberFormat="1" applyFont="1" applyFill="1" applyBorder="1" applyAlignment="1">
      <alignment horizontal="left" vertical="center"/>
    </xf>
    <xf numFmtId="0" fontId="4" fillId="0" borderId="1" xfId="4" applyFont="1" applyBorder="1" applyAlignment="1">
      <alignment horizontal="left" vertical="center"/>
    </xf>
    <xf numFmtId="0" fontId="3" fillId="6" borderId="0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14" fontId="10" fillId="0" borderId="1" xfId="4" applyNumberFormat="1" applyFont="1" applyBorder="1" applyAlignment="1">
      <alignment horizontal="left" vertical="center"/>
    </xf>
    <xf numFmtId="0" fontId="3" fillId="8" borderId="1" xfId="4" applyNumberFormat="1" applyFont="1" applyFill="1" applyBorder="1" applyAlignment="1">
      <alignment horizontal="left" vertical="center"/>
    </xf>
    <xf numFmtId="0" fontId="10" fillId="0" borderId="1" xfId="4" applyFont="1" applyBorder="1" applyAlignment="1">
      <alignment horizontal="left" vertical="center"/>
    </xf>
    <xf numFmtId="0" fontId="4" fillId="0" borderId="1" xfId="4" applyFont="1" applyFill="1" applyBorder="1" applyAlignment="1">
      <alignment vertical="center"/>
    </xf>
    <xf numFmtId="0" fontId="10" fillId="0" borderId="1" xfId="4" applyFont="1" applyBorder="1" applyAlignment="1">
      <alignment vertical="center"/>
    </xf>
    <xf numFmtId="0" fontId="10" fillId="0" borderId="1" xfId="4" applyFont="1" applyFill="1" applyBorder="1" applyAlignment="1">
      <alignment vertical="center"/>
    </xf>
    <xf numFmtId="0" fontId="10" fillId="0" borderId="1" xfId="4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1" xfId="4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0" borderId="1" xfId="1" applyNumberFormat="1" applyFont="1" applyBorder="1" applyAlignment="1">
      <alignment horizontal="left" vertical="center"/>
    </xf>
    <xf numFmtId="0" fontId="10" fillId="5" borderId="1" xfId="4" applyFont="1" applyFill="1" applyBorder="1" applyAlignment="1">
      <alignment horizontal="left" vertical="center"/>
    </xf>
    <xf numFmtId="0" fontId="10" fillId="5" borderId="1" xfId="1" applyFont="1" applyFill="1" applyBorder="1" applyAlignment="1">
      <alignment horizontal="left" vertical="center"/>
    </xf>
    <xf numFmtId="0" fontId="4" fillId="0" borderId="1" xfId="4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14" fontId="3" fillId="0" borderId="1" xfId="4" applyNumberFormat="1" applyFont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4" fillId="0" borderId="1" xfId="4" applyFont="1" applyFill="1" applyBorder="1" applyAlignment="1">
      <alignment horizontal="left" vertical="center"/>
    </xf>
    <xf numFmtId="0" fontId="3" fillId="0" borderId="1" xfId="4" applyFont="1" applyBorder="1" applyAlignment="1">
      <alignment horizontal="left" vertical="center"/>
    </xf>
    <xf numFmtId="0" fontId="3" fillId="0" borderId="1" xfId="4" applyFont="1" applyBorder="1" applyAlignment="1">
      <alignment horizontal="center" vertical="center"/>
    </xf>
    <xf numFmtId="49" fontId="3" fillId="0" borderId="1" xfId="4" applyNumberFormat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center" vertical="center"/>
    </xf>
    <xf numFmtId="0" fontId="3" fillId="3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5" borderId="1" xfId="4" applyFont="1" applyFill="1" applyBorder="1" applyAlignment="1">
      <alignment horizontal="left" vertical="center"/>
    </xf>
    <xf numFmtId="14" fontId="3" fillId="5" borderId="1" xfId="4" applyNumberFormat="1" applyFont="1" applyFill="1" applyBorder="1" applyAlignment="1">
      <alignment horizontal="left" vertical="center"/>
    </xf>
    <xf numFmtId="0" fontId="3" fillId="0" borderId="1" xfId="6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3" fillId="0" borderId="0" xfId="4" applyNumberFormat="1" applyFont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4" fillId="0" borderId="0" xfId="4" applyFont="1" applyBorder="1" applyAlignment="1">
      <alignment horizontal="left" vertical="center"/>
    </xf>
    <xf numFmtId="0" fontId="4" fillId="0" borderId="0" xfId="4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 vertical="center"/>
    </xf>
    <xf numFmtId="0" fontId="3" fillId="0" borderId="0" xfId="4" applyFont="1" applyBorder="1" applyAlignment="1">
      <alignment horizontal="center" vertical="center"/>
    </xf>
    <xf numFmtId="49" fontId="3" fillId="0" borderId="0" xfId="4" applyNumberFormat="1" applyFont="1" applyBorder="1" applyAlignment="1">
      <alignment horizontal="center" vertical="center"/>
    </xf>
    <xf numFmtId="49" fontId="4" fillId="0" borderId="0" xfId="4" applyNumberFormat="1" applyFont="1" applyBorder="1" applyAlignment="1">
      <alignment horizontal="center" vertical="center"/>
    </xf>
    <xf numFmtId="0" fontId="3" fillId="3" borderId="0" xfId="5" applyFont="1" applyFill="1" applyBorder="1" applyAlignment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5" borderId="0" xfId="4" applyFont="1" applyFill="1" applyBorder="1" applyAlignment="1">
      <alignment horizontal="left" vertical="center"/>
    </xf>
    <xf numFmtId="14" fontId="3" fillId="5" borderId="0" xfId="4" applyNumberFormat="1" applyFont="1" applyFill="1" applyBorder="1" applyAlignment="1">
      <alignment horizontal="left" vertical="center"/>
    </xf>
    <xf numFmtId="0" fontId="3" fillId="0" borderId="0" xfId="6" applyFont="1" applyBorder="1" applyAlignment="1">
      <alignment horizontal="left" vertical="center"/>
    </xf>
    <xf numFmtId="0" fontId="4" fillId="0" borderId="0" xfId="4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4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9" borderId="0" xfId="0" applyNumberFormat="1" applyFont="1" applyFill="1" applyAlignment="1">
      <alignment horizontal="left" vertical="center" wrapText="1"/>
    </xf>
    <xf numFmtId="0" fontId="16" fillId="0" borderId="0" xfId="0" applyFont="1">
      <alignment vertical="center"/>
    </xf>
    <xf numFmtId="14" fontId="17" fillId="0" borderId="1" xfId="4" applyNumberFormat="1" applyFont="1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vertical="center"/>
    </xf>
    <xf numFmtId="58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8" fillId="2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49" fontId="18" fillId="5" borderId="1" xfId="0" applyNumberFormat="1" applyFont="1" applyFill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13" borderId="1" xfId="0" applyFont="1" applyFill="1" applyBorder="1" applyAlignment="1"/>
    <xf numFmtId="0" fontId="0" fillId="3" borderId="1" xfId="0" applyFont="1" applyFill="1" applyBorder="1" applyAlignment="1"/>
    <xf numFmtId="0" fontId="0" fillId="1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0" xfId="0" applyNumberFormat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常规" xfId="0" builtinId="0"/>
    <cellStyle name="常规_1月份" xfId="3"/>
    <cellStyle name="常规_9月" xfId="2"/>
    <cellStyle name="常规_PAM" xfId="4"/>
    <cellStyle name="常规_Sheet1" xfId="1"/>
    <cellStyle name="常规_Sheet1_3" xfId="5"/>
    <cellStyle name="常规_汇总_16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53"/>
  <sheetViews>
    <sheetView tabSelected="1" topLeftCell="A40" workbookViewId="0">
      <selection activeCell="H18" sqref="H18"/>
    </sheetView>
  </sheetViews>
  <sheetFormatPr defaultRowHeight="13.5"/>
  <cols>
    <col min="1" max="1" width="11.75" customWidth="1"/>
    <col min="2" max="2" width="12.625" customWidth="1"/>
    <col min="6" max="6" width="14.375" customWidth="1"/>
    <col min="8" max="8" width="10.125" customWidth="1"/>
    <col min="9" max="9" width="11" customWidth="1"/>
  </cols>
  <sheetData>
    <row r="1" spans="1:255">
      <c r="A1" s="108" t="s">
        <v>146</v>
      </c>
    </row>
    <row r="2" spans="1:255" s="14" customFormat="1" ht="14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 t="s">
        <v>12</v>
      </c>
      <c r="N2" s="2" t="s">
        <v>13</v>
      </c>
      <c r="O2" s="2"/>
      <c r="P2" s="2"/>
      <c r="Q2" s="4" t="s">
        <v>33</v>
      </c>
      <c r="R2" s="2" t="s">
        <v>14</v>
      </c>
      <c r="S2" s="2" t="s">
        <v>15</v>
      </c>
      <c r="T2" s="5" t="s">
        <v>16</v>
      </c>
      <c r="U2" s="2" t="s">
        <v>17</v>
      </c>
      <c r="V2" s="2" t="s">
        <v>34</v>
      </c>
      <c r="W2" s="2" t="s">
        <v>18</v>
      </c>
      <c r="X2" s="2" t="s">
        <v>19</v>
      </c>
      <c r="Y2" s="2" t="s">
        <v>21</v>
      </c>
      <c r="Z2" s="2" t="s">
        <v>22</v>
      </c>
      <c r="AA2" s="2" t="s">
        <v>23</v>
      </c>
      <c r="AB2" s="6" t="s">
        <v>24</v>
      </c>
      <c r="AC2" s="6" t="s">
        <v>25</v>
      </c>
      <c r="AD2" s="6" t="s">
        <v>26</v>
      </c>
      <c r="AE2" s="10" t="s">
        <v>27</v>
      </c>
      <c r="AF2" s="4" t="s">
        <v>28</v>
      </c>
      <c r="AG2" s="7" t="s">
        <v>29</v>
      </c>
      <c r="AH2" s="8" t="s">
        <v>30</v>
      </c>
      <c r="AI2" s="8" t="s">
        <v>31</v>
      </c>
      <c r="AJ2" s="8" t="s">
        <v>32</v>
      </c>
      <c r="AK2" s="11" t="s">
        <v>35</v>
      </c>
      <c r="AL2" s="12" t="s">
        <v>36</v>
      </c>
      <c r="AM2" s="12" t="s">
        <v>37</v>
      </c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spans="1:255" s="71" customFormat="1" ht="14.25" customHeight="1">
      <c r="A3" s="54">
        <v>41092</v>
      </c>
      <c r="B3" s="55">
        <v>40311022</v>
      </c>
      <c r="C3" s="56" t="s">
        <v>102</v>
      </c>
      <c r="D3" s="56" t="s">
        <v>74</v>
      </c>
      <c r="E3" s="56" t="s">
        <v>75</v>
      </c>
      <c r="F3" s="56" t="s">
        <v>76</v>
      </c>
      <c r="G3" s="57" t="s">
        <v>104</v>
      </c>
      <c r="H3" s="58"/>
      <c r="I3" s="56" t="s">
        <v>77</v>
      </c>
      <c r="J3" s="58" t="s">
        <v>78</v>
      </c>
      <c r="K3" s="59"/>
      <c r="L3" s="56" t="s">
        <v>79</v>
      </c>
      <c r="M3" s="56" t="s">
        <v>80</v>
      </c>
      <c r="N3" s="60" t="s">
        <v>81</v>
      </c>
      <c r="O3" s="60">
        <v>4000</v>
      </c>
      <c r="P3" s="61">
        <v>50</v>
      </c>
      <c r="Q3" s="62">
        <v>25</v>
      </c>
      <c r="R3" s="56">
        <v>5000</v>
      </c>
      <c r="S3" s="56">
        <v>10</v>
      </c>
      <c r="T3" s="5">
        <f t="shared" ref="T3" si="0">S3-U3</f>
        <v>10</v>
      </c>
      <c r="U3" s="63">
        <v>0</v>
      </c>
      <c r="V3" s="56">
        <f t="shared" ref="V3" si="1">R3*S3</f>
        <v>50000</v>
      </c>
      <c r="W3" s="64">
        <f t="shared" ref="W3" si="2">T3*R3</f>
        <v>50000</v>
      </c>
      <c r="X3" s="64">
        <f t="shared" ref="X3" si="3">U3*R3</f>
        <v>0</v>
      </c>
      <c r="Y3" s="65">
        <f t="shared" ref="Y3" si="4">R3*P3/100</f>
        <v>2500</v>
      </c>
      <c r="Z3" s="56" t="s">
        <v>82</v>
      </c>
      <c r="AA3" s="56"/>
      <c r="AB3" s="66"/>
      <c r="AC3" s="66"/>
      <c r="AD3" s="66"/>
      <c r="AE3" s="67"/>
      <c r="AF3" s="54">
        <v>40891</v>
      </c>
      <c r="AG3" s="62">
        <f>A3-AF3</f>
        <v>201</v>
      </c>
      <c r="AH3" s="68" t="s">
        <v>83</v>
      </c>
      <c r="AI3" s="58" t="s">
        <v>84</v>
      </c>
      <c r="AJ3" s="56" t="s">
        <v>85</v>
      </c>
      <c r="AK3" s="63"/>
      <c r="AL3" s="32" t="s">
        <v>86</v>
      </c>
      <c r="AM3" s="69">
        <v>41150</v>
      </c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</row>
    <row r="4" spans="1:255" s="9" customFormat="1" ht="14.25">
      <c r="A4" s="15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7" t="s">
        <v>5</v>
      </c>
      <c r="G4" s="16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8" t="s">
        <v>38</v>
      </c>
      <c r="N4" s="19"/>
      <c r="O4" s="20"/>
      <c r="P4" s="21" t="s">
        <v>39</v>
      </c>
      <c r="Q4" s="16" t="s">
        <v>40</v>
      </c>
      <c r="R4" s="16" t="s">
        <v>41</v>
      </c>
      <c r="S4" s="22" t="s">
        <v>16</v>
      </c>
      <c r="T4" s="23" t="s">
        <v>17</v>
      </c>
      <c r="U4" s="16" t="s">
        <v>34</v>
      </c>
      <c r="V4" s="16" t="s">
        <v>18</v>
      </c>
      <c r="W4" s="16" t="s">
        <v>19</v>
      </c>
      <c r="X4" s="16" t="s">
        <v>20</v>
      </c>
      <c r="Y4" s="16" t="s">
        <v>21</v>
      </c>
      <c r="Z4" s="17" t="s">
        <v>42</v>
      </c>
      <c r="AA4" s="17" t="s">
        <v>22</v>
      </c>
      <c r="AB4" s="17" t="s">
        <v>23</v>
      </c>
      <c r="AC4" s="24" t="s">
        <v>24</v>
      </c>
      <c r="AD4" s="24" t="s">
        <v>25</v>
      </c>
      <c r="AE4" s="24" t="s">
        <v>26</v>
      </c>
      <c r="AF4" s="25" t="s">
        <v>27</v>
      </c>
      <c r="AG4" s="26" t="s">
        <v>28</v>
      </c>
      <c r="AH4" s="27" t="s">
        <v>29</v>
      </c>
      <c r="AI4" s="28" t="s">
        <v>30</v>
      </c>
      <c r="AJ4" s="28" t="s">
        <v>31</v>
      </c>
      <c r="AK4" s="28" t="s">
        <v>32</v>
      </c>
      <c r="AL4" s="29" t="s">
        <v>43</v>
      </c>
      <c r="AM4" s="30" t="s">
        <v>36</v>
      </c>
      <c r="AN4" s="30" t="s">
        <v>37</v>
      </c>
    </row>
    <row r="5" spans="1:255" s="9" customFormat="1" ht="14.25">
      <c r="A5" s="72">
        <v>40912</v>
      </c>
      <c r="B5" s="8">
        <v>10201012</v>
      </c>
      <c r="C5" s="8" t="s">
        <v>103</v>
      </c>
      <c r="D5" s="73" t="s">
        <v>87</v>
      </c>
      <c r="E5" s="28" t="s">
        <v>88</v>
      </c>
      <c r="F5" s="28" t="s">
        <v>89</v>
      </c>
      <c r="G5" s="74" t="s">
        <v>104</v>
      </c>
      <c r="H5" s="28" t="s">
        <v>90</v>
      </c>
      <c r="I5" s="75" t="s">
        <v>91</v>
      </c>
      <c r="J5" s="75" t="s">
        <v>92</v>
      </c>
      <c r="K5" s="28" t="s">
        <v>93</v>
      </c>
      <c r="L5" s="75" t="s">
        <v>94</v>
      </c>
      <c r="M5" s="76" t="s">
        <v>95</v>
      </c>
      <c r="N5" s="77" t="s">
        <v>96</v>
      </c>
      <c r="O5" s="78" t="s">
        <v>97</v>
      </c>
      <c r="P5" s="75">
        <v>25</v>
      </c>
      <c r="Q5" s="75">
        <v>2000</v>
      </c>
      <c r="R5" s="75">
        <v>2.2000000000000002</v>
      </c>
      <c r="S5" s="79">
        <f t="shared" ref="S5" si="5">R5-T5</f>
        <v>2.2000000000000002</v>
      </c>
      <c r="T5" s="63">
        <v>0</v>
      </c>
      <c r="U5" s="75">
        <f t="shared" ref="U5" si="6">R5*Q5</f>
        <v>4400</v>
      </c>
      <c r="V5" s="80">
        <f t="shared" ref="V5" si="7">S5*Q5</f>
        <v>4400</v>
      </c>
      <c r="W5" s="80">
        <f t="shared" ref="W5" si="8">T5*Q5</f>
        <v>0</v>
      </c>
      <c r="X5" s="75">
        <f>(R5-1.5*T5)*Q5-(2*Q5+Z5)</f>
        <v>200</v>
      </c>
      <c r="Y5" s="75">
        <v>2000</v>
      </c>
      <c r="Z5" s="75">
        <v>200</v>
      </c>
      <c r="AA5" s="75" t="s">
        <v>98</v>
      </c>
      <c r="AB5" s="75" t="s">
        <v>98</v>
      </c>
      <c r="AC5" s="81"/>
      <c r="AD5" s="81"/>
      <c r="AE5" s="81"/>
      <c r="AF5" s="82"/>
      <c r="AG5" s="72">
        <v>40912</v>
      </c>
      <c r="AH5" s="83">
        <f t="shared" ref="AH5" si="9">A5-AG5</f>
        <v>0</v>
      </c>
      <c r="AI5" s="68" t="s">
        <v>99</v>
      </c>
      <c r="AJ5" s="68" t="s">
        <v>100</v>
      </c>
      <c r="AK5" s="75">
        <v>13806219121</v>
      </c>
      <c r="AL5" s="84">
        <f>((R5-2-0.05-1.5*T5)*Q5-Z5)*0.7</f>
        <v>70.00000000000027</v>
      </c>
      <c r="AM5" s="32" t="s">
        <v>86</v>
      </c>
      <c r="AN5" s="69">
        <v>40917</v>
      </c>
    </row>
    <row r="6" spans="1:255" s="9" customFormat="1" ht="14.25">
      <c r="A6" s="85" t="s">
        <v>101</v>
      </c>
      <c r="B6" s="13"/>
      <c r="C6" s="13"/>
      <c r="D6" s="86"/>
      <c r="E6" s="87"/>
      <c r="F6" s="87"/>
      <c r="G6" s="88"/>
      <c r="H6" s="87"/>
      <c r="I6" s="89"/>
      <c r="J6" s="89"/>
      <c r="K6" s="87"/>
      <c r="L6" s="89"/>
      <c r="M6" s="90"/>
      <c r="N6" s="91"/>
      <c r="O6" s="92"/>
      <c r="P6" s="89"/>
      <c r="Q6" s="89"/>
      <c r="R6" s="89"/>
      <c r="S6" s="93"/>
      <c r="T6" s="14"/>
      <c r="U6" s="89"/>
      <c r="V6" s="94"/>
      <c r="W6" s="94"/>
      <c r="X6" s="89"/>
      <c r="Y6" s="89"/>
      <c r="Z6" s="89"/>
      <c r="AA6" s="89"/>
      <c r="AB6" s="89"/>
      <c r="AC6" s="95"/>
      <c r="AD6" s="95"/>
      <c r="AE6" s="95"/>
      <c r="AF6" s="96"/>
      <c r="AG6" s="85"/>
      <c r="AH6" s="97"/>
      <c r="AI6" s="98"/>
      <c r="AJ6" s="98"/>
      <c r="AK6" s="89"/>
      <c r="AL6" s="14"/>
      <c r="AM6" s="99"/>
      <c r="AN6" s="100"/>
    </row>
    <row r="7" spans="1:255" s="9" customFormat="1" ht="14.25">
      <c r="A7" s="85" t="s">
        <v>143</v>
      </c>
      <c r="B7" s="13"/>
      <c r="C7" s="13"/>
      <c r="D7" s="86"/>
      <c r="E7" s="87"/>
      <c r="F7" s="87"/>
      <c r="G7" s="88"/>
      <c r="H7" s="87"/>
      <c r="I7" s="89"/>
      <c r="J7" s="89"/>
      <c r="K7" s="87"/>
      <c r="L7" s="89"/>
      <c r="M7" s="90"/>
      <c r="N7" s="91"/>
      <c r="O7" s="92"/>
      <c r="P7" s="89"/>
      <c r="Q7" s="89"/>
      <c r="R7" s="89"/>
      <c r="S7" s="93"/>
      <c r="T7" s="14"/>
      <c r="U7" s="89"/>
      <c r="V7" s="94"/>
      <c r="W7" s="94"/>
      <c r="X7" s="89"/>
      <c r="Y7" s="89"/>
      <c r="Z7" s="89"/>
      <c r="AA7" s="89"/>
      <c r="AB7" s="89"/>
      <c r="AC7" s="95"/>
      <c r="AD7" s="95"/>
      <c r="AE7" s="95"/>
      <c r="AF7" s="96"/>
      <c r="AG7" s="85"/>
      <c r="AH7" s="97"/>
      <c r="AI7" s="98"/>
      <c r="AJ7" s="98"/>
      <c r="AK7" s="89"/>
      <c r="AL7" s="14"/>
      <c r="AM7" s="99"/>
      <c r="AN7" s="100"/>
    </row>
    <row r="8" spans="1:255" s="102" customFormat="1" ht="143.25" customHeight="1">
      <c r="A8" s="101" t="s">
        <v>105</v>
      </c>
      <c r="B8" s="101" t="s">
        <v>107</v>
      </c>
      <c r="C8" s="102" t="s">
        <v>106</v>
      </c>
      <c r="D8" s="101" t="s">
        <v>108</v>
      </c>
      <c r="E8" s="102" t="s">
        <v>110</v>
      </c>
      <c r="F8" s="102" t="s">
        <v>111</v>
      </c>
      <c r="G8" s="101" t="s">
        <v>109</v>
      </c>
      <c r="H8" s="102" t="s">
        <v>114</v>
      </c>
      <c r="I8" s="101" t="s">
        <v>112</v>
      </c>
      <c r="J8" s="101" t="s">
        <v>113</v>
      </c>
      <c r="K8" s="102" t="s">
        <v>115</v>
      </c>
      <c r="L8" s="101" t="s">
        <v>116</v>
      </c>
      <c r="M8" s="101" t="s">
        <v>117</v>
      </c>
      <c r="N8" s="101" t="s">
        <v>119</v>
      </c>
      <c r="O8" s="101" t="s">
        <v>118</v>
      </c>
      <c r="P8" s="101" t="s">
        <v>127</v>
      </c>
      <c r="Q8" s="101" t="s">
        <v>120</v>
      </c>
      <c r="R8" s="101" t="s">
        <v>121</v>
      </c>
      <c r="S8" s="101" t="s">
        <v>122</v>
      </c>
      <c r="T8" s="102" t="s">
        <v>123</v>
      </c>
      <c r="U8" s="101" t="s">
        <v>144</v>
      </c>
      <c r="V8" s="102" t="s">
        <v>124</v>
      </c>
      <c r="W8" s="102" t="s">
        <v>125</v>
      </c>
      <c r="X8" s="102" t="s">
        <v>169</v>
      </c>
      <c r="Y8" s="102" t="s">
        <v>126</v>
      </c>
      <c r="Z8" s="101" t="s">
        <v>128</v>
      </c>
      <c r="AA8" s="102" t="s">
        <v>129</v>
      </c>
      <c r="AB8" s="149" t="s">
        <v>130</v>
      </c>
      <c r="AC8" s="149"/>
      <c r="AD8" s="149"/>
      <c r="AE8" s="149"/>
      <c r="AF8" s="102" t="s">
        <v>131</v>
      </c>
      <c r="AG8" s="102" t="s">
        <v>132</v>
      </c>
      <c r="AH8" s="149" t="s">
        <v>133</v>
      </c>
      <c r="AI8" s="149"/>
      <c r="AJ8" s="149"/>
      <c r="AK8" s="102" t="s">
        <v>134</v>
      </c>
      <c r="AL8" s="102" t="s">
        <v>135</v>
      </c>
      <c r="AM8" s="102" t="s">
        <v>136</v>
      </c>
    </row>
    <row r="9" spans="1:255" s="9" customFormat="1" ht="14.25">
      <c r="A9" s="72"/>
      <c r="B9" s="8"/>
      <c r="C9" s="8"/>
      <c r="D9" s="73"/>
      <c r="E9" s="28"/>
      <c r="F9" s="28"/>
      <c r="G9" s="74"/>
      <c r="H9" s="28"/>
      <c r="I9" s="75"/>
      <c r="J9" s="75"/>
      <c r="K9" s="28"/>
      <c r="L9" s="75"/>
      <c r="M9" s="76"/>
      <c r="N9" s="77"/>
      <c r="O9" s="78"/>
      <c r="P9" s="75"/>
      <c r="Q9" s="75"/>
      <c r="R9" s="75"/>
      <c r="S9" s="79"/>
      <c r="T9" s="63"/>
      <c r="U9" s="75"/>
      <c r="V9" s="80"/>
      <c r="W9" s="80"/>
      <c r="X9" s="75"/>
      <c r="Y9" s="75"/>
      <c r="Z9" s="75"/>
      <c r="AA9" s="75"/>
      <c r="AB9" s="75"/>
      <c r="AC9" s="81"/>
      <c r="AD9" s="81"/>
      <c r="AE9" s="81"/>
      <c r="AF9" s="82"/>
      <c r="AG9" s="72"/>
      <c r="AH9" s="83"/>
      <c r="AI9" s="68"/>
      <c r="AJ9" s="68"/>
      <c r="AK9" s="75"/>
      <c r="AL9" s="84"/>
      <c r="AM9" s="32"/>
      <c r="AN9" s="69"/>
    </row>
    <row r="10" spans="1:255" s="134" customFormat="1" ht="12">
      <c r="A10" s="129" t="s">
        <v>196</v>
      </c>
      <c r="B10" s="129" t="s">
        <v>1</v>
      </c>
      <c r="C10" s="129" t="s">
        <v>3</v>
      </c>
      <c r="D10" s="129" t="s">
        <v>6</v>
      </c>
      <c r="E10" s="129" t="s">
        <v>12</v>
      </c>
      <c r="F10" s="129" t="s">
        <v>197</v>
      </c>
      <c r="G10" s="129" t="s">
        <v>22</v>
      </c>
      <c r="H10" s="130" t="s">
        <v>24</v>
      </c>
      <c r="I10" s="130" t="s">
        <v>25</v>
      </c>
      <c r="J10" s="130" t="s">
        <v>26</v>
      </c>
      <c r="K10" s="131" t="s">
        <v>27</v>
      </c>
      <c r="L10" s="132" t="s">
        <v>30</v>
      </c>
      <c r="M10" s="132" t="s">
        <v>31</v>
      </c>
      <c r="N10" s="132" t="s">
        <v>32</v>
      </c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  <c r="CT10" s="133"/>
      <c r="CU10" s="133"/>
      <c r="CV10" s="133"/>
      <c r="CW10" s="133"/>
      <c r="CX10" s="133"/>
      <c r="CY10" s="133"/>
      <c r="CZ10" s="133"/>
      <c r="DA10" s="133"/>
      <c r="DB10" s="133"/>
      <c r="DC10" s="133"/>
      <c r="DD10" s="133"/>
      <c r="DE10" s="133"/>
      <c r="DF10" s="133"/>
      <c r="DG10" s="133"/>
      <c r="DH10" s="133"/>
      <c r="DI10" s="133"/>
      <c r="DJ10" s="133"/>
      <c r="DK10" s="133"/>
      <c r="DL10" s="133"/>
      <c r="DM10" s="133"/>
      <c r="DN10" s="133"/>
      <c r="DO10" s="133"/>
      <c r="DP10" s="133"/>
      <c r="DQ10" s="133"/>
      <c r="DR10" s="133"/>
      <c r="DS10" s="133"/>
      <c r="DT10" s="133"/>
      <c r="DU10" s="133"/>
      <c r="DV10" s="133"/>
      <c r="DW10" s="133"/>
      <c r="DX10" s="133"/>
      <c r="DY10" s="133"/>
      <c r="DZ10" s="133"/>
      <c r="EA10" s="133"/>
      <c r="EB10" s="133"/>
      <c r="EC10" s="133"/>
      <c r="ED10" s="133"/>
      <c r="EE10" s="133"/>
      <c r="EF10" s="133"/>
      <c r="EG10" s="133"/>
      <c r="EH10" s="133"/>
      <c r="EI10" s="133"/>
      <c r="EJ10" s="133"/>
      <c r="EK10" s="133"/>
      <c r="EL10" s="133"/>
      <c r="EM10" s="133"/>
      <c r="EN10" s="133"/>
      <c r="EO10" s="133"/>
      <c r="EP10" s="133"/>
      <c r="EQ10" s="133"/>
      <c r="ER10" s="133"/>
      <c r="ES10" s="133"/>
      <c r="ET10" s="133"/>
      <c r="EU10" s="133"/>
      <c r="EV10" s="133"/>
      <c r="EW10" s="133"/>
      <c r="EX10" s="133"/>
      <c r="EY10" s="133"/>
      <c r="EZ10" s="133"/>
      <c r="FA10" s="133"/>
      <c r="FB10" s="133"/>
      <c r="FC10" s="133"/>
      <c r="FD10" s="133"/>
      <c r="FE10" s="133"/>
      <c r="FF10" s="133"/>
      <c r="FG10" s="133"/>
      <c r="FH10" s="133"/>
      <c r="FI10" s="133"/>
      <c r="FJ10" s="133"/>
      <c r="FK10" s="133"/>
      <c r="FL10" s="133"/>
      <c r="FM10" s="133"/>
      <c r="FN10" s="133"/>
      <c r="FO10" s="133"/>
      <c r="FP10" s="133"/>
      <c r="FQ10" s="133"/>
      <c r="FR10" s="133"/>
      <c r="FS10" s="133"/>
      <c r="FT10" s="133"/>
      <c r="FU10" s="133"/>
      <c r="FV10" s="133"/>
      <c r="FW10" s="133"/>
      <c r="FX10" s="133"/>
      <c r="FY10" s="133"/>
      <c r="FZ10" s="133"/>
      <c r="GA10" s="133"/>
      <c r="GB10" s="133"/>
      <c r="GC10" s="133"/>
      <c r="GD10" s="133"/>
      <c r="GE10" s="133"/>
      <c r="GF10" s="133"/>
      <c r="GG10" s="133"/>
      <c r="GH10" s="133"/>
      <c r="GI10" s="133"/>
      <c r="GJ10" s="133"/>
      <c r="GK10" s="133"/>
      <c r="GL10" s="133"/>
      <c r="GM10" s="133"/>
      <c r="GN10" s="133"/>
      <c r="GO10" s="133"/>
      <c r="GP10" s="133"/>
      <c r="GQ10" s="133"/>
      <c r="GR10" s="133"/>
      <c r="GS10" s="133"/>
      <c r="GT10" s="133"/>
      <c r="GU10" s="133"/>
      <c r="GV10" s="133"/>
      <c r="GW10" s="133"/>
      <c r="GX10" s="133"/>
      <c r="GY10" s="133"/>
      <c r="GZ10" s="133"/>
      <c r="HA10" s="133"/>
      <c r="HB10" s="133"/>
      <c r="HC10" s="133"/>
      <c r="HD10" s="133"/>
      <c r="HE10" s="133"/>
      <c r="HF10" s="133"/>
      <c r="HG10" s="133"/>
      <c r="HH10" s="133"/>
      <c r="HI10" s="133"/>
      <c r="HJ10" s="133"/>
      <c r="HK10" s="133"/>
      <c r="HL10" s="133"/>
      <c r="HM10" s="133"/>
      <c r="HN10" s="133"/>
      <c r="HO10" s="133"/>
      <c r="HP10" s="133"/>
      <c r="HQ10" s="133"/>
      <c r="HR10" s="133"/>
      <c r="HS10" s="133"/>
      <c r="HT10" s="133"/>
      <c r="HU10" s="133"/>
      <c r="HV10" s="133"/>
      <c r="HW10" s="133"/>
    </row>
    <row r="11" spans="1:255" s="9" customFormat="1" ht="14.25">
      <c r="A11" s="72" t="s">
        <v>198</v>
      </c>
      <c r="B11" s="8"/>
      <c r="C11" s="8"/>
      <c r="D11" s="73"/>
      <c r="E11" s="28"/>
      <c r="F11" s="28"/>
      <c r="G11" s="74"/>
      <c r="H11" s="28"/>
      <c r="I11" s="75"/>
      <c r="J11" s="75"/>
      <c r="K11" s="28"/>
      <c r="L11" s="75"/>
      <c r="M11" s="76"/>
      <c r="N11" s="77"/>
      <c r="O11" s="78"/>
      <c r="P11" s="75"/>
      <c r="Q11" s="75"/>
      <c r="R11" s="75"/>
      <c r="S11" s="79"/>
      <c r="T11" s="63"/>
      <c r="U11" s="75"/>
      <c r="V11" s="80"/>
      <c r="W11" s="80"/>
      <c r="X11" s="75"/>
      <c r="Y11" s="75"/>
      <c r="Z11" s="75"/>
      <c r="AA11" s="75"/>
      <c r="AB11" s="75"/>
      <c r="AC11" s="81"/>
      <c r="AD11" s="81"/>
      <c r="AE11" s="81"/>
      <c r="AF11" s="82"/>
      <c r="AG11" s="72"/>
      <c r="AH11" s="83"/>
      <c r="AI11" s="68"/>
      <c r="AJ11" s="68"/>
      <c r="AK11" s="75"/>
      <c r="AL11" s="84"/>
      <c r="AM11" s="32"/>
      <c r="AN11" s="69"/>
    </row>
    <row r="12" spans="1:255" s="136" customFormat="1" ht="13.5" customHeight="1">
      <c r="A12" s="1" t="s">
        <v>0</v>
      </c>
      <c r="B12" s="2" t="s">
        <v>2</v>
      </c>
      <c r="C12" s="2" t="s">
        <v>3</v>
      </c>
      <c r="D12" s="2" t="s">
        <v>6</v>
      </c>
      <c r="E12" s="3" t="s">
        <v>8</v>
      </c>
      <c r="F12" s="2" t="s">
        <v>12</v>
      </c>
      <c r="G12" s="135" t="s">
        <v>13</v>
      </c>
      <c r="H12" s="2" t="s">
        <v>199</v>
      </c>
      <c r="I12" s="2" t="s">
        <v>15</v>
      </c>
      <c r="J12" s="2" t="s">
        <v>200</v>
      </c>
      <c r="K12" s="2" t="s">
        <v>22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</row>
    <row r="13" spans="1:255" s="9" customFormat="1" ht="14.25">
      <c r="A13" s="72" t="s">
        <v>201</v>
      </c>
      <c r="B13" s="8"/>
      <c r="C13" s="8"/>
      <c r="D13" s="73"/>
      <c r="E13" s="28"/>
      <c r="F13" s="28"/>
      <c r="G13" s="74"/>
      <c r="H13" s="28"/>
      <c r="I13" s="75"/>
      <c r="J13" s="75"/>
      <c r="K13" s="28"/>
      <c r="L13" s="75"/>
      <c r="M13" s="76"/>
      <c r="N13" s="77"/>
      <c r="O13" s="78"/>
      <c r="P13" s="75"/>
      <c r="Q13" s="75"/>
      <c r="R13" s="75"/>
      <c r="S13" s="79"/>
      <c r="T13" s="63"/>
      <c r="U13" s="75"/>
      <c r="V13" s="80"/>
      <c r="W13" s="80"/>
      <c r="X13" s="75"/>
      <c r="Y13" s="75"/>
      <c r="Z13" s="75"/>
      <c r="AA13" s="75"/>
      <c r="AB13" s="75"/>
      <c r="AC13" s="81"/>
      <c r="AD13" s="81"/>
      <c r="AE13" s="81"/>
      <c r="AF13" s="82"/>
      <c r="AG13" s="72"/>
      <c r="AH13" s="83"/>
      <c r="AI13" s="68"/>
      <c r="AJ13" s="68"/>
      <c r="AK13" s="75"/>
      <c r="AL13" s="84"/>
      <c r="AM13" s="32"/>
      <c r="AN13" s="69"/>
    </row>
    <row r="14" spans="1:255" s="9" customFormat="1" ht="14.25">
      <c r="A14" s="72"/>
      <c r="B14" s="8"/>
      <c r="C14" s="8"/>
      <c r="D14" s="73"/>
      <c r="E14" s="28"/>
      <c r="F14" s="28"/>
      <c r="G14" s="74"/>
      <c r="H14" s="28"/>
      <c r="I14" s="75"/>
      <c r="J14" s="75"/>
      <c r="K14" s="28"/>
      <c r="L14" s="75"/>
      <c r="M14" s="76"/>
      <c r="N14" s="77"/>
      <c r="O14" s="78"/>
      <c r="P14" s="75"/>
      <c r="Q14" s="75"/>
      <c r="R14" s="75"/>
      <c r="S14" s="79"/>
      <c r="T14" s="63"/>
      <c r="U14" s="75"/>
      <c r="V14" s="80"/>
      <c r="W14" s="80"/>
      <c r="X14" s="75"/>
      <c r="Y14" s="75"/>
      <c r="Z14" s="75"/>
      <c r="AA14" s="75"/>
      <c r="AB14" s="75"/>
      <c r="AC14" s="81"/>
      <c r="AD14" s="81"/>
      <c r="AE14" s="81"/>
      <c r="AF14" s="82"/>
      <c r="AG14" s="72"/>
      <c r="AH14" s="83"/>
      <c r="AI14" s="68"/>
      <c r="AJ14" s="68"/>
      <c r="AK14" s="75"/>
      <c r="AL14" s="84"/>
      <c r="AM14" s="32"/>
      <c r="AN14" s="69"/>
    </row>
    <row r="15" spans="1:255" s="9" customFormat="1" ht="14.25">
      <c r="A15" s="109" t="s">
        <v>140</v>
      </c>
      <c r="B15" s="8"/>
      <c r="C15" s="8"/>
      <c r="D15" s="73"/>
      <c r="E15" s="28"/>
      <c r="F15" s="28"/>
      <c r="G15" s="74"/>
      <c r="H15" s="28"/>
      <c r="I15" s="75"/>
      <c r="J15" s="75"/>
      <c r="K15" s="28"/>
      <c r="L15" s="75"/>
      <c r="M15" s="76"/>
      <c r="N15" s="77"/>
      <c r="O15" s="78"/>
      <c r="P15" s="75"/>
      <c r="Q15" s="75"/>
      <c r="R15" s="75"/>
      <c r="S15" s="79"/>
      <c r="T15" s="63"/>
      <c r="U15" s="75"/>
      <c r="V15" s="80"/>
      <c r="W15" s="80"/>
      <c r="X15" s="75"/>
      <c r="Y15" s="75"/>
      <c r="Z15" s="75"/>
      <c r="AA15" s="75"/>
      <c r="AB15" s="75"/>
      <c r="AC15" s="81"/>
      <c r="AD15" s="81"/>
      <c r="AE15" s="81"/>
      <c r="AF15" s="82"/>
      <c r="AG15" s="72"/>
      <c r="AH15" s="83"/>
      <c r="AI15" s="68"/>
      <c r="AJ15" s="68"/>
      <c r="AK15" s="75"/>
      <c r="AL15" s="84"/>
      <c r="AM15" s="32"/>
      <c r="AN15" s="69"/>
    </row>
    <row r="16" spans="1:255" s="33" customFormat="1" ht="14.25">
      <c r="A16" s="31" t="s">
        <v>44</v>
      </c>
      <c r="B16" s="32" t="s">
        <v>0</v>
      </c>
      <c r="C16" s="32" t="s">
        <v>8</v>
      </c>
      <c r="D16" s="32" t="s">
        <v>2</v>
      </c>
      <c r="E16" s="32" t="s">
        <v>3</v>
      </c>
      <c r="F16" s="32" t="s">
        <v>6</v>
      </c>
      <c r="G16" s="32" t="s">
        <v>45</v>
      </c>
      <c r="H16" s="32" t="s">
        <v>46</v>
      </c>
      <c r="I16" s="32" t="s">
        <v>47</v>
      </c>
    </row>
    <row r="17" spans="1:12" s="102" customFormat="1" ht="99.95" customHeight="1">
      <c r="A17" s="103">
        <v>41227</v>
      </c>
      <c r="B17" s="104">
        <v>41218</v>
      </c>
      <c r="C17" s="105" t="s">
        <v>91</v>
      </c>
      <c r="D17" s="105" t="s">
        <v>137</v>
      </c>
      <c r="E17" s="105" t="s">
        <v>138</v>
      </c>
      <c r="F17" s="106" t="s">
        <v>141</v>
      </c>
      <c r="G17" s="105" t="s">
        <v>139</v>
      </c>
      <c r="H17" s="106" t="s">
        <v>142</v>
      </c>
      <c r="I17" s="107">
        <v>16</v>
      </c>
      <c r="J17" s="107">
        <v>0.5</v>
      </c>
    </row>
    <row r="18" spans="1:12">
      <c r="A18" t="s">
        <v>145</v>
      </c>
    </row>
    <row r="19" spans="1:12" s="102" customFormat="1" ht="137.25" customHeight="1">
      <c r="A19" s="102" t="s">
        <v>147</v>
      </c>
      <c r="B19" s="102" t="s">
        <v>148</v>
      </c>
      <c r="G19" s="102" t="s">
        <v>149</v>
      </c>
      <c r="H19" s="102" t="s">
        <v>150</v>
      </c>
      <c r="I19" s="149" t="s">
        <v>151</v>
      </c>
      <c r="J19" s="149"/>
    </row>
    <row r="21" spans="1:12">
      <c r="A21" s="108" t="s">
        <v>155</v>
      </c>
    </row>
    <row r="22" spans="1:12" s="34" customFormat="1" ht="14.25">
      <c r="A22" s="34" t="s">
        <v>48</v>
      </c>
      <c r="B22" s="34" t="s">
        <v>49</v>
      </c>
      <c r="C22" s="35" t="s">
        <v>6</v>
      </c>
      <c r="D22" s="34" t="s">
        <v>50</v>
      </c>
      <c r="E22" s="36" t="s">
        <v>0</v>
      </c>
      <c r="F22" s="147" t="s">
        <v>51</v>
      </c>
      <c r="G22" s="147"/>
      <c r="H22" s="148" t="s">
        <v>52</v>
      </c>
      <c r="I22" s="147"/>
    </row>
    <row r="23" spans="1:12" s="117" customFormat="1" ht="14.25">
      <c r="A23" s="110">
        <v>41215</v>
      </c>
      <c r="B23" s="111" t="s">
        <v>152</v>
      </c>
      <c r="C23" s="112" t="s">
        <v>156</v>
      </c>
      <c r="D23" s="113">
        <v>400</v>
      </c>
      <c r="E23" s="113">
        <v>10.27</v>
      </c>
      <c r="F23" s="111" t="s">
        <v>153</v>
      </c>
      <c r="G23" s="114" t="s">
        <v>154</v>
      </c>
      <c r="H23" s="115">
        <v>41216</v>
      </c>
      <c r="I23" s="116">
        <v>512877368606</v>
      </c>
    </row>
    <row r="24" spans="1:12">
      <c r="A24" t="s">
        <v>145</v>
      </c>
    </row>
    <row r="25" spans="1:12" s="102" customFormat="1" ht="110.25" customHeight="1">
      <c r="A25" s="102" t="s">
        <v>157</v>
      </c>
      <c r="E25" s="102" t="s">
        <v>158</v>
      </c>
      <c r="G25" s="118" t="s">
        <v>159</v>
      </c>
      <c r="H25" s="146" t="s">
        <v>160</v>
      </c>
      <c r="I25" s="146"/>
    </row>
    <row r="27" spans="1:12">
      <c r="A27" s="108" t="s">
        <v>161</v>
      </c>
    </row>
    <row r="28" spans="1:12" s="40" customFormat="1" ht="14.25" thickBot="1">
      <c r="A28" s="37" t="s">
        <v>48</v>
      </c>
      <c r="B28" s="38" t="s">
        <v>53</v>
      </c>
      <c r="C28" s="38" t="s">
        <v>54</v>
      </c>
      <c r="D28" s="38" t="s">
        <v>55</v>
      </c>
      <c r="E28" s="38" t="s">
        <v>56</v>
      </c>
      <c r="F28" s="38" t="s">
        <v>64</v>
      </c>
      <c r="G28" s="39"/>
      <c r="H28"/>
      <c r="I28"/>
      <c r="J28"/>
      <c r="K28"/>
      <c r="L28"/>
    </row>
    <row r="29" spans="1:12" s="40" customFormat="1">
      <c r="A29" s="119">
        <v>41225</v>
      </c>
      <c r="B29" s="120" t="s">
        <v>162</v>
      </c>
      <c r="C29" s="121" t="s">
        <v>166</v>
      </c>
      <c r="D29" s="120" t="s">
        <v>163</v>
      </c>
      <c r="E29" s="120">
        <v>420</v>
      </c>
      <c r="F29" s="120"/>
      <c r="G29" s="117"/>
      <c r="H29" s="117"/>
      <c r="I29" s="117"/>
      <c r="J29" s="117"/>
      <c r="K29" s="117"/>
      <c r="L29" s="117"/>
    </row>
    <row r="30" spans="1:12">
      <c r="A30" t="s">
        <v>145</v>
      </c>
    </row>
    <row r="31" spans="1:12" s="102" customFormat="1" ht="55.5" customHeight="1">
      <c r="A31" s="102" t="s">
        <v>164</v>
      </c>
      <c r="C31" s="102" t="s">
        <v>165</v>
      </c>
      <c r="D31" s="102" t="s">
        <v>167</v>
      </c>
      <c r="E31" s="102" t="s">
        <v>168</v>
      </c>
    </row>
    <row r="33" spans="1:13">
      <c r="A33" s="108" t="s">
        <v>170</v>
      </c>
    </row>
    <row r="34" spans="1:13" s="44" customFormat="1">
      <c r="A34" s="41" t="s">
        <v>53</v>
      </c>
      <c r="B34" s="41" t="s">
        <v>57</v>
      </c>
      <c r="C34" s="41" t="s">
        <v>58</v>
      </c>
      <c r="D34" s="41" t="s">
        <v>59</v>
      </c>
      <c r="E34" s="41" t="s">
        <v>0</v>
      </c>
      <c r="F34" s="41" t="s">
        <v>50</v>
      </c>
      <c r="G34" s="41" t="s">
        <v>60</v>
      </c>
      <c r="H34" s="41" t="s">
        <v>61</v>
      </c>
      <c r="I34" s="42" t="s">
        <v>62</v>
      </c>
      <c r="J34" s="43"/>
    </row>
    <row r="35" spans="1:13" s="44" customFormat="1" ht="26.25" customHeight="1">
      <c r="A35" s="122" t="s">
        <v>171</v>
      </c>
      <c r="B35" s="122" t="s">
        <v>172</v>
      </c>
      <c r="C35" s="122" t="s">
        <v>177</v>
      </c>
      <c r="D35" s="122" t="s">
        <v>173</v>
      </c>
      <c r="E35" s="122" t="s">
        <v>174</v>
      </c>
      <c r="F35" s="123">
        <v>400</v>
      </c>
      <c r="G35" s="122" t="s">
        <v>175</v>
      </c>
      <c r="H35" s="122" t="s">
        <v>181</v>
      </c>
      <c r="I35" s="124" t="s">
        <v>176</v>
      </c>
      <c r="J35" s="43"/>
    </row>
    <row r="36" spans="1:13">
      <c r="A36" t="s">
        <v>178</v>
      </c>
    </row>
    <row r="37" spans="1:13" s="102" customFormat="1" ht="152.25" customHeight="1">
      <c r="F37" s="102" t="s">
        <v>179</v>
      </c>
      <c r="H37" s="102" t="s">
        <v>180</v>
      </c>
    </row>
    <row r="39" spans="1:13">
      <c r="A39" s="108" t="s">
        <v>182</v>
      </c>
    </row>
    <row r="40" spans="1:13" s="49" customFormat="1" ht="15" customHeight="1">
      <c r="A40" s="45" t="s">
        <v>65</v>
      </c>
      <c r="B40" s="45" t="s">
        <v>66</v>
      </c>
      <c r="C40" s="45" t="s">
        <v>6</v>
      </c>
      <c r="D40" s="45" t="s">
        <v>49</v>
      </c>
      <c r="E40" s="45" t="s">
        <v>67</v>
      </c>
      <c r="F40" s="45" t="s">
        <v>40</v>
      </c>
      <c r="G40" s="45" t="s">
        <v>41</v>
      </c>
      <c r="H40" s="46" t="s">
        <v>50</v>
      </c>
      <c r="I40" s="45" t="s">
        <v>68</v>
      </c>
      <c r="J40" s="47" t="s">
        <v>63</v>
      </c>
      <c r="K40" s="45" t="s">
        <v>69</v>
      </c>
      <c r="L40" s="48"/>
      <c r="M40" s="49" t="s">
        <v>51</v>
      </c>
    </row>
    <row r="41" spans="1:13" s="128" customFormat="1" ht="12">
      <c r="A41" s="125">
        <v>41232</v>
      </c>
      <c r="B41" s="126">
        <v>20121119001</v>
      </c>
      <c r="C41" s="126" t="s">
        <v>192</v>
      </c>
      <c r="D41" s="126" t="s">
        <v>138</v>
      </c>
      <c r="E41" s="127" t="s">
        <v>183</v>
      </c>
      <c r="F41" s="126">
        <v>2000</v>
      </c>
      <c r="G41" s="126">
        <v>18.3</v>
      </c>
      <c r="H41" s="126">
        <f t="shared" ref="H41" si="10">F41*G41</f>
        <v>36600</v>
      </c>
      <c r="I41" s="126" t="s">
        <v>184</v>
      </c>
      <c r="J41" s="127" t="s">
        <v>185</v>
      </c>
      <c r="K41" s="126" t="s">
        <v>186</v>
      </c>
      <c r="L41" s="126" t="s">
        <v>187</v>
      </c>
    </row>
    <row r="42" spans="1:13">
      <c r="A42" t="s">
        <v>101</v>
      </c>
    </row>
    <row r="43" spans="1:13" s="102" customFormat="1" ht="69" customHeight="1">
      <c r="E43" s="118" t="s">
        <v>188</v>
      </c>
      <c r="F43" s="118" t="s">
        <v>191</v>
      </c>
      <c r="G43" s="118" t="s">
        <v>189</v>
      </c>
      <c r="L43" s="118" t="s">
        <v>190</v>
      </c>
    </row>
    <row r="45" spans="1:13" ht="14.25" thickBot="1">
      <c r="A45" s="108" t="s">
        <v>193</v>
      </c>
    </row>
    <row r="46" spans="1:13" s="50" customFormat="1" ht="19.5" customHeight="1" thickBot="1">
      <c r="A46" s="51" t="s">
        <v>70</v>
      </c>
      <c r="B46" s="51" t="s">
        <v>71</v>
      </c>
      <c r="C46" s="51" t="s">
        <v>72</v>
      </c>
      <c r="D46" s="52" t="s">
        <v>6</v>
      </c>
      <c r="E46" s="53" t="s">
        <v>73</v>
      </c>
    </row>
    <row r="47" spans="1:13" s="50" customFormat="1" ht="19.5" customHeight="1" thickBot="1">
      <c r="A47" s="51" t="s">
        <v>194</v>
      </c>
      <c r="B47" s="51" t="s">
        <v>195</v>
      </c>
      <c r="C47" s="51" t="s">
        <v>138</v>
      </c>
      <c r="D47" s="52" t="s">
        <v>192</v>
      </c>
      <c r="E47" s="53"/>
    </row>
    <row r="49" spans="1:18">
      <c r="A49" s="108" t="s">
        <v>222</v>
      </c>
    </row>
    <row r="50" spans="1:18" s="44" customFormat="1">
      <c r="A50" s="137" t="s">
        <v>202</v>
      </c>
      <c r="B50" s="138" t="s">
        <v>203</v>
      </c>
      <c r="C50" s="139" t="s">
        <v>4</v>
      </c>
      <c r="D50" s="139" t="s">
        <v>204</v>
      </c>
      <c r="E50" s="138" t="s">
        <v>58</v>
      </c>
      <c r="F50" s="139" t="s">
        <v>205</v>
      </c>
      <c r="G50" s="139" t="s">
        <v>206</v>
      </c>
      <c r="H50" s="139" t="s">
        <v>12</v>
      </c>
      <c r="I50" s="140" t="s">
        <v>207</v>
      </c>
      <c r="J50" s="141" t="s">
        <v>39</v>
      </c>
      <c r="K50" s="138" t="s">
        <v>208</v>
      </c>
      <c r="L50" s="139" t="s">
        <v>209</v>
      </c>
      <c r="M50" s="139" t="s">
        <v>210</v>
      </c>
      <c r="N50" s="139" t="s">
        <v>211</v>
      </c>
      <c r="O50" s="142" t="s">
        <v>31</v>
      </c>
      <c r="P50" s="143" t="s">
        <v>212</v>
      </c>
      <c r="Q50" s="144" t="s">
        <v>213</v>
      </c>
      <c r="R50" s="144" t="s">
        <v>214</v>
      </c>
    </row>
    <row r="51" spans="1:18">
      <c r="A51" s="145">
        <v>41209</v>
      </c>
      <c r="B51" t="s">
        <v>215</v>
      </c>
      <c r="C51" t="s">
        <v>216</v>
      </c>
      <c r="D51" t="s">
        <v>217</v>
      </c>
      <c r="E51" t="s">
        <v>221</v>
      </c>
      <c r="F51" t="s">
        <v>219</v>
      </c>
      <c r="G51">
        <v>30001027</v>
      </c>
      <c r="H51" t="s">
        <v>220</v>
      </c>
      <c r="I51">
        <v>2500</v>
      </c>
      <c r="J51">
        <v>25</v>
      </c>
      <c r="K51">
        <v>100</v>
      </c>
      <c r="O51" t="s">
        <v>218</v>
      </c>
      <c r="P51">
        <v>13967177380</v>
      </c>
    </row>
    <row r="52" spans="1:18">
      <c r="A52" t="s">
        <v>223</v>
      </c>
    </row>
    <row r="53" spans="1:18">
      <c r="A53" t="s">
        <v>224</v>
      </c>
    </row>
  </sheetData>
  <mergeCells count="6">
    <mergeCell ref="H25:I25"/>
    <mergeCell ref="F22:G22"/>
    <mergeCell ref="H22:I22"/>
    <mergeCell ref="AB8:AE8"/>
    <mergeCell ref="AH8:AJ8"/>
    <mergeCell ref="I19:J19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2012-11-20T01:12:10Z</dcterms:modified>
</cp:coreProperties>
</file>