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Sheet1!$A$15:$HS$15</definedName>
  </definedNames>
  <calcPr calcId="162913"/>
  <fileRecoveryPr repairLoad="1"/>
</workbook>
</file>

<file path=xl/calcChain.xml><?xml version="1.0" encoding="utf-8"?>
<calcChain xmlns="http://schemas.openxmlformats.org/spreadsheetml/2006/main">
  <c r="AH27" i="1" l="1"/>
  <c r="AH559" i="1" l="1"/>
  <c r="AH194" i="1"/>
  <c r="AH748" i="1"/>
  <c r="AH744" i="1"/>
  <c r="AH732" i="1"/>
  <c r="AH722" i="1"/>
  <c r="AH390" i="1" l="1"/>
  <c r="AH368" i="1"/>
  <c r="AH367" i="1"/>
  <c r="AH365" i="1"/>
  <c r="AH359" i="1"/>
  <c r="AH355" i="1"/>
  <c r="AH353" i="1"/>
  <c r="AK353" i="1" s="1"/>
  <c r="AH17" i="1" l="1"/>
  <c r="AK17" i="1" s="1"/>
  <c r="AP17" i="1" s="1"/>
  <c r="AR17" i="1" s="1"/>
  <c r="AW17" i="1" s="1"/>
  <c r="AH18" i="1"/>
  <c r="AK18" i="1" s="1"/>
  <c r="AP18" i="1" s="1"/>
  <c r="AR18" i="1" s="1"/>
  <c r="AW18" i="1" s="1"/>
  <c r="AH29" i="1"/>
  <c r="AK29" i="1" s="1"/>
  <c r="AP29" i="1" s="1"/>
  <c r="AR29" i="1" s="1"/>
  <c r="AW29" i="1" s="1"/>
  <c r="AH20" i="1"/>
  <c r="AK20" i="1" s="1"/>
  <c r="AP20" i="1" s="1"/>
  <c r="AR20" i="1" s="1"/>
  <c r="AW20" i="1" s="1"/>
  <c r="AH467" i="1"/>
  <c r="AK467" i="1" s="1"/>
  <c r="AP467" i="1" s="1"/>
  <c r="AR467" i="1" s="1"/>
  <c r="AW467" i="1" s="1"/>
  <c r="AH22" i="1"/>
  <c r="AK22" i="1" s="1"/>
  <c r="AP22" i="1" s="1"/>
  <c r="AR22" i="1" s="1"/>
  <c r="AW22" i="1" s="1"/>
  <c r="AH23" i="1"/>
  <c r="AK23" i="1" s="1"/>
  <c r="AP23" i="1" s="1"/>
  <c r="AR23" i="1" s="1"/>
  <c r="AW23" i="1" s="1"/>
  <c r="AH644" i="1"/>
  <c r="AK644" i="1" s="1"/>
  <c r="AP644" i="1" s="1"/>
  <c r="AR644" i="1" s="1"/>
  <c r="AW644" i="1" s="1"/>
  <c r="AH25" i="1"/>
  <c r="AK25" i="1" s="1"/>
  <c r="AP25" i="1" s="1"/>
  <c r="AR25" i="1" s="1"/>
  <c r="AW25" i="1" s="1"/>
  <c r="AH543" i="1"/>
  <c r="AK543" i="1" s="1"/>
  <c r="AP543" i="1" s="1"/>
  <c r="AR543" i="1" s="1"/>
  <c r="AW543" i="1" s="1"/>
  <c r="AH558" i="1"/>
  <c r="AK558" i="1" s="1"/>
  <c r="AP558" i="1" s="1"/>
  <c r="AR558" i="1" s="1"/>
  <c r="AW558" i="1" s="1"/>
  <c r="AH28" i="1"/>
  <c r="AK28" i="1" s="1"/>
  <c r="AP28" i="1" s="1"/>
  <c r="AR28" i="1" s="1"/>
  <c r="AW28" i="1" s="1"/>
  <c r="AH646" i="1"/>
  <c r="AK646" i="1" s="1"/>
  <c r="AP646" i="1" s="1"/>
  <c r="AR646" i="1" s="1"/>
  <c r="AW646" i="1" s="1"/>
  <c r="AH650" i="1"/>
  <c r="AK650" i="1" s="1"/>
  <c r="AP650" i="1" s="1"/>
  <c r="AR650" i="1" s="1"/>
  <c r="AW650" i="1" s="1"/>
  <c r="AH560" i="1"/>
  <c r="AK560" i="1" s="1"/>
  <c r="AP560" i="1" s="1"/>
  <c r="AR560" i="1" s="1"/>
  <c r="AW560" i="1" s="1"/>
  <c r="AH657" i="1"/>
  <c r="AK657" i="1" s="1"/>
  <c r="AP657" i="1" s="1"/>
  <c r="AR657" i="1" s="1"/>
  <c r="AW657" i="1" s="1"/>
  <c r="AH33" i="1"/>
  <c r="AK33" i="1" s="1"/>
  <c r="AP33" i="1" s="1"/>
  <c r="AR33" i="1" s="1"/>
  <c r="AW33" i="1" s="1"/>
  <c r="AH34" i="1"/>
  <c r="AK34" i="1" s="1"/>
  <c r="AP34" i="1" s="1"/>
  <c r="AR34" i="1" s="1"/>
  <c r="AW34" i="1" s="1"/>
  <c r="AH35" i="1"/>
  <c r="AK35" i="1" s="1"/>
  <c r="AP35" i="1" s="1"/>
  <c r="AR35" i="1" s="1"/>
  <c r="AW35" i="1" s="1"/>
  <c r="AH36" i="1"/>
  <c r="AK36" i="1" s="1"/>
  <c r="AP36" i="1" s="1"/>
  <c r="AR36" i="1" s="1"/>
  <c r="AW36" i="1" s="1"/>
  <c r="AH37" i="1"/>
  <c r="AK37" i="1" s="1"/>
  <c r="AP37" i="1" s="1"/>
  <c r="AR37" i="1" s="1"/>
  <c r="AW37" i="1" s="1"/>
  <c r="AH659" i="1"/>
  <c r="AK659" i="1" s="1"/>
  <c r="AP659" i="1" s="1"/>
  <c r="AR659" i="1" s="1"/>
  <c r="AW659" i="1" s="1"/>
  <c r="AH660" i="1"/>
  <c r="AK660" i="1" s="1"/>
  <c r="AP660" i="1" s="1"/>
  <c r="AR660" i="1" s="1"/>
  <c r="AW660" i="1" s="1"/>
  <c r="AH592" i="1"/>
  <c r="AK592" i="1" s="1"/>
  <c r="AP592" i="1" s="1"/>
  <c r="AR592" i="1" s="1"/>
  <c r="AW592" i="1" s="1"/>
  <c r="AH41" i="1"/>
  <c r="AK41" i="1" s="1"/>
  <c r="AP41" i="1" s="1"/>
  <c r="AR41" i="1" s="1"/>
  <c r="AW41" i="1" s="1"/>
  <c r="AH42" i="1"/>
  <c r="AK42" i="1" s="1"/>
  <c r="AP42" i="1" s="1"/>
  <c r="AR42" i="1" s="1"/>
  <c r="AW42" i="1" s="1"/>
  <c r="AH43" i="1"/>
  <c r="AK43" i="1" s="1"/>
  <c r="AP43" i="1" s="1"/>
  <c r="AR43" i="1" s="1"/>
  <c r="AW43" i="1" s="1"/>
  <c r="AH44" i="1"/>
  <c r="AK44" i="1" s="1"/>
  <c r="AP44" i="1" s="1"/>
  <c r="AR44" i="1" s="1"/>
  <c r="AW44" i="1" s="1"/>
  <c r="AH45" i="1"/>
  <c r="AK45" i="1" s="1"/>
  <c r="AP45" i="1" s="1"/>
  <c r="AR45" i="1" s="1"/>
  <c r="AW45" i="1" s="1"/>
  <c r="AH32" i="1"/>
  <c r="AK32" i="1" s="1"/>
  <c r="AP32" i="1" s="1"/>
  <c r="AR32" i="1" s="1"/>
  <c r="AW32" i="1" s="1"/>
  <c r="AH47" i="1"/>
  <c r="AK47" i="1" s="1"/>
  <c r="AP47" i="1" s="1"/>
  <c r="AR47" i="1" s="1"/>
  <c r="AW47" i="1" s="1"/>
  <c r="AH48" i="1"/>
  <c r="AK48" i="1" s="1"/>
  <c r="AP48" i="1" s="1"/>
  <c r="AR48" i="1" s="1"/>
  <c r="AW48" i="1" s="1"/>
  <c r="AH49" i="1"/>
  <c r="AK49" i="1" s="1"/>
  <c r="AP49" i="1" s="1"/>
  <c r="AR49" i="1" s="1"/>
  <c r="AW49" i="1" s="1"/>
  <c r="AH50" i="1"/>
  <c r="AK50" i="1" s="1"/>
  <c r="AP50" i="1" s="1"/>
  <c r="AR50" i="1" s="1"/>
  <c r="AW50" i="1" s="1"/>
  <c r="AH51" i="1"/>
  <c r="AK51" i="1" s="1"/>
  <c r="AP51" i="1" s="1"/>
  <c r="AR51" i="1" s="1"/>
  <c r="AW51" i="1" s="1"/>
  <c r="AH52" i="1"/>
  <c r="AK52" i="1" s="1"/>
  <c r="AP52" i="1" s="1"/>
  <c r="AR52" i="1" s="1"/>
  <c r="AW52" i="1" s="1"/>
  <c r="AH760" i="1"/>
  <c r="AK760" i="1" s="1"/>
  <c r="AP760" i="1" s="1"/>
  <c r="AR760" i="1" s="1"/>
  <c r="AW760" i="1" s="1"/>
  <c r="AH54" i="1"/>
  <c r="AK54" i="1" s="1"/>
  <c r="AP54" i="1" s="1"/>
  <c r="AR54" i="1" s="1"/>
  <c r="AW54" i="1" s="1"/>
  <c r="AH55" i="1"/>
  <c r="AK55" i="1" s="1"/>
  <c r="AP55" i="1" s="1"/>
  <c r="AR55" i="1" s="1"/>
  <c r="AW55" i="1" s="1"/>
  <c r="AH56" i="1"/>
  <c r="AK56" i="1" s="1"/>
  <c r="AP56" i="1" s="1"/>
  <c r="AR56" i="1" s="1"/>
  <c r="AW56" i="1" s="1"/>
  <c r="AH57" i="1"/>
  <c r="AK57" i="1" s="1"/>
  <c r="AP57" i="1" s="1"/>
  <c r="AR57" i="1" s="1"/>
  <c r="AW57" i="1" s="1"/>
  <c r="AH58" i="1"/>
  <c r="AK58" i="1" s="1"/>
  <c r="AP58" i="1" s="1"/>
  <c r="AR58" i="1" s="1"/>
  <c r="AW58" i="1" s="1"/>
  <c r="AH59" i="1"/>
  <c r="AK59" i="1" s="1"/>
  <c r="AP59" i="1" s="1"/>
  <c r="AR59" i="1" s="1"/>
  <c r="AW59" i="1" s="1"/>
  <c r="AH60" i="1"/>
  <c r="AK60" i="1" s="1"/>
  <c r="AP60" i="1" s="1"/>
  <c r="AR60" i="1" s="1"/>
  <c r="AW60" i="1" s="1"/>
  <c r="AH61" i="1"/>
  <c r="AK61" i="1" s="1"/>
  <c r="AP61" i="1" s="1"/>
  <c r="AR61" i="1" s="1"/>
  <c r="AW61" i="1" s="1"/>
  <c r="AH62" i="1"/>
  <c r="AK62" i="1" s="1"/>
  <c r="AP62" i="1" s="1"/>
  <c r="AR62" i="1" s="1"/>
  <c r="AW62" i="1" s="1"/>
  <c r="AH63" i="1"/>
  <c r="AK63" i="1" s="1"/>
  <c r="AP63" i="1" s="1"/>
  <c r="AR63" i="1" s="1"/>
  <c r="AW63" i="1" s="1"/>
  <c r="AH64" i="1"/>
  <c r="AK64" i="1" s="1"/>
  <c r="AP64" i="1" s="1"/>
  <c r="AR64" i="1" s="1"/>
  <c r="AW64" i="1" s="1"/>
  <c r="AH65" i="1"/>
  <c r="AK65" i="1" s="1"/>
  <c r="AP65" i="1" s="1"/>
  <c r="AR65" i="1" s="1"/>
  <c r="AW65" i="1" s="1"/>
  <c r="AH66" i="1"/>
  <c r="AK66" i="1" s="1"/>
  <c r="AP66" i="1" s="1"/>
  <c r="AR66" i="1" s="1"/>
  <c r="AW66" i="1" s="1"/>
  <c r="AH67" i="1"/>
  <c r="AK67" i="1" s="1"/>
  <c r="AP67" i="1" s="1"/>
  <c r="AR67" i="1" s="1"/>
  <c r="AW67" i="1" s="1"/>
  <c r="AH68" i="1"/>
  <c r="AK68" i="1" s="1"/>
  <c r="AP68" i="1" s="1"/>
  <c r="AR68" i="1" s="1"/>
  <c r="AW68" i="1" s="1"/>
  <c r="AH69" i="1"/>
  <c r="AK69" i="1" s="1"/>
  <c r="AP69" i="1" s="1"/>
  <c r="AR69" i="1" s="1"/>
  <c r="AW69" i="1" s="1"/>
  <c r="AH70" i="1"/>
  <c r="AK70" i="1" s="1"/>
  <c r="AP70" i="1" s="1"/>
  <c r="AR70" i="1" s="1"/>
  <c r="AW70" i="1" s="1"/>
  <c r="AH71" i="1"/>
  <c r="AK71" i="1" s="1"/>
  <c r="AP71" i="1" s="1"/>
  <c r="AR71" i="1" s="1"/>
  <c r="AW71" i="1" s="1"/>
  <c r="AH72" i="1"/>
  <c r="AK72" i="1" s="1"/>
  <c r="AP72" i="1" s="1"/>
  <c r="AR72" i="1" s="1"/>
  <c r="AW72" i="1" s="1"/>
  <c r="AH680" i="1"/>
  <c r="AK680" i="1" s="1"/>
  <c r="AP680" i="1" s="1"/>
  <c r="AR680" i="1" s="1"/>
  <c r="AW680" i="1" s="1"/>
  <c r="AH74" i="1"/>
  <c r="AK74" i="1" s="1"/>
  <c r="AP74" i="1" s="1"/>
  <c r="AR74" i="1" s="1"/>
  <c r="AW74" i="1" s="1"/>
  <c r="AH75" i="1"/>
  <c r="AK75" i="1" s="1"/>
  <c r="AP75" i="1" s="1"/>
  <c r="AR75" i="1" s="1"/>
  <c r="AW75" i="1" s="1"/>
  <c r="AH76" i="1"/>
  <c r="AK76" i="1" s="1"/>
  <c r="AP76" i="1" s="1"/>
  <c r="AR76" i="1" s="1"/>
  <c r="AW76" i="1" s="1"/>
  <c r="AH77" i="1"/>
  <c r="AK77" i="1" s="1"/>
  <c r="AP77" i="1" s="1"/>
  <c r="AR77" i="1" s="1"/>
  <c r="AW77" i="1" s="1"/>
  <c r="AH78" i="1"/>
  <c r="AK78" i="1" s="1"/>
  <c r="AP78" i="1" s="1"/>
  <c r="AR78" i="1" s="1"/>
  <c r="AW78" i="1" s="1"/>
  <c r="AH79" i="1"/>
  <c r="AK79" i="1" s="1"/>
  <c r="AP79" i="1" s="1"/>
  <c r="AR79" i="1" s="1"/>
  <c r="AW79" i="1" s="1"/>
  <c r="AH80" i="1"/>
  <c r="AK80" i="1" s="1"/>
  <c r="AP80" i="1" s="1"/>
  <c r="AR80" i="1" s="1"/>
  <c r="AW80" i="1" s="1"/>
  <c r="AH81" i="1"/>
  <c r="AK81" i="1" s="1"/>
  <c r="AP81" i="1" s="1"/>
  <c r="AR81" i="1" s="1"/>
  <c r="AW81" i="1" s="1"/>
  <c r="AH82" i="1"/>
  <c r="AK82" i="1" s="1"/>
  <c r="AP82" i="1" s="1"/>
  <c r="AR82" i="1" s="1"/>
  <c r="AW82" i="1" s="1"/>
  <c r="AH83" i="1"/>
  <c r="AK83" i="1" s="1"/>
  <c r="AP83" i="1" s="1"/>
  <c r="AR83" i="1" s="1"/>
  <c r="AW83" i="1" s="1"/>
  <c r="AH84" i="1"/>
  <c r="AK84" i="1" s="1"/>
  <c r="AP84" i="1" s="1"/>
  <c r="AR84" i="1" s="1"/>
  <c r="AW84" i="1" s="1"/>
  <c r="AH85" i="1"/>
  <c r="AK85" i="1" s="1"/>
  <c r="AP85" i="1" s="1"/>
  <c r="AR85" i="1" s="1"/>
  <c r="AW85" i="1" s="1"/>
  <c r="AH86" i="1"/>
  <c r="AK86" i="1" s="1"/>
  <c r="AP86" i="1" s="1"/>
  <c r="AR86" i="1" s="1"/>
  <c r="AW86" i="1" s="1"/>
  <c r="AH87" i="1"/>
  <c r="AK87" i="1" s="1"/>
  <c r="AP87" i="1" s="1"/>
  <c r="AR87" i="1" s="1"/>
  <c r="AW87" i="1" s="1"/>
  <c r="AH88" i="1"/>
  <c r="AK88" i="1" s="1"/>
  <c r="AP88" i="1" s="1"/>
  <c r="AR88" i="1" s="1"/>
  <c r="AW88" i="1" s="1"/>
  <c r="AH89" i="1"/>
  <c r="AK89" i="1" s="1"/>
  <c r="AP89" i="1" s="1"/>
  <c r="AR89" i="1" s="1"/>
  <c r="AW89" i="1" s="1"/>
  <c r="AH90" i="1"/>
  <c r="AK90" i="1" s="1"/>
  <c r="AP90" i="1" s="1"/>
  <c r="AR90" i="1" s="1"/>
  <c r="AW90" i="1" s="1"/>
  <c r="AH91" i="1"/>
  <c r="AK91" i="1" s="1"/>
  <c r="AP91" i="1" s="1"/>
  <c r="AR91" i="1" s="1"/>
  <c r="AW91" i="1" s="1"/>
  <c r="AH92" i="1"/>
  <c r="AK92" i="1" s="1"/>
  <c r="AP92" i="1" s="1"/>
  <c r="AR92" i="1" s="1"/>
  <c r="AW92" i="1" s="1"/>
  <c r="AH93" i="1"/>
  <c r="AK93" i="1" s="1"/>
  <c r="AP93" i="1" s="1"/>
  <c r="AR93" i="1" s="1"/>
  <c r="AW93" i="1" s="1"/>
  <c r="AH94" i="1"/>
  <c r="AK94" i="1" s="1"/>
  <c r="AP94" i="1" s="1"/>
  <c r="AR94" i="1" s="1"/>
  <c r="AW94" i="1" s="1"/>
  <c r="AH95" i="1"/>
  <c r="AK95" i="1" s="1"/>
  <c r="AP95" i="1" s="1"/>
  <c r="AR95" i="1" s="1"/>
  <c r="AW95" i="1" s="1"/>
  <c r="AH96" i="1"/>
  <c r="AK96" i="1" s="1"/>
  <c r="AP96" i="1" s="1"/>
  <c r="AR96" i="1" s="1"/>
  <c r="AW96" i="1" s="1"/>
  <c r="AH97" i="1"/>
  <c r="AK97" i="1" s="1"/>
  <c r="AP97" i="1" s="1"/>
  <c r="AR97" i="1" s="1"/>
  <c r="AW97" i="1" s="1"/>
  <c r="AH98" i="1"/>
  <c r="AK98" i="1" s="1"/>
  <c r="AP98" i="1" s="1"/>
  <c r="AR98" i="1" s="1"/>
  <c r="AW98" i="1" s="1"/>
  <c r="AH99" i="1"/>
  <c r="AK99" i="1" s="1"/>
  <c r="AP99" i="1" s="1"/>
  <c r="AR99" i="1" s="1"/>
  <c r="AW99" i="1" s="1"/>
  <c r="AH100" i="1"/>
  <c r="AK100" i="1" s="1"/>
  <c r="AP100" i="1" s="1"/>
  <c r="AR100" i="1" s="1"/>
  <c r="AW100" i="1" s="1"/>
  <c r="AH101" i="1"/>
  <c r="AK101" i="1" s="1"/>
  <c r="AP101" i="1" s="1"/>
  <c r="AR101" i="1" s="1"/>
  <c r="AW101" i="1" s="1"/>
  <c r="AH102" i="1"/>
  <c r="AK102" i="1" s="1"/>
  <c r="AP102" i="1" s="1"/>
  <c r="AR102" i="1" s="1"/>
  <c r="AW102" i="1" s="1"/>
  <c r="AH103" i="1"/>
  <c r="AK103" i="1" s="1"/>
  <c r="AP103" i="1" s="1"/>
  <c r="AR103" i="1" s="1"/>
  <c r="AW103" i="1" s="1"/>
  <c r="AH104" i="1"/>
  <c r="AK104" i="1" s="1"/>
  <c r="AP104" i="1" s="1"/>
  <c r="AR104" i="1" s="1"/>
  <c r="AW104" i="1" s="1"/>
  <c r="AH105" i="1"/>
  <c r="AK105" i="1" s="1"/>
  <c r="AP105" i="1" s="1"/>
  <c r="AR105" i="1" s="1"/>
  <c r="AW105" i="1" s="1"/>
  <c r="AH106" i="1"/>
  <c r="AK106" i="1" s="1"/>
  <c r="AP106" i="1" s="1"/>
  <c r="AR106" i="1" s="1"/>
  <c r="AW106" i="1" s="1"/>
  <c r="AH107" i="1"/>
  <c r="AK107" i="1" s="1"/>
  <c r="AP107" i="1" s="1"/>
  <c r="AR107" i="1" s="1"/>
  <c r="AW107" i="1" s="1"/>
  <c r="AH108" i="1"/>
  <c r="AK108" i="1" s="1"/>
  <c r="AP108" i="1" s="1"/>
  <c r="AR108" i="1" s="1"/>
  <c r="AW108" i="1" s="1"/>
  <c r="AH109" i="1"/>
  <c r="AK109" i="1" s="1"/>
  <c r="AP109" i="1" s="1"/>
  <c r="AR109" i="1" s="1"/>
  <c r="AW109" i="1" s="1"/>
  <c r="AH110" i="1"/>
  <c r="AK110" i="1" s="1"/>
  <c r="AP110" i="1" s="1"/>
  <c r="AR110" i="1" s="1"/>
  <c r="AW110" i="1" s="1"/>
  <c r="AH111" i="1"/>
  <c r="AK111" i="1" s="1"/>
  <c r="AP111" i="1" s="1"/>
  <c r="AR111" i="1" s="1"/>
  <c r="AW111" i="1" s="1"/>
  <c r="AH112" i="1"/>
  <c r="AK112" i="1" s="1"/>
  <c r="AP112" i="1" s="1"/>
  <c r="AR112" i="1" s="1"/>
  <c r="AW112" i="1" s="1"/>
  <c r="AH113" i="1"/>
  <c r="AK113" i="1" s="1"/>
  <c r="AP113" i="1" s="1"/>
  <c r="AR113" i="1" s="1"/>
  <c r="AW113" i="1" s="1"/>
  <c r="AH114" i="1"/>
  <c r="AK114" i="1" s="1"/>
  <c r="AP114" i="1" s="1"/>
  <c r="AR114" i="1" s="1"/>
  <c r="AW114" i="1" s="1"/>
  <c r="AH115" i="1"/>
  <c r="AK115" i="1" s="1"/>
  <c r="AP115" i="1" s="1"/>
  <c r="AR115" i="1" s="1"/>
  <c r="AW115" i="1" s="1"/>
  <c r="AH116" i="1"/>
  <c r="AK116" i="1" s="1"/>
  <c r="AP116" i="1" s="1"/>
  <c r="AR116" i="1" s="1"/>
  <c r="AW116" i="1" s="1"/>
  <c r="AH117" i="1"/>
  <c r="AK117" i="1" s="1"/>
  <c r="AP117" i="1" s="1"/>
  <c r="AR117" i="1" s="1"/>
  <c r="AW117" i="1" s="1"/>
  <c r="AH118" i="1"/>
  <c r="AK118" i="1" s="1"/>
  <c r="AP118" i="1" s="1"/>
  <c r="AR118" i="1" s="1"/>
  <c r="AW118" i="1" s="1"/>
  <c r="AH119" i="1"/>
  <c r="AK119" i="1" s="1"/>
  <c r="AP119" i="1" s="1"/>
  <c r="AR119" i="1" s="1"/>
  <c r="AW119" i="1" s="1"/>
  <c r="AH120" i="1"/>
  <c r="AK120" i="1" s="1"/>
  <c r="AP120" i="1" s="1"/>
  <c r="AR120" i="1" s="1"/>
  <c r="AW120" i="1" s="1"/>
  <c r="AH121" i="1"/>
  <c r="AK121" i="1" s="1"/>
  <c r="AP121" i="1" s="1"/>
  <c r="AR121" i="1" s="1"/>
  <c r="AW121" i="1" s="1"/>
  <c r="AH122" i="1"/>
  <c r="AK122" i="1" s="1"/>
  <c r="AP122" i="1" s="1"/>
  <c r="AR122" i="1" s="1"/>
  <c r="AW122" i="1" s="1"/>
  <c r="AH123" i="1"/>
  <c r="AK123" i="1" s="1"/>
  <c r="AP123" i="1" s="1"/>
  <c r="AR123" i="1" s="1"/>
  <c r="AW123" i="1" s="1"/>
  <c r="AH124" i="1"/>
  <c r="AK124" i="1" s="1"/>
  <c r="AP124" i="1" s="1"/>
  <c r="AR124" i="1" s="1"/>
  <c r="AW124" i="1" s="1"/>
  <c r="AH125" i="1"/>
  <c r="AK125" i="1" s="1"/>
  <c r="AP125" i="1" s="1"/>
  <c r="AR125" i="1" s="1"/>
  <c r="AW125" i="1" s="1"/>
  <c r="AH126" i="1"/>
  <c r="AK126" i="1" s="1"/>
  <c r="AP126" i="1" s="1"/>
  <c r="AR126" i="1" s="1"/>
  <c r="AW126" i="1" s="1"/>
  <c r="AH127" i="1"/>
  <c r="AK127" i="1" s="1"/>
  <c r="AP127" i="1" s="1"/>
  <c r="AR127" i="1" s="1"/>
  <c r="AW127" i="1" s="1"/>
  <c r="AH128" i="1"/>
  <c r="AK128" i="1" s="1"/>
  <c r="AP128" i="1" s="1"/>
  <c r="AR128" i="1" s="1"/>
  <c r="AW128" i="1" s="1"/>
  <c r="AH449" i="1"/>
  <c r="AK449" i="1" s="1"/>
  <c r="AP449" i="1" s="1"/>
  <c r="AR449" i="1" s="1"/>
  <c r="AW449" i="1" s="1"/>
  <c r="AH130" i="1"/>
  <c r="AK130" i="1" s="1"/>
  <c r="AP130" i="1" s="1"/>
  <c r="AR130" i="1" s="1"/>
  <c r="AW130" i="1" s="1"/>
  <c r="AH131" i="1"/>
  <c r="AK131" i="1" s="1"/>
  <c r="AP131" i="1" s="1"/>
  <c r="AR131" i="1" s="1"/>
  <c r="AW131" i="1" s="1"/>
  <c r="AH132" i="1"/>
  <c r="AK132" i="1" s="1"/>
  <c r="AP132" i="1" s="1"/>
  <c r="AR132" i="1" s="1"/>
  <c r="AW132" i="1" s="1"/>
  <c r="AH19" i="1"/>
  <c r="AK19" i="1" s="1"/>
  <c r="AP19" i="1" s="1"/>
  <c r="AR19" i="1" s="1"/>
  <c r="AW19" i="1" s="1"/>
  <c r="AH21" i="1"/>
  <c r="AK21" i="1" s="1"/>
  <c r="AP21" i="1" s="1"/>
  <c r="AR21" i="1" s="1"/>
  <c r="AW21" i="1" s="1"/>
  <c r="AH135" i="1"/>
  <c r="AK135" i="1" s="1"/>
  <c r="AP135" i="1" s="1"/>
  <c r="AR135" i="1" s="1"/>
  <c r="AW135" i="1" s="1"/>
  <c r="AH136" i="1"/>
  <c r="AK136" i="1" s="1"/>
  <c r="AP136" i="1" s="1"/>
  <c r="AR136" i="1" s="1"/>
  <c r="AW136" i="1" s="1"/>
  <c r="AH137" i="1"/>
  <c r="AK137" i="1" s="1"/>
  <c r="AP137" i="1" s="1"/>
  <c r="AR137" i="1" s="1"/>
  <c r="AW137" i="1" s="1"/>
  <c r="AH138" i="1"/>
  <c r="AK138" i="1" s="1"/>
  <c r="AP138" i="1" s="1"/>
  <c r="AR138" i="1" s="1"/>
  <c r="AW138" i="1" s="1"/>
  <c r="AH139" i="1"/>
  <c r="AK139" i="1" s="1"/>
  <c r="AP139" i="1" s="1"/>
  <c r="AR139" i="1" s="1"/>
  <c r="AW139" i="1" s="1"/>
  <c r="AH140" i="1"/>
  <c r="AK140" i="1" s="1"/>
  <c r="AP140" i="1" s="1"/>
  <c r="AR140" i="1" s="1"/>
  <c r="AW140" i="1" s="1"/>
  <c r="AH141" i="1"/>
  <c r="AK141" i="1" s="1"/>
  <c r="AP141" i="1" s="1"/>
  <c r="AR141" i="1" s="1"/>
  <c r="AW141" i="1" s="1"/>
  <c r="AH142" i="1"/>
  <c r="AK142" i="1" s="1"/>
  <c r="AP142" i="1" s="1"/>
  <c r="AR142" i="1" s="1"/>
  <c r="AW142" i="1" s="1"/>
  <c r="AH143" i="1"/>
  <c r="AK143" i="1" s="1"/>
  <c r="AP143" i="1" s="1"/>
  <c r="AR143" i="1" s="1"/>
  <c r="AW143" i="1" s="1"/>
  <c r="AH144" i="1"/>
  <c r="AK144" i="1" s="1"/>
  <c r="AP144" i="1" s="1"/>
  <c r="AR144" i="1" s="1"/>
  <c r="AW144" i="1" s="1"/>
  <c r="AH145" i="1"/>
  <c r="AK145" i="1" s="1"/>
  <c r="AP145" i="1" s="1"/>
  <c r="AR145" i="1" s="1"/>
  <c r="AW145" i="1" s="1"/>
  <c r="AH146" i="1"/>
  <c r="AK146" i="1" s="1"/>
  <c r="AP146" i="1" s="1"/>
  <c r="AR146" i="1" s="1"/>
  <c r="AW146" i="1" s="1"/>
  <c r="AH147" i="1"/>
  <c r="AK147" i="1" s="1"/>
  <c r="AP147" i="1" s="1"/>
  <c r="AR147" i="1" s="1"/>
  <c r="AW147" i="1" s="1"/>
  <c r="AH148" i="1"/>
  <c r="AK148" i="1" s="1"/>
  <c r="AP148" i="1" s="1"/>
  <c r="AR148" i="1" s="1"/>
  <c r="AW148" i="1" s="1"/>
  <c r="AH149" i="1"/>
  <c r="AK149" i="1" s="1"/>
  <c r="AP149" i="1" s="1"/>
  <c r="AR149" i="1" s="1"/>
  <c r="AW149" i="1" s="1"/>
  <c r="AH150" i="1"/>
  <c r="AK150" i="1" s="1"/>
  <c r="AP150" i="1" s="1"/>
  <c r="AR150" i="1" s="1"/>
  <c r="AW150" i="1" s="1"/>
  <c r="AH151" i="1"/>
  <c r="AK151" i="1" s="1"/>
  <c r="AP151" i="1" s="1"/>
  <c r="AR151" i="1" s="1"/>
  <c r="AW151" i="1" s="1"/>
  <c r="AH152" i="1"/>
  <c r="AK152" i="1" s="1"/>
  <c r="AP152" i="1" s="1"/>
  <c r="AR152" i="1" s="1"/>
  <c r="AW152" i="1" s="1"/>
  <c r="AH153" i="1"/>
  <c r="AK153" i="1" s="1"/>
  <c r="AP153" i="1" s="1"/>
  <c r="AR153" i="1" s="1"/>
  <c r="AW153" i="1" s="1"/>
  <c r="AH154" i="1"/>
  <c r="AK154" i="1" s="1"/>
  <c r="AP154" i="1" s="1"/>
  <c r="AR154" i="1" s="1"/>
  <c r="AW154" i="1" s="1"/>
  <c r="AH155" i="1"/>
  <c r="AK155" i="1" s="1"/>
  <c r="AP155" i="1" s="1"/>
  <c r="AR155" i="1" s="1"/>
  <c r="AW155" i="1" s="1"/>
  <c r="AH156" i="1"/>
  <c r="AK156" i="1" s="1"/>
  <c r="AP156" i="1" s="1"/>
  <c r="AR156" i="1" s="1"/>
  <c r="AW156" i="1" s="1"/>
  <c r="AH763" i="1"/>
  <c r="AK763" i="1" s="1"/>
  <c r="AP763" i="1" s="1"/>
  <c r="AR763" i="1" s="1"/>
  <c r="AW763" i="1" s="1"/>
  <c r="AH700" i="1"/>
  <c r="AK700" i="1" s="1"/>
  <c r="AP700" i="1" s="1"/>
  <c r="AR700" i="1" s="1"/>
  <c r="AW700" i="1" s="1"/>
  <c r="AH159" i="1"/>
  <c r="AK159" i="1" s="1"/>
  <c r="AP159" i="1" s="1"/>
  <c r="AR159" i="1" s="1"/>
  <c r="AW159" i="1" s="1"/>
  <c r="AH160" i="1"/>
  <c r="AK160" i="1" s="1"/>
  <c r="AP160" i="1" s="1"/>
  <c r="AR160" i="1" s="1"/>
  <c r="AW160" i="1" s="1"/>
  <c r="AH161" i="1"/>
  <c r="AK161" i="1" s="1"/>
  <c r="AP161" i="1" s="1"/>
  <c r="AR161" i="1" s="1"/>
  <c r="AW161" i="1" s="1"/>
  <c r="AH713" i="1"/>
  <c r="AK713" i="1" s="1"/>
  <c r="AP713" i="1" s="1"/>
  <c r="AR713" i="1" s="1"/>
  <c r="AW713" i="1" s="1"/>
  <c r="AH717" i="1"/>
  <c r="AK717" i="1" s="1"/>
  <c r="AP717" i="1" s="1"/>
  <c r="AR717" i="1" s="1"/>
  <c r="AW717" i="1" s="1"/>
  <c r="AH164" i="1"/>
  <c r="AK164" i="1" s="1"/>
  <c r="AP164" i="1" s="1"/>
  <c r="AR164" i="1" s="1"/>
  <c r="AW164" i="1" s="1"/>
  <c r="AH165" i="1"/>
  <c r="AK165" i="1" s="1"/>
  <c r="AP165" i="1" s="1"/>
  <c r="AR165" i="1" s="1"/>
  <c r="AW165" i="1" s="1"/>
  <c r="AH166" i="1"/>
  <c r="AK166" i="1" s="1"/>
  <c r="AP166" i="1" s="1"/>
  <c r="AR166" i="1" s="1"/>
  <c r="AW166" i="1" s="1"/>
  <c r="AH167" i="1"/>
  <c r="AK167" i="1" s="1"/>
  <c r="AP167" i="1" s="1"/>
  <c r="AR167" i="1" s="1"/>
  <c r="AW167" i="1" s="1"/>
  <c r="AH168" i="1"/>
  <c r="AK168" i="1" s="1"/>
  <c r="AP168" i="1" s="1"/>
  <c r="AR168" i="1" s="1"/>
  <c r="AW168" i="1" s="1"/>
  <c r="AH169" i="1"/>
  <c r="AK169" i="1" s="1"/>
  <c r="AP169" i="1" s="1"/>
  <c r="AR169" i="1" s="1"/>
  <c r="AW169" i="1" s="1"/>
  <c r="AH170" i="1"/>
  <c r="AK170" i="1" s="1"/>
  <c r="AP170" i="1" s="1"/>
  <c r="AR170" i="1" s="1"/>
  <c r="AW170" i="1" s="1"/>
  <c r="AH171" i="1"/>
  <c r="AK171" i="1" s="1"/>
  <c r="AP171" i="1" s="1"/>
  <c r="AR171" i="1" s="1"/>
  <c r="AW171" i="1" s="1"/>
  <c r="AH172" i="1"/>
  <c r="AK172" i="1" s="1"/>
  <c r="AP172" i="1" s="1"/>
  <c r="AR172" i="1" s="1"/>
  <c r="AW172" i="1" s="1"/>
  <c r="AH173" i="1"/>
  <c r="AK173" i="1" s="1"/>
  <c r="AP173" i="1" s="1"/>
  <c r="AR173" i="1" s="1"/>
  <c r="AW173" i="1" s="1"/>
  <c r="AH174" i="1"/>
  <c r="AK174" i="1" s="1"/>
  <c r="AP174" i="1" s="1"/>
  <c r="AR174" i="1" s="1"/>
  <c r="AW174" i="1" s="1"/>
  <c r="AH175" i="1"/>
  <c r="AK175" i="1" s="1"/>
  <c r="AP175" i="1" s="1"/>
  <c r="AR175" i="1" s="1"/>
  <c r="AW175" i="1" s="1"/>
  <c r="AH176" i="1"/>
  <c r="AK176" i="1" s="1"/>
  <c r="AP176" i="1" s="1"/>
  <c r="AR176" i="1" s="1"/>
  <c r="AW176" i="1" s="1"/>
  <c r="AH177" i="1"/>
  <c r="AK177" i="1" s="1"/>
  <c r="AP177" i="1" s="1"/>
  <c r="AR177" i="1" s="1"/>
  <c r="AW177" i="1" s="1"/>
  <c r="AH178" i="1"/>
  <c r="AK178" i="1" s="1"/>
  <c r="AP178" i="1" s="1"/>
  <c r="AR178" i="1" s="1"/>
  <c r="AW178" i="1" s="1"/>
  <c r="AH179" i="1"/>
  <c r="AK179" i="1" s="1"/>
  <c r="AP179" i="1" s="1"/>
  <c r="AR179" i="1" s="1"/>
  <c r="AW179" i="1" s="1"/>
  <c r="AH180" i="1"/>
  <c r="AK180" i="1" s="1"/>
  <c r="AP180" i="1" s="1"/>
  <c r="AR180" i="1" s="1"/>
  <c r="AW180" i="1" s="1"/>
  <c r="AH181" i="1"/>
  <c r="AK181" i="1" s="1"/>
  <c r="AP181" i="1" s="1"/>
  <c r="AR181" i="1" s="1"/>
  <c r="AW181" i="1" s="1"/>
  <c r="AH182" i="1"/>
  <c r="AK182" i="1" s="1"/>
  <c r="AP182" i="1" s="1"/>
  <c r="AR182" i="1" s="1"/>
  <c r="AW182" i="1" s="1"/>
  <c r="AH183" i="1"/>
  <c r="AK183" i="1" s="1"/>
  <c r="AP183" i="1" s="1"/>
  <c r="AR183" i="1" s="1"/>
  <c r="AW183" i="1" s="1"/>
  <c r="AH184" i="1"/>
  <c r="AK184" i="1" s="1"/>
  <c r="AP184" i="1" s="1"/>
  <c r="AR184" i="1" s="1"/>
  <c r="AW184" i="1" s="1"/>
  <c r="AH185" i="1"/>
  <c r="AK185" i="1" s="1"/>
  <c r="AP185" i="1" s="1"/>
  <c r="AR185" i="1" s="1"/>
  <c r="AW185" i="1" s="1"/>
  <c r="AH186" i="1"/>
  <c r="AK186" i="1" s="1"/>
  <c r="AP186" i="1" s="1"/>
  <c r="AR186" i="1" s="1"/>
  <c r="AW186" i="1" s="1"/>
  <c r="AH187" i="1"/>
  <c r="AK187" i="1" s="1"/>
  <c r="AP187" i="1" s="1"/>
  <c r="AR187" i="1" s="1"/>
  <c r="AW187" i="1" s="1"/>
  <c r="AH188" i="1"/>
  <c r="AK188" i="1" s="1"/>
  <c r="AP188" i="1" s="1"/>
  <c r="AR188" i="1" s="1"/>
  <c r="AW188" i="1" s="1"/>
  <c r="AH189" i="1"/>
  <c r="AK189" i="1" s="1"/>
  <c r="AP189" i="1" s="1"/>
  <c r="AR189" i="1" s="1"/>
  <c r="AW189" i="1" s="1"/>
  <c r="AH190" i="1"/>
  <c r="AK190" i="1" s="1"/>
  <c r="AP190" i="1" s="1"/>
  <c r="AR190" i="1" s="1"/>
  <c r="AW190" i="1" s="1"/>
  <c r="AH191" i="1"/>
  <c r="AK191" i="1" s="1"/>
  <c r="AP191" i="1" s="1"/>
  <c r="AR191" i="1" s="1"/>
  <c r="AW191" i="1" s="1"/>
  <c r="AH192" i="1"/>
  <c r="AK192" i="1" s="1"/>
  <c r="AP192" i="1" s="1"/>
  <c r="AR192" i="1" s="1"/>
  <c r="AW192" i="1" s="1"/>
  <c r="AH193" i="1"/>
  <c r="AK193" i="1" s="1"/>
  <c r="AP193" i="1" s="1"/>
  <c r="AR193" i="1" s="1"/>
  <c r="AW193" i="1" s="1"/>
  <c r="AK194" i="1"/>
  <c r="AP194" i="1" s="1"/>
  <c r="AR194" i="1" s="1"/>
  <c r="AW194" i="1" s="1"/>
  <c r="AH195" i="1"/>
  <c r="AK195" i="1" s="1"/>
  <c r="AP195" i="1" s="1"/>
  <c r="AR195" i="1" s="1"/>
  <c r="AW195" i="1" s="1"/>
  <c r="AH196" i="1"/>
  <c r="AK196" i="1" s="1"/>
  <c r="AP196" i="1" s="1"/>
  <c r="AR196" i="1" s="1"/>
  <c r="AW196" i="1" s="1"/>
  <c r="AH197" i="1"/>
  <c r="AK197" i="1" s="1"/>
  <c r="AP197" i="1" s="1"/>
  <c r="AR197" i="1" s="1"/>
  <c r="AW197" i="1" s="1"/>
  <c r="AH198" i="1"/>
  <c r="AK198" i="1" s="1"/>
  <c r="AP198" i="1" s="1"/>
  <c r="AR198" i="1" s="1"/>
  <c r="AW198" i="1" s="1"/>
  <c r="AH199" i="1"/>
  <c r="AK199" i="1" s="1"/>
  <c r="AP199" i="1" s="1"/>
  <c r="AR199" i="1" s="1"/>
  <c r="AW199" i="1" s="1"/>
  <c r="AH200" i="1"/>
  <c r="AK200" i="1" s="1"/>
  <c r="AP200" i="1" s="1"/>
  <c r="AR200" i="1" s="1"/>
  <c r="AW200" i="1" s="1"/>
  <c r="AH201" i="1"/>
  <c r="AK201" i="1" s="1"/>
  <c r="AP201" i="1" s="1"/>
  <c r="AR201" i="1" s="1"/>
  <c r="AW201" i="1" s="1"/>
  <c r="AH202" i="1"/>
  <c r="AK202" i="1" s="1"/>
  <c r="AP202" i="1" s="1"/>
  <c r="AR202" i="1" s="1"/>
  <c r="AW202" i="1" s="1"/>
  <c r="AH203" i="1"/>
  <c r="AK203" i="1" s="1"/>
  <c r="AP203" i="1" s="1"/>
  <c r="AR203" i="1" s="1"/>
  <c r="AW203" i="1" s="1"/>
  <c r="AH204" i="1"/>
  <c r="AK204" i="1" s="1"/>
  <c r="AP204" i="1" s="1"/>
  <c r="AR204" i="1" s="1"/>
  <c r="AW204" i="1" s="1"/>
  <c r="AH205" i="1"/>
  <c r="AK205" i="1" s="1"/>
  <c r="AP205" i="1" s="1"/>
  <c r="AR205" i="1" s="1"/>
  <c r="AW205" i="1" s="1"/>
  <c r="AH206" i="1"/>
  <c r="AK206" i="1" s="1"/>
  <c r="AP206" i="1" s="1"/>
  <c r="AR206" i="1" s="1"/>
  <c r="AW206" i="1" s="1"/>
  <c r="AH207" i="1"/>
  <c r="AK207" i="1" s="1"/>
  <c r="AP207" i="1" s="1"/>
  <c r="AR207" i="1" s="1"/>
  <c r="AW207" i="1" s="1"/>
  <c r="AH208" i="1"/>
  <c r="AK208" i="1" s="1"/>
  <c r="AP208" i="1" s="1"/>
  <c r="AR208" i="1" s="1"/>
  <c r="AW208" i="1" s="1"/>
  <c r="AH209" i="1"/>
  <c r="AK209" i="1" s="1"/>
  <c r="AP209" i="1" s="1"/>
  <c r="AR209" i="1" s="1"/>
  <c r="AW209" i="1" s="1"/>
  <c r="AH210" i="1"/>
  <c r="AK210" i="1" s="1"/>
  <c r="AP210" i="1" s="1"/>
  <c r="AR210" i="1" s="1"/>
  <c r="AW210" i="1" s="1"/>
  <c r="AH211" i="1"/>
  <c r="AK211" i="1" s="1"/>
  <c r="AP211" i="1" s="1"/>
  <c r="AR211" i="1" s="1"/>
  <c r="AW211" i="1" s="1"/>
  <c r="AH212" i="1"/>
  <c r="AK212" i="1" s="1"/>
  <c r="AP212" i="1" s="1"/>
  <c r="AR212" i="1" s="1"/>
  <c r="AW212" i="1" s="1"/>
  <c r="AH213" i="1"/>
  <c r="AK213" i="1" s="1"/>
  <c r="AP213" i="1" s="1"/>
  <c r="AR213" i="1" s="1"/>
  <c r="AW213" i="1" s="1"/>
  <c r="AH214" i="1"/>
  <c r="AK214" i="1" s="1"/>
  <c r="AP214" i="1" s="1"/>
  <c r="AR214" i="1" s="1"/>
  <c r="AW214" i="1" s="1"/>
  <c r="AH215" i="1"/>
  <c r="AK215" i="1" s="1"/>
  <c r="AP215" i="1" s="1"/>
  <c r="AR215" i="1" s="1"/>
  <c r="AW215" i="1" s="1"/>
  <c r="AH216" i="1"/>
  <c r="AK216" i="1" s="1"/>
  <c r="AP216" i="1" s="1"/>
  <c r="AR216" i="1" s="1"/>
  <c r="AW216" i="1" s="1"/>
  <c r="AH217" i="1"/>
  <c r="AK217" i="1" s="1"/>
  <c r="AP217" i="1" s="1"/>
  <c r="AR217" i="1" s="1"/>
  <c r="AW217" i="1" s="1"/>
  <c r="AH218" i="1"/>
  <c r="AK218" i="1" s="1"/>
  <c r="AP218" i="1" s="1"/>
  <c r="AR218" i="1" s="1"/>
  <c r="AW218" i="1" s="1"/>
  <c r="AH219" i="1"/>
  <c r="AK219" i="1" s="1"/>
  <c r="AP219" i="1" s="1"/>
  <c r="AR219" i="1" s="1"/>
  <c r="AW219" i="1" s="1"/>
  <c r="AH425" i="1"/>
  <c r="AK425" i="1" s="1"/>
  <c r="AP425" i="1" s="1"/>
  <c r="AR425" i="1" s="1"/>
  <c r="AW425" i="1" s="1"/>
  <c r="AH221" i="1"/>
  <c r="AK221" i="1" s="1"/>
  <c r="AP221" i="1" s="1"/>
  <c r="AR221" i="1" s="1"/>
  <c r="AW221" i="1" s="1"/>
  <c r="AH222" i="1"/>
  <c r="AK222" i="1" s="1"/>
  <c r="AP222" i="1" s="1"/>
  <c r="AR222" i="1" s="1"/>
  <c r="AW222" i="1" s="1"/>
  <c r="AH223" i="1"/>
  <c r="AK223" i="1" s="1"/>
  <c r="AP223" i="1" s="1"/>
  <c r="AR223" i="1" s="1"/>
  <c r="AW223" i="1" s="1"/>
  <c r="AH224" i="1"/>
  <c r="AK224" i="1" s="1"/>
  <c r="AP224" i="1" s="1"/>
  <c r="AR224" i="1" s="1"/>
  <c r="AW224" i="1" s="1"/>
  <c r="AH225" i="1"/>
  <c r="AK225" i="1" s="1"/>
  <c r="AP225" i="1" s="1"/>
  <c r="AR225" i="1" s="1"/>
  <c r="AW225" i="1" s="1"/>
  <c r="AH226" i="1"/>
  <c r="AK226" i="1" s="1"/>
  <c r="AP226" i="1" s="1"/>
  <c r="AR226" i="1" s="1"/>
  <c r="AW226" i="1" s="1"/>
  <c r="AH227" i="1"/>
  <c r="AK227" i="1" s="1"/>
  <c r="AP227" i="1" s="1"/>
  <c r="AR227" i="1" s="1"/>
  <c r="AW227" i="1" s="1"/>
  <c r="AH228" i="1"/>
  <c r="AK228" i="1" s="1"/>
  <c r="AP228" i="1" s="1"/>
  <c r="AR228" i="1" s="1"/>
  <c r="AW228" i="1" s="1"/>
  <c r="AH229" i="1"/>
  <c r="AK229" i="1" s="1"/>
  <c r="AP229" i="1" s="1"/>
  <c r="AR229" i="1" s="1"/>
  <c r="AW229" i="1" s="1"/>
  <c r="AH230" i="1"/>
  <c r="AK230" i="1" s="1"/>
  <c r="AP230" i="1" s="1"/>
  <c r="AR230" i="1" s="1"/>
  <c r="AW230" i="1" s="1"/>
  <c r="AH231" i="1"/>
  <c r="AK231" i="1" s="1"/>
  <c r="AP231" i="1" s="1"/>
  <c r="AR231" i="1" s="1"/>
  <c r="AW231" i="1" s="1"/>
  <c r="AH232" i="1"/>
  <c r="AK232" i="1" s="1"/>
  <c r="AP232" i="1" s="1"/>
  <c r="AR232" i="1" s="1"/>
  <c r="AW232" i="1" s="1"/>
  <c r="AH233" i="1"/>
  <c r="AK233" i="1" s="1"/>
  <c r="AP233" i="1" s="1"/>
  <c r="AR233" i="1" s="1"/>
  <c r="AW233" i="1" s="1"/>
  <c r="AH234" i="1"/>
  <c r="AK234" i="1" s="1"/>
  <c r="AP234" i="1" s="1"/>
  <c r="AR234" i="1" s="1"/>
  <c r="AW234" i="1" s="1"/>
  <c r="AH235" i="1"/>
  <c r="AK235" i="1" s="1"/>
  <c r="AP235" i="1" s="1"/>
  <c r="AR235" i="1" s="1"/>
  <c r="AW235" i="1" s="1"/>
  <c r="AH236" i="1"/>
  <c r="AK236" i="1" s="1"/>
  <c r="AP236" i="1" s="1"/>
  <c r="AR236" i="1" s="1"/>
  <c r="AW236" i="1" s="1"/>
  <c r="AH237" i="1"/>
  <c r="AK237" i="1" s="1"/>
  <c r="AP237" i="1" s="1"/>
  <c r="AR237" i="1" s="1"/>
  <c r="AW237" i="1" s="1"/>
  <c r="AH317" i="1"/>
  <c r="AK317" i="1" s="1"/>
  <c r="AP317" i="1" s="1"/>
  <c r="AR317" i="1" s="1"/>
  <c r="AW317" i="1" s="1"/>
  <c r="AH239" i="1"/>
  <c r="AK239" i="1" s="1"/>
  <c r="AP239" i="1" s="1"/>
  <c r="AR239" i="1" s="1"/>
  <c r="AW239" i="1" s="1"/>
  <c r="AH240" i="1"/>
  <c r="AK240" i="1" s="1"/>
  <c r="AP240" i="1" s="1"/>
  <c r="AR240" i="1" s="1"/>
  <c r="AW240" i="1" s="1"/>
  <c r="AH241" i="1"/>
  <c r="AK241" i="1" s="1"/>
  <c r="AP241" i="1" s="1"/>
  <c r="AR241" i="1" s="1"/>
  <c r="AW241" i="1" s="1"/>
  <c r="AH242" i="1"/>
  <c r="AK242" i="1" s="1"/>
  <c r="AP242" i="1" s="1"/>
  <c r="AR242" i="1" s="1"/>
  <c r="AW242" i="1" s="1"/>
  <c r="AH243" i="1"/>
  <c r="AK243" i="1" s="1"/>
  <c r="AP243" i="1" s="1"/>
  <c r="AR243" i="1" s="1"/>
  <c r="AW243" i="1" s="1"/>
  <c r="AH244" i="1"/>
  <c r="AK244" i="1" s="1"/>
  <c r="AP244" i="1" s="1"/>
  <c r="AR244" i="1" s="1"/>
  <c r="AW244" i="1" s="1"/>
  <c r="AH245" i="1"/>
  <c r="AK245" i="1" s="1"/>
  <c r="AP245" i="1" s="1"/>
  <c r="AR245" i="1" s="1"/>
  <c r="AW245" i="1" s="1"/>
  <c r="AH246" i="1"/>
  <c r="AK246" i="1" s="1"/>
  <c r="AP246" i="1" s="1"/>
  <c r="AR246" i="1" s="1"/>
  <c r="AW246" i="1" s="1"/>
  <c r="AH247" i="1"/>
  <c r="AK247" i="1" s="1"/>
  <c r="AP247" i="1" s="1"/>
  <c r="AR247" i="1" s="1"/>
  <c r="AW247" i="1" s="1"/>
  <c r="AH424" i="1"/>
  <c r="AK424" i="1" s="1"/>
  <c r="AP424" i="1" s="1"/>
  <c r="AR424" i="1" s="1"/>
  <c r="AW424" i="1" s="1"/>
  <c r="AH249" i="1"/>
  <c r="AK249" i="1" s="1"/>
  <c r="AP249" i="1" s="1"/>
  <c r="AR249" i="1" s="1"/>
  <c r="AW249" i="1" s="1"/>
  <c r="AH250" i="1"/>
  <c r="AK250" i="1" s="1"/>
  <c r="AP250" i="1" s="1"/>
  <c r="AR250" i="1" s="1"/>
  <c r="AW250" i="1" s="1"/>
  <c r="AH251" i="1"/>
  <c r="AK251" i="1" s="1"/>
  <c r="AP251" i="1" s="1"/>
  <c r="AR251" i="1" s="1"/>
  <c r="AW251" i="1" s="1"/>
  <c r="AH252" i="1"/>
  <c r="AK252" i="1" s="1"/>
  <c r="AP252" i="1" s="1"/>
  <c r="AR252" i="1" s="1"/>
  <c r="AW252" i="1" s="1"/>
  <c r="AH253" i="1"/>
  <c r="AK253" i="1" s="1"/>
  <c r="AP253" i="1" s="1"/>
  <c r="AR253" i="1" s="1"/>
  <c r="AW253" i="1" s="1"/>
  <c r="AH254" i="1"/>
  <c r="AK254" i="1" s="1"/>
  <c r="AP254" i="1" s="1"/>
  <c r="AR254" i="1" s="1"/>
  <c r="AW254" i="1" s="1"/>
  <c r="AH452" i="1"/>
  <c r="AK452" i="1" s="1"/>
  <c r="AP452" i="1" s="1"/>
  <c r="AR452" i="1" s="1"/>
  <c r="AW452" i="1" s="1"/>
  <c r="AH256" i="1"/>
  <c r="AK256" i="1" s="1"/>
  <c r="AP256" i="1" s="1"/>
  <c r="AR256" i="1" s="1"/>
  <c r="AW256" i="1" s="1"/>
  <c r="AH257" i="1"/>
  <c r="AK257" i="1" s="1"/>
  <c r="AP257" i="1" s="1"/>
  <c r="AR257" i="1" s="1"/>
  <c r="AW257" i="1" s="1"/>
  <c r="AH426" i="1"/>
  <c r="AK426" i="1" s="1"/>
  <c r="AP426" i="1" s="1"/>
  <c r="AR426" i="1" s="1"/>
  <c r="AW426" i="1" s="1"/>
  <c r="AH526" i="1"/>
  <c r="AK526" i="1" s="1"/>
  <c r="AP526" i="1" s="1"/>
  <c r="AR526" i="1" s="1"/>
  <c r="AW526" i="1" s="1"/>
  <c r="AH427" i="1"/>
  <c r="AK427" i="1" s="1"/>
  <c r="AP427" i="1" s="1"/>
  <c r="AR427" i="1" s="1"/>
  <c r="AW427" i="1" s="1"/>
  <c r="AH261" i="1"/>
  <c r="AK261" i="1" s="1"/>
  <c r="AP261" i="1" s="1"/>
  <c r="AR261" i="1" s="1"/>
  <c r="AW261" i="1" s="1"/>
  <c r="AH262" i="1"/>
  <c r="AK262" i="1" s="1"/>
  <c r="AP262" i="1" s="1"/>
  <c r="AR262" i="1" s="1"/>
  <c r="AW262" i="1" s="1"/>
  <c r="AH263" i="1"/>
  <c r="AK263" i="1" s="1"/>
  <c r="AP263" i="1" s="1"/>
  <c r="AR263" i="1" s="1"/>
  <c r="AW263" i="1" s="1"/>
  <c r="AH264" i="1"/>
  <c r="AK264" i="1" s="1"/>
  <c r="AP264" i="1" s="1"/>
  <c r="AR264" i="1" s="1"/>
  <c r="AW264" i="1" s="1"/>
  <c r="AH265" i="1"/>
  <c r="AK265" i="1" s="1"/>
  <c r="AP265" i="1" s="1"/>
  <c r="AR265" i="1" s="1"/>
  <c r="AW265" i="1" s="1"/>
  <c r="AH266" i="1"/>
  <c r="AK266" i="1" s="1"/>
  <c r="AP266" i="1" s="1"/>
  <c r="AR266" i="1" s="1"/>
  <c r="AW266" i="1" s="1"/>
  <c r="AH615" i="1"/>
  <c r="AK615" i="1" s="1"/>
  <c r="AP615" i="1" s="1"/>
  <c r="AR615" i="1" s="1"/>
  <c r="AW615" i="1" s="1"/>
  <c r="AH626" i="1"/>
  <c r="AK626" i="1" s="1"/>
  <c r="AP626" i="1" s="1"/>
  <c r="AR626" i="1" s="1"/>
  <c r="AW626" i="1" s="1"/>
  <c r="AH269" i="1"/>
  <c r="AK269" i="1" s="1"/>
  <c r="AP269" i="1" s="1"/>
  <c r="AR269" i="1" s="1"/>
  <c r="AW269" i="1" s="1"/>
  <c r="AH270" i="1"/>
  <c r="AK270" i="1" s="1"/>
  <c r="AP270" i="1" s="1"/>
  <c r="AR270" i="1" s="1"/>
  <c r="AW270" i="1" s="1"/>
  <c r="AH271" i="1"/>
  <c r="AK271" i="1" s="1"/>
  <c r="AP271" i="1" s="1"/>
  <c r="AR271" i="1" s="1"/>
  <c r="AW271" i="1" s="1"/>
  <c r="AH272" i="1"/>
  <c r="AK272" i="1" s="1"/>
  <c r="AP272" i="1" s="1"/>
  <c r="AR272" i="1" s="1"/>
  <c r="AW272" i="1" s="1"/>
  <c r="AH273" i="1"/>
  <c r="AK273" i="1" s="1"/>
  <c r="AP273" i="1" s="1"/>
  <c r="AR273" i="1" s="1"/>
  <c r="AW273" i="1" s="1"/>
  <c r="AH274" i="1"/>
  <c r="AK274" i="1" s="1"/>
  <c r="AP274" i="1" s="1"/>
  <c r="AR274" i="1" s="1"/>
  <c r="AW274" i="1" s="1"/>
  <c r="AH275" i="1"/>
  <c r="AK275" i="1" s="1"/>
  <c r="AP275" i="1" s="1"/>
  <c r="AR275" i="1" s="1"/>
  <c r="AW275" i="1" s="1"/>
  <c r="AH276" i="1"/>
  <c r="AK276" i="1" s="1"/>
  <c r="AP276" i="1" s="1"/>
  <c r="AR276" i="1" s="1"/>
  <c r="AW276" i="1" s="1"/>
  <c r="AH628" i="1"/>
  <c r="AK628" i="1" s="1"/>
  <c r="AP628" i="1" s="1"/>
  <c r="AR628" i="1" s="1"/>
  <c r="AW628" i="1" s="1"/>
  <c r="AH631" i="1"/>
  <c r="AK631" i="1" s="1"/>
  <c r="AP631" i="1" s="1"/>
  <c r="AR631" i="1" s="1"/>
  <c r="AW631" i="1" s="1"/>
  <c r="AH634" i="1"/>
  <c r="AK634" i="1" s="1"/>
  <c r="AP634" i="1" s="1"/>
  <c r="AR634" i="1" s="1"/>
  <c r="AW634" i="1" s="1"/>
  <c r="AH637" i="1"/>
  <c r="AK637" i="1" s="1"/>
  <c r="AP637" i="1" s="1"/>
  <c r="AR637" i="1" s="1"/>
  <c r="AW637" i="1" s="1"/>
  <c r="AH281" i="1"/>
  <c r="AK281" i="1" s="1"/>
  <c r="AP281" i="1" s="1"/>
  <c r="AR281" i="1" s="1"/>
  <c r="AW281" i="1" s="1"/>
  <c r="AH282" i="1"/>
  <c r="AK282" i="1" s="1"/>
  <c r="AP282" i="1" s="1"/>
  <c r="AR282" i="1" s="1"/>
  <c r="AW282" i="1" s="1"/>
  <c r="AH638" i="1"/>
  <c r="AK638" i="1" s="1"/>
  <c r="AP638" i="1" s="1"/>
  <c r="AR638" i="1" s="1"/>
  <c r="AW638" i="1" s="1"/>
  <c r="AH641" i="1"/>
  <c r="AK641" i="1" s="1"/>
  <c r="AP641" i="1" s="1"/>
  <c r="AR641" i="1" s="1"/>
  <c r="AW641" i="1" s="1"/>
  <c r="AH285" i="1"/>
  <c r="AK285" i="1" s="1"/>
  <c r="AP285" i="1" s="1"/>
  <c r="AR285" i="1" s="1"/>
  <c r="AW285" i="1" s="1"/>
  <c r="AH286" i="1"/>
  <c r="AK286" i="1" s="1"/>
  <c r="AP286" i="1" s="1"/>
  <c r="AR286" i="1" s="1"/>
  <c r="AW286" i="1" s="1"/>
  <c r="AH287" i="1"/>
  <c r="AK287" i="1" s="1"/>
  <c r="AP287" i="1" s="1"/>
  <c r="AR287" i="1" s="1"/>
  <c r="AW287" i="1" s="1"/>
  <c r="AH288" i="1"/>
  <c r="AK288" i="1" s="1"/>
  <c r="AP288" i="1" s="1"/>
  <c r="AR288" i="1" s="1"/>
  <c r="AW288" i="1" s="1"/>
  <c r="AH289" i="1"/>
  <c r="AK289" i="1" s="1"/>
  <c r="AP289" i="1" s="1"/>
  <c r="AR289" i="1" s="1"/>
  <c r="AW289" i="1" s="1"/>
  <c r="AH290" i="1"/>
  <c r="AK290" i="1" s="1"/>
  <c r="AP290" i="1" s="1"/>
  <c r="AR290" i="1" s="1"/>
  <c r="AW290" i="1" s="1"/>
  <c r="AH291" i="1"/>
  <c r="AK291" i="1" s="1"/>
  <c r="AP291" i="1" s="1"/>
  <c r="AR291" i="1" s="1"/>
  <c r="AW291" i="1" s="1"/>
  <c r="AH292" i="1"/>
  <c r="AK292" i="1" s="1"/>
  <c r="AP292" i="1" s="1"/>
  <c r="AR292" i="1" s="1"/>
  <c r="AW292" i="1" s="1"/>
  <c r="AH293" i="1"/>
  <c r="AK293" i="1" s="1"/>
  <c r="AP293" i="1" s="1"/>
  <c r="AR293" i="1" s="1"/>
  <c r="AW293" i="1" s="1"/>
  <c r="AH294" i="1"/>
  <c r="AK294" i="1" s="1"/>
  <c r="AP294" i="1" s="1"/>
  <c r="AR294" i="1" s="1"/>
  <c r="AW294" i="1" s="1"/>
  <c r="AH445" i="1"/>
  <c r="AK445" i="1" s="1"/>
  <c r="AP445" i="1" s="1"/>
  <c r="AR445" i="1" s="1"/>
  <c r="AW445" i="1" s="1"/>
  <c r="AH296" i="1"/>
  <c r="AK296" i="1" s="1"/>
  <c r="AP296" i="1" s="1"/>
  <c r="AR296" i="1" s="1"/>
  <c r="AW296" i="1" s="1"/>
  <c r="AH297" i="1"/>
  <c r="AK297" i="1" s="1"/>
  <c r="AP297" i="1" s="1"/>
  <c r="AR297" i="1" s="1"/>
  <c r="AW297" i="1" s="1"/>
  <c r="AH298" i="1"/>
  <c r="AK298" i="1" s="1"/>
  <c r="AP298" i="1" s="1"/>
  <c r="AR298" i="1" s="1"/>
  <c r="AW298" i="1" s="1"/>
  <c r="AH299" i="1"/>
  <c r="AK299" i="1" s="1"/>
  <c r="AP299" i="1" s="1"/>
  <c r="AR299" i="1" s="1"/>
  <c r="AW299" i="1" s="1"/>
  <c r="AH300" i="1"/>
  <c r="AK300" i="1" s="1"/>
  <c r="AP300" i="1" s="1"/>
  <c r="AR300" i="1" s="1"/>
  <c r="AW300" i="1" s="1"/>
  <c r="AH301" i="1"/>
  <c r="AK301" i="1" s="1"/>
  <c r="AP301" i="1" s="1"/>
  <c r="AR301" i="1" s="1"/>
  <c r="AW301" i="1" s="1"/>
  <c r="AH302" i="1"/>
  <c r="AK302" i="1" s="1"/>
  <c r="AP302" i="1" s="1"/>
  <c r="AR302" i="1" s="1"/>
  <c r="AW302" i="1" s="1"/>
  <c r="AH303" i="1"/>
  <c r="AK303" i="1" s="1"/>
  <c r="AP303" i="1" s="1"/>
  <c r="AR303" i="1" s="1"/>
  <c r="AW303" i="1" s="1"/>
  <c r="AH304" i="1"/>
  <c r="AK304" i="1" s="1"/>
  <c r="AP304" i="1" s="1"/>
  <c r="AR304" i="1" s="1"/>
  <c r="AW304" i="1" s="1"/>
  <c r="AH305" i="1"/>
  <c r="AK305" i="1" s="1"/>
  <c r="AP305" i="1" s="1"/>
  <c r="AR305" i="1" s="1"/>
  <c r="AW305" i="1" s="1"/>
  <c r="AH306" i="1"/>
  <c r="AK306" i="1" s="1"/>
  <c r="AP306" i="1" s="1"/>
  <c r="AR306" i="1" s="1"/>
  <c r="AW306" i="1" s="1"/>
  <c r="AH307" i="1"/>
  <c r="AK307" i="1" s="1"/>
  <c r="AP307" i="1" s="1"/>
  <c r="AR307" i="1" s="1"/>
  <c r="AW307" i="1" s="1"/>
  <c r="AH308" i="1"/>
  <c r="AK308" i="1" s="1"/>
  <c r="AP308" i="1" s="1"/>
  <c r="AR308" i="1" s="1"/>
  <c r="AW308" i="1" s="1"/>
  <c r="AH309" i="1"/>
  <c r="AK309" i="1" s="1"/>
  <c r="AP309" i="1" s="1"/>
  <c r="AR309" i="1" s="1"/>
  <c r="AW309" i="1" s="1"/>
  <c r="AH310" i="1"/>
  <c r="AK310" i="1" s="1"/>
  <c r="AP310" i="1" s="1"/>
  <c r="AR310" i="1" s="1"/>
  <c r="AW310" i="1" s="1"/>
  <c r="AH311" i="1"/>
  <c r="AK311" i="1" s="1"/>
  <c r="AP311" i="1" s="1"/>
  <c r="AR311" i="1" s="1"/>
  <c r="AW311" i="1" s="1"/>
  <c r="AH312" i="1"/>
  <c r="AK312" i="1" s="1"/>
  <c r="AP312" i="1" s="1"/>
  <c r="AR312" i="1" s="1"/>
  <c r="AW312" i="1" s="1"/>
  <c r="AH313" i="1"/>
  <c r="AK313" i="1" s="1"/>
  <c r="AP313" i="1" s="1"/>
  <c r="AR313" i="1" s="1"/>
  <c r="AW313" i="1" s="1"/>
  <c r="AH314" i="1"/>
  <c r="AK314" i="1" s="1"/>
  <c r="AP314" i="1" s="1"/>
  <c r="AR314" i="1" s="1"/>
  <c r="AW314" i="1" s="1"/>
  <c r="AH465" i="1"/>
  <c r="AK465" i="1" s="1"/>
  <c r="AP465" i="1" s="1"/>
  <c r="AR465" i="1" s="1"/>
  <c r="AW465" i="1" s="1"/>
  <c r="AH316" i="1"/>
  <c r="AK316" i="1" s="1"/>
  <c r="AP316" i="1" s="1"/>
  <c r="AR316" i="1" s="1"/>
  <c r="AW316" i="1" s="1"/>
  <c r="AH668" i="1"/>
  <c r="AK668" i="1" s="1"/>
  <c r="AP668" i="1" s="1"/>
  <c r="AR668" i="1" s="1"/>
  <c r="AW668" i="1" s="1"/>
  <c r="AH318" i="1"/>
  <c r="AK318" i="1" s="1"/>
  <c r="AP318" i="1" s="1"/>
  <c r="AR318" i="1" s="1"/>
  <c r="AW318" i="1" s="1"/>
  <c r="AH319" i="1"/>
  <c r="AK319" i="1" s="1"/>
  <c r="AP319" i="1" s="1"/>
  <c r="AR319" i="1" s="1"/>
  <c r="AW319" i="1" s="1"/>
  <c r="AH320" i="1"/>
  <c r="AK320" i="1" s="1"/>
  <c r="AP320" i="1" s="1"/>
  <c r="AR320" i="1" s="1"/>
  <c r="AW320" i="1" s="1"/>
  <c r="AH321" i="1"/>
  <c r="AK321" i="1" s="1"/>
  <c r="AP321" i="1" s="1"/>
  <c r="AR321" i="1" s="1"/>
  <c r="AW321" i="1" s="1"/>
  <c r="AH322" i="1"/>
  <c r="AK322" i="1" s="1"/>
  <c r="AP322" i="1" s="1"/>
  <c r="AR322" i="1" s="1"/>
  <c r="AW322" i="1" s="1"/>
  <c r="AH323" i="1"/>
  <c r="AK323" i="1" s="1"/>
  <c r="AP323" i="1" s="1"/>
  <c r="AR323" i="1" s="1"/>
  <c r="AW323" i="1" s="1"/>
  <c r="AH324" i="1"/>
  <c r="AK324" i="1" s="1"/>
  <c r="AP324" i="1" s="1"/>
  <c r="AR324" i="1" s="1"/>
  <c r="AW324" i="1" s="1"/>
  <c r="AH325" i="1"/>
  <c r="AK325" i="1" s="1"/>
  <c r="AP325" i="1" s="1"/>
  <c r="AR325" i="1" s="1"/>
  <c r="AW325" i="1" s="1"/>
  <c r="AH326" i="1"/>
  <c r="AK326" i="1" s="1"/>
  <c r="AP326" i="1" s="1"/>
  <c r="AR326" i="1" s="1"/>
  <c r="AW326" i="1" s="1"/>
  <c r="AH327" i="1"/>
  <c r="AK327" i="1" s="1"/>
  <c r="AP327" i="1" s="1"/>
  <c r="AR327" i="1" s="1"/>
  <c r="AW327" i="1" s="1"/>
  <c r="AH328" i="1"/>
  <c r="AK328" i="1" s="1"/>
  <c r="AP328" i="1" s="1"/>
  <c r="AR328" i="1" s="1"/>
  <c r="AW328" i="1" s="1"/>
  <c r="AH329" i="1"/>
  <c r="AK329" i="1" s="1"/>
  <c r="AP329" i="1" s="1"/>
  <c r="AR329" i="1" s="1"/>
  <c r="AW329" i="1" s="1"/>
  <c r="AH330" i="1"/>
  <c r="AK330" i="1" s="1"/>
  <c r="AP330" i="1" s="1"/>
  <c r="AR330" i="1" s="1"/>
  <c r="AW330" i="1" s="1"/>
  <c r="AH331" i="1"/>
  <c r="AK331" i="1" s="1"/>
  <c r="AP331" i="1" s="1"/>
  <c r="AR331" i="1" s="1"/>
  <c r="AW331" i="1" s="1"/>
  <c r="AH332" i="1"/>
  <c r="AK332" i="1" s="1"/>
  <c r="AP332" i="1" s="1"/>
  <c r="AR332" i="1" s="1"/>
  <c r="AW332" i="1" s="1"/>
  <c r="AH333" i="1"/>
  <c r="AK333" i="1" s="1"/>
  <c r="AP333" i="1" s="1"/>
  <c r="AR333" i="1" s="1"/>
  <c r="AW333" i="1" s="1"/>
  <c r="AH334" i="1"/>
  <c r="AK334" i="1" s="1"/>
  <c r="AP334" i="1" s="1"/>
  <c r="AR334" i="1" s="1"/>
  <c r="AW334" i="1" s="1"/>
  <c r="AH335" i="1"/>
  <c r="AK335" i="1" s="1"/>
  <c r="AP335" i="1" s="1"/>
  <c r="AR335" i="1" s="1"/>
  <c r="AW335" i="1" s="1"/>
  <c r="AH336" i="1"/>
  <c r="AK336" i="1" s="1"/>
  <c r="AP336" i="1" s="1"/>
  <c r="AR336" i="1" s="1"/>
  <c r="AW336" i="1" s="1"/>
  <c r="AH337" i="1"/>
  <c r="AK337" i="1" s="1"/>
  <c r="AP337" i="1" s="1"/>
  <c r="AR337" i="1" s="1"/>
  <c r="AW337" i="1" s="1"/>
  <c r="AH338" i="1"/>
  <c r="AK338" i="1" s="1"/>
  <c r="AP338" i="1" s="1"/>
  <c r="AR338" i="1" s="1"/>
  <c r="AW338" i="1" s="1"/>
  <c r="AH339" i="1"/>
  <c r="AK339" i="1" s="1"/>
  <c r="AP339" i="1" s="1"/>
  <c r="AR339" i="1" s="1"/>
  <c r="AW339" i="1" s="1"/>
  <c r="AH279" i="1"/>
  <c r="AK279" i="1" s="1"/>
  <c r="AP279" i="1" s="1"/>
  <c r="AR279" i="1" s="1"/>
  <c r="AW279" i="1" s="1"/>
  <c r="AH341" i="1"/>
  <c r="AK341" i="1" s="1"/>
  <c r="AP341" i="1" s="1"/>
  <c r="AR341" i="1" s="1"/>
  <c r="AW341" i="1" s="1"/>
  <c r="AH342" i="1"/>
  <c r="AK342" i="1" s="1"/>
  <c r="AP342" i="1" s="1"/>
  <c r="AR342" i="1" s="1"/>
  <c r="AW342" i="1" s="1"/>
  <c r="AH343" i="1"/>
  <c r="AK343" i="1" s="1"/>
  <c r="AP343" i="1" s="1"/>
  <c r="AR343" i="1" s="1"/>
  <c r="AW343" i="1" s="1"/>
  <c r="AH344" i="1"/>
  <c r="AK344" i="1" s="1"/>
  <c r="AP344" i="1" s="1"/>
  <c r="AR344" i="1" s="1"/>
  <c r="AW344" i="1" s="1"/>
  <c r="AH345" i="1"/>
  <c r="AK345" i="1" s="1"/>
  <c r="AP345" i="1" s="1"/>
  <c r="AR345" i="1" s="1"/>
  <c r="AW345" i="1" s="1"/>
  <c r="AH346" i="1"/>
  <c r="AK346" i="1" s="1"/>
  <c r="AP346" i="1" s="1"/>
  <c r="AR346" i="1" s="1"/>
  <c r="AW346" i="1" s="1"/>
  <c r="AH347" i="1"/>
  <c r="AK347" i="1" s="1"/>
  <c r="AP347" i="1" s="1"/>
  <c r="AR347" i="1" s="1"/>
  <c r="AW347" i="1" s="1"/>
  <c r="AH348" i="1"/>
  <c r="AK348" i="1" s="1"/>
  <c r="AP348" i="1" s="1"/>
  <c r="AR348" i="1" s="1"/>
  <c r="AW348" i="1" s="1"/>
  <c r="AH349" i="1"/>
  <c r="AK349" i="1" s="1"/>
  <c r="AP349" i="1" s="1"/>
  <c r="AR349" i="1" s="1"/>
  <c r="AW349" i="1" s="1"/>
  <c r="AH350" i="1"/>
  <c r="AK350" i="1" s="1"/>
  <c r="AP350" i="1" s="1"/>
  <c r="AR350" i="1" s="1"/>
  <c r="AW350" i="1" s="1"/>
  <c r="AH351" i="1"/>
  <c r="AK351" i="1" s="1"/>
  <c r="AP351" i="1" s="1"/>
  <c r="AR351" i="1" s="1"/>
  <c r="AW351" i="1" s="1"/>
  <c r="AH352" i="1"/>
  <c r="AK352" i="1" s="1"/>
  <c r="AP352" i="1" s="1"/>
  <c r="AR352" i="1" s="1"/>
  <c r="AW352" i="1" s="1"/>
  <c r="AH454" i="1"/>
  <c r="AK454" i="1" s="1"/>
  <c r="AP454" i="1" s="1"/>
  <c r="AR454" i="1" s="1"/>
  <c r="AW454" i="1" s="1"/>
  <c r="AH354" i="1"/>
  <c r="AK354" i="1" s="1"/>
  <c r="AP354" i="1" s="1"/>
  <c r="AR354" i="1" s="1"/>
  <c r="AW354" i="1" s="1"/>
  <c r="AH163" i="1"/>
  <c r="AK163" i="1" s="1"/>
  <c r="AP163" i="1" s="1"/>
  <c r="AR163" i="1" s="1"/>
  <c r="AW163" i="1" s="1"/>
  <c r="AH356" i="1"/>
  <c r="AK356" i="1" s="1"/>
  <c r="AP356" i="1" s="1"/>
  <c r="AR356" i="1" s="1"/>
  <c r="AW356" i="1" s="1"/>
  <c r="AH357" i="1"/>
  <c r="AK357" i="1" s="1"/>
  <c r="AP357" i="1" s="1"/>
  <c r="AR357" i="1" s="1"/>
  <c r="AW357" i="1" s="1"/>
  <c r="AH358" i="1"/>
  <c r="AK358" i="1" s="1"/>
  <c r="AP358" i="1" s="1"/>
  <c r="AR358" i="1" s="1"/>
  <c r="AW358" i="1" s="1"/>
  <c r="AH428" i="1"/>
  <c r="AK428" i="1" s="1"/>
  <c r="AP428" i="1" s="1"/>
  <c r="AR428" i="1" s="1"/>
  <c r="AW428" i="1" s="1"/>
  <c r="AH360" i="1"/>
  <c r="AK360" i="1" s="1"/>
  <c r="AP360" i="1" s="1"/>
  <c r="AR360" i="1" s="1"/>
  <c r="AW360" i="1" s="1"/>
  <c r="AH361" i="1"/>
  <c r="AK361" i="1" s="1"/>
  <c r="AP361" i="1" s="1"/>
  <c r="AR361" i="1" s="1"/>
  <c r="AW361" i="1" s="1"/>
  <c r="AH362" i="1"/>
  <c r="AK362" i="1" s="1"/>
  <c r="AP362" i="1" s="1"/>
  <c r="AR362" i="1" s="1"/>
  <c r="AW362" i="1" s="1"/>
  <c r="AH363" i="1"/>
  <c r="AK363" i="1" s="1"/>
  <c r="AP363" i="1" s="1"/>
  <c r="AR363" i="1" s="1"/>
  <c r="AW363" i="1" s="1"/>
  <c r="AH364" i="1"/>
  <c r="AK364" i="1" s="1"/>
  <c r="AP364" i="1" s="1"/>
  <c r="AR364" i="1" s="1"/>
  <c r="AW364" i="1" s="1"/>
  <c r="AH766" i="1"/>
  <c r="AK766" i="1" s="1"/>
  <c r="AP766" i="1" s="1"/>
  <c r="AR766" i="1" s="1"/>
  <c r="AW766" i="1" s="1"/>
  <c r="AH366" i="1"/>
  <c r="AK366" i="1" s="1"/>
  <c r="AP366" i="1" s="1"/>
  <c r="AR366" i="1" s="1"/>
  <c r="AW366" i="1" s="1"/>
  <c r="AH456" i="1"/>
  <c r="AK456" i="1" s="1"/>
  <c r="AP456" i="1" s="1"/>
  <c r="AR456" i="1" s="1"/>
  <c r="AW456" i="1" s="1"/>
  <c r="AH478" i="1"/>
  <c r="AK478" i="1" s="1"/>
  <c r="AP478" i="1" s="1"/>
  <c r="AR478" i="1" s="1"/>
  <c r="AW478" i="1" s="1"/>
  <c r="AH248" i="1"/>
  <c r="AK248" i="1" s="1"/>
  <c r="AP248" i="1" s="1"/>
  <c r="AR248" i="1" s="1"/>
  <c r="AW248" i="1" s="1"/>
  <c r="AH370" i="1"/>
  <c r="AK370" i="1" s="1"/>
  <c r="AP370" i="1" s="1"/>
  <c r="AR370" i="1" s="1"/>
  <c r="AW370" i="1" s="1"/>
  <c r="AH371" i="1"/>
  <c r="AK371" i="1" s="1"/>
  <c r="AP371" i="1" s="1"/>
  <c r="AR371" i="1" s="1"/>
  <c r="AW371" i="1" s="1"/>
  <c r="AH372" i="1"/>
  <c r="AK372" i="1" s="1"/>
  <c r="AP372" i="1" s="1"/>
  <c r="AR372" i="1" s="1"/>
  <c r="AW372" i="1" s="1"/>
  <c r="AH373" i="1"/>
  <c r="AK373" i="1" s="1"/>
  <c r="AP373" i="1" s="1"/>
  <c r="AR373" i="1" s="1"/>
  <c r="AW373" i="1" s="1"/>
  <c r="AH374" i="1"/>
  <c r="AK374" i="1" s="1"/>
  <c r="AP374" i="1" s="1"/>
  <c r="AR374" i="1" s="1"/>
  <c r="AW374" i="1" s="1"/>
  <c r="AH375" i="1"/>
  <c r="AK375" i="1" s="1"/>
  <c r="AP375" i="1" s="1"/>
  <c r="AR375" i="1" s="1"/>
  <c r="AW375" i="1" s="1"/>
  <c r="AH376" i="1"/>
  <c r="AK376" i="1" s="1"/>
  <c r="AP376" i="1" s="1"/>
  <c r="AR376" i="1" s="1"/>
  <c r="AW376" i="1" s="1"/>
  <c r="AH377" i="1"/>
  <c r="AK377" i="1" s="1"/>
  <c r="AP377" i="1" s="1"/>
  <c r="AR377" i="1" s="1"/>
  <c r="AW377" i="1" s="1"/>
  <c r="AH767" i="1"/>
  <c r="AK767" i="1" s="1"/>
  <c r="AP767" i="1" s="1"/>
  <c r="AR767" i="1" s="1"/>
  <c r="AW767" i="1" s="1"/>
  <c r="AH379" i="1"/>
  <c r="AK379" i="1" s="1"/>
  <c r="AP379" i="1" s="1"/>
  <c r="AR379" i="1" s="1"/>
  <c r="AW379" i="1" s="1"/>
  <c r="AH380" i="1"/>
  <c r="AK380" i="1" s="1"/>
  <c r="AP380" i="1" s="1"/>
  <c r="AR380" i="1" s="1"/>
  <c r="AW380" i="1" s="1"/>
  <c r="AH718" i="1"/>
  <c r="AK718" i="1" s="1"/>
  <c r="AP718" i="1" s="1"/>
  <c r="AR718" i="1" s="1"/>
  <c r="AW718" i="1" s="1"/>
  <c r="AH382" i="1"/>
  <c r="AK382" i="1" s="1"/>
  <c r="AP382" i="1" s="1"/>
  <c r="AR382" i="1" s="1"/>
  <c r="AW382" i="1" s="1"/>
  <c r="AH383" i="1"/>
  <c r="AK383" i="1" s="1"/>
  <c r="AP383" i="1" s="1"/>
  <c r="AR383" i="1" s="1"/>
  <c r="AW383" i="1" s="1"/>
  <c r="AH384" i="1"/>
  <c r="AK384" i="1" s="1"/>
  <c r="AP384" i="1" s="1"/>
  <c r="AR384" i="1" s="1"/>
  <c r="AW384" i="1" s="1"/>
  <c r="AH385" i="1"/>
  <c r="AK385" i="1" s="1"/>
  <c r="AP385" i="1" s="1"/>
  <c r="AR385" i="1" s="1"/>
  <c r="AW385" i="1" s="1"/>
  <c r="AH386" i="1"/>
  <c r="AK386" i="1" s="1"/>
  <c r="AP386" i="1" s="1"/>
  <c r="AR386" i="1" s="1"/>
  <c r="AW386" i="1" s="1"/>
  <c r="AH387" i="1"/>
  <c r="AK387" i="1" s="1"/>
  <c r="AP387" i="1" s="1"/>
  <c r="AR387" i="1" s="1"/>
  <c r="AW387" i="1" s="1"/>
  <c r="AH388" i="1"/>
  <c r="AK388" i="1" s="1"/>
  <c r="AP388" i="1" s="1"/>
  <c r="AR388" i="1" s="1"/>
  <c r="AW388" i="1" s="1"/>
  <c r="AH474" i="1"/>
  <c r="AK474" i="1" s="1"/>
  <c r="AP474" i="1" s="1"/>
  <c r="AR474" i="1" s="1"/>
  <c r="AW474" i="1" s="1"/>
  <c r="AH378" i="1"/>
  <c r="AK378" i="1" s="1"/>
  <c r="AP378" i="1" s="1"/>
  <c r="AR378" i="1" s="1"/>
  <c r="AW378" i="1" s="1"/>
  <c r="AH391" i="1"/>
  <c r="AK391" i="1" s="1"/>
  <c r="AP391" i="1" s="1"/>
  <c r="AR391" i="1" s="1"/>
  <c r="AW391" i="1" s="1"/>
  <c r="AH392" i="1"/>
  <c r="AK392" i="1" s="1"/>
  <c r="AP392" i="1" s="1"/>
  <c r="AR392" i="1" s="1"/>
  <c r="AW392" i="1" s="1"/>
  <c r="AH393" i="1"/>
  <c r="AK393" i="1" s="1"/>
  <c r="AP393" i="1" s="1"/>
  <c r="AR393" i="1" s="1"/>
  <c r="AW393" i="1" s="1"/>
  <c r="AH381" i="1"/>
  <c r="AK381" i="1" s="1"/>
  <c r="AP381" i="1" s="1"/>
  <c r="AR381" i="1" s="1"/>
  <c r="AW381" i="1" s="1"/>
  <c r="AH461" i="1"/>
  <c r="AK461" i="1" s="1"/>
  <c r="AP461" i="1" s="1"/>
  <c r="AR461" i="1" s="1"/>
  <c r="AW461" i="1" s="1"/>
  <c r="AH396" i="1"/>
  <c r="AK396" i="1" s="1"/>
  <c r="AP396" i="1" s="1"/>
  <c r="AR396" i="1" s="1"/>
  <c r="AW396" i="1" s="1"/>
  <c r="AH397" i="1"/>
  <c r="AK397" i="1" s="1"/>
  <c r="AP397" i="1" s="1"/>
  <c r="AR397" i="1" s="1"/>
  <c r="AW397" i="1" s="1"/>
  <c r="AH398" i="1"/>
  <c r="AK398" i="1" s="1"/>
  <c r="AP398" i="1" s="1"/>
  <c r="AR398" i="1" s="1"/>
  <c r="AW398" i="1" s="1"/>
  <c r="AH720" i="1"/>
  <c r="AK720" i="1" s="1"/>
  <c r="AP720" i="1" s="1"/>
  <c r="AR720" i="1" s="1"/>
  <c r="AW720" i="1" s="1"/>
  <c r="AH400" i="1"/>
  <c r="AK400" i="1" s="1"/>
  <c r="AP400" i="1" s="1"/>
  <c r="AR400" i="1" s="1"/>
  <c r="AW400" i="1" s="1"/>
  <c r="AH401" i="1"/>
  <c r="AK401" i="1" s="1"/>
  <c r="AP401" i="1" s="1"/>
  <c r="AR401" i="1" s="1"/>
  <c r="AW401" i="1" s="1"/>
  <c r="AH402" i="1"/>
  <c r="AK402" i="1" s="1"/>
  <c r="AP402" i="1" s="1"/>
  <c r="AR402" i="1" s="1"/>
  <c r="AW402" i="1" s="1"/>
  <c r="AH403" i="1"/>
  <c r="AK403" i="1" s="1"/>
  <c r="AP403" i="1" s="1"/>
  <c r="AR403" i="1" s="1"/>
  <c r="AW403" i="1" s="1"/>
  <c r="AH404" i="1"/>
  <c r="AK404" i="1" s="1"/>
  <c r="AP404" i="1" s="1"/>
  <c r="AR404" i="1" s="1"/>
  <c r="AW404" i="1" s="1"/>
  <c r="AH405" i="1"/>
  <c r="AK405" i="1" s="1"/>
  <c r="AP405" i="1" s="1"/>
  <c r="AR405" i="1" s="1"/>
  <c r="AW405" i="1" s="1"/>
  <c r="AH406" i="1"/>
  <c r="AK406" i="1" s="1"/>
  <c r="AP406" i="1" s="1"/>
  <c r="AR406" i="1" s="1"/>
  <c r="AW406" i="1" s="1"/>
  <c r="AH407" i="1"/>
  <c r="AK407" i="1" s="1"/>
  <c r="AP407" i="1" s="1"/>
  <c r="AR407" i="1" s="1"/>
  <c r="AW407" i="1" s="1"/>
  <c r="AH408" i="1"/>
  <c r="AK408" i="1" s="1"/>
  <c r="AP408" i="1" s="1"/>
  <c r="AR408" i="1" s="1"/>
  <c r="AW408" i="1" s="1"/>
  <c r="AH409" i="1"/>
  <c r="AK409" i="1" s="1"/>
  <c r="AP409" i="1" s="1"/>
  <c r="AR409" i="1" s="1"/>
  <c r="AW409" i="1" s="1"/>
  <c r="AH410" i="1"/>
  <c r="AK410" i="1" s="1"/>
  <c r="AP410" i="1" s="1"/>
  <c r="AR410" i="1" s="1"/>
  <c r="AW410" i="1" s="1"/>
  <c r="AH411" i="1"/>
  <c r="AK411" i="1" s="1"/>
  <c r="AP411" i="1" s="1"/>
  <c r="AR411" i="1" s="1"/>
  <c r="AW411" i="1" s="1"/>
  <c r="AH412" i="1"/>
  <c r="AK412" i="1" s="1"/>
  <c r="AP412" i="1" s="1"/>
  <c r="AR412" i="1" s="1"/>
  <c r="AW412" i="1" s="1"/>
  <c r="AH413" i="1"/>
  <c r="AK413" i="1" s="1"/>
  <c r="AP413" i="1" s="1"/>
  <c r="AR413" i="1" s="1"/>
  <c r="AW413" i="1" s="1"/>
  <c r="AH414" i="1"/>
  <c r="AK414" i="1" s="1"/>
  <c r="AP414" i="1" s="1"/>
  <c r="AR414" i="1" s="1"/>
  <c r="AW414" i="1" s="1"/>
  <c r="AH415" i="1"/>
  <c r="AK415" i="1" s="1"/>
  <c r="AP415" i="1" s="1"/>
  <c r="AR415" i="1" s="1"/>
  <c r="AW415" i="1" s="1"/>
  <c r="AH416" i="1"/>
  <c r="AK416" i="1" s="1"/>
  <c r="AP416" i="1" s="1"/>
  <c r="AR416" i="1" s="1"/>
  <c r="AW416" i="1" s="1"/>
  <c r="AH417" i="1"/>
  <c r="AK417" i="1" s="1"/>
  <c r="AP417" i="1" s="1"/>
  <c r="AR417" i="1" s="1"/>
  <c r="AW417" i="1" s="1"/>
  <c r="AH462" i="1"/>
  <c r="AK462" i="1" s="1"/>
  <c r="AP462" i="1" s="1"/>
  <c r="AR462" i="1" s="1"/>
  <c r="AW462" i="1" s="1"/>
  <c r="AH255" i="1"/>
  <c r="AK255" i="1" s="1"/>
  <c r="AP255" i="1" s="1"/>
  <c r="AR255" i="1" s="1"/>
  <c r="AW255" i="1" s="1"/>
  <c r="AH420" i="1"/>
  <c r="AK420" i="1" s="1"/>
  <c r="AP420" i="1" s="1"/>
  <c r="AR420" i="1" s="1"/>
  <c r="AW420" i="1" s="1"/>
  <c r="AH768" i="1"/>
  <c r="AK768" i="1" s="1"/>
  <c r="AP768" i="1" s="1"/>
  <c r="AR768" i="1" s="1"/>
  <c r="AW768" i="1" s="1"/>
  <c r="AH422" i="1"/>
  <c r="AK422" i="1" s="1"/>
  <c r="AP422" i="1" s="1"/>
  <c r="AR422" i="1" s="1"/>
  <c r="AW422" i="1" s="1"/>
  <c r="AH423" i="1"/>
  <c r="AK423" i="1" s="1"/>
  <c r="AP423" i="1" s="1"/>
  <c r="AR423" i="1" s="1"/>
  <c r="AW423" i="1" s="1"/>
  <c r="AH157" i="1"/>
  <c r="AK157" i="1" s="1"/>
  <c r="AP157" i="1" s="1"/>
  <c r="AR157" i="1" s="1"/>
  <c r="AW157" i="1" s="1"/>
  <c r="AH73" i="1"/>
  <c r="AK73" i="1" s="1"/>
  <c r="AP73" i="1" s="1"/>
  <c r="AR73" i="1" s="1"/>
  <c r="AW73" i="1" s="1"/>
  <c r="AH280" i="1"/>
  <c r="AK280" i="1" s="1"/>
  <c r="AP280" i="1" s="1"/>
  <c r="AR280" i="1" s="1"/>
  <c r="AW280" i="1" s="1"/>
  <c r="AH129" i="1"/>
  <c r="AK129" i="1" s="1"/>
  <c r="AP129" i="1" s="1"/>
  <c r="AR129" i="1" s="1"/>
  <c r="AW129" i="1" s="1"/>
  <c r="AH463" i="1"/>
  <c r="AK463" i="1" s="1"/>
  <c r="AP463" i="1" s="1"/>
  <c r="AR463" i="1" s="1"/>
  <c r="AW463" i="1" s="1"/>
  <c r="AH133" i="1"/>
  <c r="AK133" i="1" s="1"/>
  <c r="AP133" i="1" s="1"/>
  <c r="AR133" i="1" s="1"/>
  <c r="AW133" i="1" s="1"/>
  <c r="AH430" i="1"/>
  <c r="AK430" i="1" s="1"/>
  <c r="AP430" i="1" s="1"/>
  <c r="AR430" i="1" s="1"/>
  <c r="AW430" i="1" s="1"/>
  <c r="AH431" i="1"/>
  <c r="AK431" i="1" s="1"/>
  <c r="AP431" i="1" s="1"/>
  <c r="AR431" i="1" s="1"/>
  <c r="AW431" i="1" s="1"/>
  <c r="AH340" i="1"/>
  <c r="AK340" i="1" s="1"/>
  <c r="AP340" i="1" s="1"/>
  <c r="AR340" i="1" s="1"/>
  <c r="AW340" i="1" s="1"/>
  <c r="AP353" i="1"/>
  <c r="AR353" i="1" s="1"/>
  <c r="AW353" i="1" s="1"/>
  <c r="AH476" i="1"/>
  <c r="AK476" i="1" s="1"/>
  <c r="AP476" i="1" s="1"/>
  <c r="AR476" i="1" s="1"/>
  <c r="AW476" i="1" s="1"/>
  <c r="AH238" i="1"/>
  <c r="AK238" i="1" s="1"/>
  <c r="AP238" i="1" s="1"/>
  <c r="AR238" i="1" s="1"/>
  <c r="AW238" i="1" s="1"/>
  <c r="AH436" i="1"/>
  <c r="AK436" i="1" s="1"/>
  <c r="AP436" i="1" s="1"/>
  <c r="AR436" i="1" s="1"/>
  <c r="AW436" i="1" s="1"/>
  <c r="AH429" i="1"/>
  <c r="AK429" i="1" s="1"/>
  <c r="AP429" i="1" s="1"/>
  <c r="AR429" i="1" s="1"/>
  <c r="AW429" i="1" s="1"/>
  <c r="AH438" i="1"/>
  <c r="AK438" i="1" s="1"/>
  <c r="AP438" i="1" s="1"/>
  <c r="AR438" i="1" s="1"/>
  <c r="AW438" i="1" s="1"/>
  <c r="AK355" i="1"/>
  <c r="AP355" i="1" s="1"/>
  <c r="AR355" i="1" s="1"/>
  <c r="AW355" i="1" s="1"/>
  <c r="AK359" i="1"/>
  <c r="AP359" i="1" s="1"/>
  <c r="AR359" i="1" s="1"/>
  <c r="AW359" i="1" s="1"/>
  <c r="AK365" i="1"/>
  <c r="AH442" i="1"/>
  <c r="AK442" i="1" s="1"/>
  <c r="AP442" i="1" s="1"/>
  <c r="AR442" i="1" s="1"/>
  <c r="AW442" i="1" s="1"/>
  <c r="AH443" i="1"/>
  <c r="AK443" i="1" s="1"/>
  <c r="AP443" i="1" s="1"/>
  <c r="AR443" i="1" s="1"/>
  <c r="AW443" i="1" s="1"/>
  <c r="AH419" i="1"/>
  <c r="AK419" i="1" s="1"/>
  <c r="AP419" i="1" s="1"/>
  <c r="AR419" i="1" s="1"/>
  <c r="AW419" i="1" s="1"/>
  <c r="AH464" i="1"/>
  <c r="AK464" i="1" s="1"/>
  <c r="AP464" i="1" s="1"/>
  <c r="AR464" i="1" s="1"/>
  <c r="AW464" i="1" s="1"/>
  <c r="AH446" i="1"/>
  <c r="AK446" i="1" s="1"/>
  <c r="AP446" i="1" s="1"/>
  <c r="AR446" i="1" s="1"/>
  <c r="AW446" i="1" s="1"/>
  <c r="AH447" i="1"/>
  <c r="AK447" i="1" s="1"/>
  <c r="AP447" i="1" s="1"/>
  <c r="AR447" i="1" s="1"/>
  <c r="AW447" i="1" s="1"/>
  <c r="AH448" i="1"/>
  <c r="AK448" i="1" s="1"/>
  <c r="AP448" i="1" s="1"/>
  <c r="AR448" i="1" s="1"/>
  <c r="AW448" i="1" s="1"/>
  <c r="AH479" i="1"/>
  <c r="AK479" i="1" s="1"/>
  <c r="AP479" i="1" s="1"/>
  <c r="AR479" i="1" s="1"/>
  <c r="AW479" i="1" s="1"/>
  <c r="AH450" i="1"/>
  <c r="AK450" i="1" s="1"/>
  <c r="AP450" i="1" s="1"/>
  <c r="AR450" i="1" s="1"/>
  <c r="AW450" i="1" s="1"/>
  <c r="AH451" i="1"/>
  <c r="AK451" i="1" s="1"/>
  <c r="AP451" i="1" s="1"/>
  <c r="AR451" i="1" s="1"/>
  <c r="AW451" i="1" s="1"/>
  <c r="AK722" i="1"/>
  <c r="AP722" i="1" s="1"/>
  <c r="AR722" i="1" s="1"/>
  <c r="AW722" i="1" s="1"/>
  <c r="AH453" i="1"/>
  <c r="AK453" i="1" s="1"/>
  <c r="AP453" i="1" s="1"/>
  <c r="AR453" i="1" s="1"/>
  <c r="AW453" i="1" s="1"/>
  <c r="AH480" i="1"/>
  <c r="AK480" i="1" s="1"/>
  <c r="AP480" i="1" s="1"/>
  <c r="AR480" i="1" s="1"/>
  <c r="AW480" i="1" s="1"/>
  <c r="AH455" i="1"/>
  <c r="AK455" i="1" s="1"/>
  <c r="AP455" i="1" s="1"/>
  <c r="AR455" i="1" s="1"/>
  <c r="AW455" i="1" s="1"/>
  <c r="AH488" i="1"/>
  <c r="AK488" i="1" s="1"/>
  <c r="AP488" i="1" s="1"/>
  <c r="AR488" i="1" s="1"/>
  <c r="AW488" i="1" s="1"/>
  <c r="AH457" i="1"/>
  <c r="AK457" i="1" s="1"/>
  <c r="AP457" i="1" s="1"/>
  <c r="AR457" i="1" s="1"/>
  <c r="AW457" i="1" s="1"/>
  <c r="AH458" i="1"/>
  <c r="AK458" i="1" s="1"/>
  <c r="AP458" i="1" s="1"/>
  <c r="AR458" i="1" s="1"/>
  <c r="AW458" i="1" s="1"/>
  <c r="AH459" i="1"/>
  <c r="AK459" i="1" s="1"/>
  <c r="AP459" i="1" s="1"/>
  <c r="AR459" i="1" s="1"/>
  <c r="AW459" i="1" s="1"/>
  <c r="AH460" i="1"/>
  <c r="AK460" i="1" s="1"/>
  <c r="AP460" i="1" s="1"/>
  <c r="AR460" i="1" s="1"/>
  <c r="AW460" i="1" s="1"/>
  <c r="AH24" i="1"/>
  <c r="AK24" i="1" s="1"/>
  <c r="AP24" i="1" s="1"/>
  <c r="AR24" i="1" s="1"/>
  <c r="AW24" i="1" s="1"/>
  <c r="AH158" i="1"/>
  <c r="AK158" i="1" s="1"/>
  <c r="AP158" i="1" s="1"/>
  <c r="AR158" i="1" s="1"/>
  <c r="AW158" i="1" s="1"/>
  <c r="AH389" i="1"/>
  <c r="AK389" i="1" s="1"/>
  <c r="AP389" i="1" s="1"/>
  <c r="AR389" i="1" s="1"/>
  <c r="AW389" i="1" s="1"/>
  <c r="AH607" i="1"/>
  <c r="AK607" i="1" s="1"/>
  <c r="AP607" i="1" s="1"/>
  <c r="AR607" i="1" s="1"/>
  <c r="AW607" i="1" s="1"/>
  <c r="AH432" i="1"/>
  <c r="AK432" i="1" s="1"/>
  <c r="AP432" i="1" s="1"/>
  <c r="AR432" i="1" s="1"/>
  <c r="AW432" i="1" s="1"/>
  <c r="AH466" i="1"/>
  <c r="AK466" i="1" s="1"/>
  <c r="AP466" i="1" s="1"/>
  <c r="AR466" i="1" s="1"/>
  <c r="AW466" i="1" s="1"/>
  <c r="AH283" i="1"/>
  <c r="AK283" i="1" s="1"/>
  <c r="AP283" i="1" s="1"/>
  <c r="AR283" i="1" s="1"/>
  <c r="AW283" i="1" s="1"/>
  <c r="AH468" i="1"/>
  <c r="AK468" i="1" s="1"/>
  <c r="AP468" i="1" s="1"/>
  <c r="AR468" i="1" s="1"/>
  <c r="AW468" i="1" s="1"/>
  <c r="AH469" i="1"/>
  <c r="AK469" i="1" s="1"/>
  <c r="AP469" i="1" s="1"/>
  <c r="AR469" i="1" s="1"/>
  <c r="AW469" i="1" s="1"/>
  <c r="AH470" i="1"/>
  <c r="AK470" i="1" s="1"/>
  <c r="AP470" i="1" s="1"/>
  <c r="AR470" i="1" s="1"/>
  <c r="AW470" i="1" s="1"/>
  <c r="AH258" i="1"/>
  <c r="AK258" i="1" s="1"/>
  <c r="AP258" i="1" s="1"/>
  <c r="AR258" i="1" s="1"/>
  <c r="AW258" i="1" s="1"/>
  <c r="AH472" i="1"/>
  <c r="AK472" i="1" s="1"/>
  <c r="AP472" i="1" s="1"/>
  <c r="AR472" i="1" s="1"/>
  <c r="AW472" i="1" s="1"/>
  <c r="AH473" i="1"/>
  <c r="AK473" i="1" s="1"/>
  <c r="AP473" i="1" s="1"/>
  <c r="AR473" i="1" s="1"/>
  <c r="AW473" i="1" s="1"/>
  <c r="AH723" i="1"/>
  <c r="AK723" i="1" s="1"/>
  <c r="AP723" i="1" s="1"/>
  <c r="AR723" i="1" s="1"/>
  <c r="AW723" i="1" s="1"/>
  <c r="AH475" i="1"/>
  <c r="AK475" i="1" s="1"/>
  <c r="AP475" i="1" s="1"/>
  <c r="AR475" i="1" s="1"/>
  <c r="AW475" i="1" s="1"/>
  <c r="AH505" i="1"/>
  <c r="AK505" i="1" s="1"/>
  <c r="AP505" i="1" s="1"/>
  <c r="AR505" i="1" s="1"/>
  <c r="AW505" i="1" s="1"/>
  <c r="AH477" i="1"/>
  <c r="AK477" i="1" s="1"/>
  <c r="AP477" i="1" s="1"/>
  <c r="AR477" i="1" s="1"/>
  <c r="AW477" i="1" s="1"/>
  <c r="AH40" i="1"/>
  <c r="AK40" i="1" s="1"/>
  <c r="AP40" i="1" s="1"/>
  <c r="AR40" i="1" s="1"/>
  <c r="AW40" i="1" s="1"/>
  <c r="AH295" i="1"/>
  <c r="AK295" i="1" s="1"/>
  <c r="AP295" i="1" s="1"/>
  <c r="AR295" i="1" s="1"/>
  <c r="AW295" i="1" s="1"/>
  <c r="AH471" i="1"/>
  <c r="AK471" i="1" s="1"/>
  <c r="AP471" i="1" s="1"/>
  <c r="AR471" i="1" s="1"/>
  <c r="AW471" i="1" s="1"/>
  <c r="AH481" i="1"/>
  <c r="AK481" i="1" s="1"/>
  <c r="AP481" i="1" s="1"/>
  <c r="AR481" i="1" s="1"/>
  <c r="AW481" i="1" s="1"/>
  <c r="AH482" i="1"/>
  <c r="AK482" i="1" s="1"/>
  <c r="AP482" i="1" s="1"/>
  <c r="AR482" i="1" s="1"/>
  <c r="AW482" i="1" s="1"/>
  <c r="AH483" i="1"/>
  <c r="AK483" i="1" s="1"/>
  <c r="AP483" i="1" s="1"/>
  <c r="AR483" i="1" s="1"/>
  <c r="AW483" i="1" s="1"/>
  <c r="AH484" i="1"/>
  <c r="AK484" i="1" s="1"/>
  <c r="AP484" i="1" s="1"/>
  <c r="AR484" i="1" s="1"/>
  <c r="AW484" i="1" s="1"/>
  <c r="AH485" i="1"/>
  <c r="AK485" i="1" s="1"/>
  <c r="AP485" i="1" s="1"/>
  <c r="AR485" i="1" s="1"/>
  <c r="AW485" i="1" s="1"/>
  <c r="AH486" i="1"/>
  <c r="AK486" i="1" s="1"/>
  <c r="AP486" i="1" s="1"/>
  <c r="AR486" i="1" s="1"/>
  <c r="AW486" i="1" s="1"/>
  <c r="AH487" i="1"/>
  <c r="AK487" i="1" s="1"/>
  <c r="AP487" i="1" s="1"/>
  <c r="AR487" i="1" s="1"/>
  <c r="AW487" i="1" s="1"/>
  <c r="AH259" i="1"/>
  <c r="AK259" i="1" s="1"/>
  <c r="AP259" i="1" s="1"/>
  <c r="AR259" i="1" s="1"/>
  <c r="AW259" i="1" s="1"/>
  <c r="AH489" i="1"/>
  <c r="AK489" i="1" s="1"/>
  <c r="AP489" i="1" s="1"/>
  <c r="AR489" i="1" s="1"/>
  <c r="AW489" i="1" s="1"/>
  <c r="AH490" i="1"/>
  <c r="AK490" i="1" s="1"/>
  <c r="AP490" i="1" s="1"/>
  <c r="AR490" i="1" s="1"/>
  <c r="AW490" i="1" s="1"/>
  <c r="AH491" i="1"/>
  <c r="AK491" i="1" s="1"/>
  <c r="AP491" i="1" s="1"/>
  <c r="AR491" i="1" s="1"/>
  <c r="AW491" i="1" s="1"/>
  <c r="AH492" i="1"/>
  <c r="AK492" i="1" s="1"/>
  <c r="AP492" i="1" s="1"/>
  <c r="AR492" i="1" s="1"/>
  <c r="AW492" i="1" s="1"/>
  <c r="AH493" i="1"/>
  <c r="AK493" i="1" s="1"/>
  <c r="AP493" i="1" s="1"/>
  <c r="AR493" i="1" s="1"/>
  <c r="AW493" i="1" s="1"/>
  <c r="AH494" i="1"/>
  <c r="AK494" i="1" s="1"/>
  <c r="AP494" i="1" s="1"/>
  <c r="AR494" i="1" s="1"/>
  <c r="AW494" i="1" s="1"/>
  <c r="AH495" i="1"/>
  <c r="AK495" i="1" s="1"/>
  <c r="AP495" i="1" s="1"/>
  <c r="AR495" i="1" s="1"/>
  <c r="AW495" i="1" s="1"/>
  <c r="AH496" i="1"/>
  <c r="AK496" i="1" s="1"/>
  <c r="AP496" i="1" s="1"/>
  <c r="AR496" i="1" s="1"/>
  <c r="AW496" i="1" s="1"/>
  <c r="AH497" i="1"/>
  <c r="AK497" i="1" s="1"/>
  <c r="AP497" i="1" s="1"/>
  <c r="AR497" i="1" s="1"/>
  <c r="AW497" i="1" s="1"/>
  <c r="AH498" i="1"/>
  <c r="AK498" i="1" s="1"/>
  <c r="AP498" i="1" s="1"/>
  <c r="AR498" i="1" s="1"/>
  <c r="AW498" i="1" s="1"/>
  <c r="AH499" i="1"/>
  <c r="AK499" i="1" s="1"/>
  <c r="AP499" i="1" s="1"/>
  <c r="AR499" i="1" s="1"/>
  <c r="AW499" i="1" s="1"/>
  <c r="AH500" i="1"/>
  <c r="AK500" i="1" s="1"/>
  <c r="AP500" i="1" s="1"/>
  <c r="AR500" i="1" s="1"/>
  <c r="AW500" i="1" s="1"/>
  <c r="AH501" i="1"/>
  <c r="AK501" i="1" s="1"/>
  <c r="AP501" i="1" s="1"/>
  <c r="AR501" i="1" s="1"/>
  <c r="AW501" i="1" s="1"/>
  <c r="AH502" i="1"/>
  <c r="AK502" i="1" s="1"/>
  <c r="AP502" i="1" s="1"/>
  <c r="AR502" i="1" s="1"/>
  <c r="AW502" i="1" s="1"/>
  <c r="AH503" i="1"/>
  <c r="AK503" i="1" s="1"/>
  <c r="AP503" i="1" s="1"/>
  <c r="AR503" i="1" s="1"/>
  <c r="AW503" i="1" s="1"/>
  <c r="AH504" i="1"/>
  <c r="AK504" i="1" s="1"/>
  <c r="AP504" i="1" s="1"/>
  <c r="AR504" i="1" s="1"/>
  <c r="AW504" i="1" s="1"/>
  <c r="AH726" i="1"/>
  <c r="AK726" i="1" s="1"/>
  <c r="AP726" i="1" s="1"/>
  <c r="AR726" i="1" s="1"/>
  <c r="AW726" i="1" s="1"/>
  <c r="AH506" i="1"/>
  <c r="AK506" i="1" s="1"/>
  <c r="AP506" i="1" s="1"/>
  <c r="AR506" i="1" s="1"/>
  <c r="AW506" i="1" s="1"/>
  <c r="AH507" i="1"/>
  <c r="AK507" i="1" s="1"/>
  <c r="AP507" i="1" s="1"/>
  <c r="AR507" i="1" s="1"/>
  <c r="AW507" i="1" s="1"/>
  <c r="AH508" i="1"/>
  <c r="AK508" i="1" s="1"/>
  <c r="AP508" i="1" s="1"/>
  <c r="AR508" i="1" s="1"/>
  <c r="AW508" i="1" s="1"/>
  <c r="AH509" i="1"/>
  <c r="AK509" i="1" s="1"/>
  <c r="AP509" i="1" s="1"/>
  <c r="AR509" i="1" s="1"/>
  <c r="AW509" i="1" s="1"/>
  <c r="AH510" i="1"/>
  <c r="AK510" i="1" s="1"/>
  <c r="AP510" i="1" s="1"/>
  <c r="AR510" i="1" s="1"/>
  <c r="AW510" i="1" s="1"/>
  <c r="AH511" i="1"/>
  <c r="AK511" i="1" s="1"/>
  <c r="AP511" i="1" s="1"/>
  <c r="AR511" i="1" s="1"/>
  <c r="AW511" i="1" s="1"/>
  <c r="AH512" i="1"/>
  <c r="AK512" i="1" s="1"/>
  <c r="AP512" i="1" s="1"/>
  <c r="AR512" i="1" s="1"/>
  <c r="AW512" i="1" s="1"/>
  <c r="AH513" i="1"/>
  <c r="AK513" i="1" s="1"/>
  <c r="AP513" i="1" s="1"/>
  <c r="AR513" i="1" s="1"/>
  <c r="AW513" i="1" s="1"/>
  <c r="AH514" i="1"/>
  <c r="AK514" i="1" s="1"/>
  <c r="AP514" i="1" s="1"/>
  <c r="AR514" i="1" s="1"/>
  <c r="AW514" i="1" s="1"/>
  <c r="AH515" i="1"/>
  <c r="AK515" i="1" s="1"/>
  <c r="AP515" i="1" s="1"/>
  <c r="AR515" i="1" s="1"/>
  <c r="AW515" i="1" s="1"/>
  <c r="AH516" i="1"/>
  <c r="AK516" i="1" s="1"/>
  <c r="AP516" i="1" s="1"/>
  <c r="AR516" i="1" s="1"/>
  <c r="AW516" i="1" s="1"/>
  <c r="AH517" i="1"/>
  <c r="AK517" i="1" s="1"/>
  <c r="AP517" i="1" s="1"/>
  <c r="AR517" i="1" s="1"/>
  <c r="AW517" i="1" s="1"/>
  <c r="AH518" i="1"/>
  <c r="AK518" i="1" s="1"/>
  <c r="AP518" i="1" s="1"/>
  <c r="AR518" i="1" s="1"/>
  <c r="AW518" i="1" s="1"/>
  <c r="AH519" i="1"/>
  <c r="AK519" i="1" s="1"/>
  <c r="AP519" i="1" s="1"/>
  <c r="AR519" i="1" s="1"/>
  <c r="AW519" i="1" s="1"/>
  <c r="AH520" i="1"/>
  <c r="AK520" i="1" s="1"/>
  <c r="AP520" i="1" s="1"/>
  <c r="AR520" i="1" s="1"/>
  <c r="AW520" i="1" s="1"/>
  <c r="AH521" i="1"/>
  <c r="AK521" i="1" s="1"/>
  <c r="AP521" i="1" s="1"/>
  <c r="AR521" i="1" s="1"/>
  <c r="AW521" i="1" s="1"/>
  <c r="AH522" i="1"/>
  <c r="AK522" i="1" s="1"/>
  <c r="AP522" i="1" s="1"/>
  <c r="AR522" i="1" s="1"/>
  <c r="AW522" i="1" s="1"/>
  <c r="AH523" i="1"/>
  <c r="AK523" i="1" s="1"/>
  <c r="AP523" i="1" s="1"/>
  <c r="AR523" i="1" s="1"/>
  <c r="AW523" i="1" s="1"/>
  <c r="AH524" i="1"/>
  <c r="AK524" i="1" s="1"/>
  <c r="AP524" i="1" s="1"/>
  <c r="AR524" i="1" s="1"/>
  <c r="AW524" i="1" s="1"/>
  <c r="AH525" i="1"/>
  <c r="AK525" i="1" s="1"/>
  <c r="AP525" i="1" s="1"/>
  <c r="AR525" i="1" s="1"/>
  <c r="AW525" i="1" s="1"/>
  <c r="AK732" i="1"/>
  <c r="AP732" i="1" s="1"/>
  <c r="AR732" i="1" s="1"/>
  <c r="AW732" i="1" s="1"/>
  <c r="AH527" i="1"/>
  <c r="AK527" i="1" s="1"/>
  <c r="AP527" i="1" s="1"/>
  <c r="AR527" i="1" s="1"/>
  <c r="AW527" i="1" s="1"/>
  <c r="AH528" i="1"/>
  <c r="AK528" i="1" s="1"/>
  <c r="AP528" i="1" s="1"/>
  <c r="AR528" i="1" s="1"/>
  <c r="AW528" i="1" s="1"/>
  <c r="AH529" i="1"/>
  <c r="AK529" i="1" s="1"/>
  <c r="AP529" i="1" s="1"/>
  <c r="AR529" i="1" s="1"/>
  <c r="AW529" i="1" s="1"/>
  <c r="AH530" i="1"/>
  <c r="AK530" i="1" s="1"/>
  <c r="AP530" i="1" s="1"/>
  <c r="AR530" i="1" s="1"/>
  <c r="AW530" i="1" s="1"/>
  <c r="AH531" i="1"/>
  <c r="AK531" i="1" s="1"/>
  <c r="AP531" i="1" s="1"/>
  <c r="AR531" i="1" s="1"/>
  <c r="AW531" i="1" s="1"/>
  <c r="AH532" i="1"/>
  <c r="AK532" i="1" s="1"/>
  <c r="AP532" i="1" s="1"/>
  <c r="AR532" i="1" s="1"/>
  <c r="AW532" i="1" s="1"/>
  <c r="AH533" i="1"/>
  <c r="AK533" i="1" s="1"/>
  <c r="AP533" i="1" s="1"/>
  <c r="AR533" i="1" s="1"/>
  <c r="AW533" i="1" s="1"/>
  <c r="AH534" i="1"/>
  <c r="AK534" i="1" s="1"/>
  <c r="AP534" i="1" s="1"/>
  <c r="AR534" i="1" s="1"/>
  <c r="AW534" i="1" s="1"/>
  <c r="AH535" i="1"/>
  <c r="AK535" i="1" s="1"/>
  <c r="AP535" i="1" s="1"/>
  <c r="AR535" i="1" s="1"/>
  <c r="AW535" i="1" s="1"/>
  <c r="AH536" i="1"/>
  <c r="AK536" i="1" s="1"/>
  <c r="AP536" i="1" s="1"/>
  <c r="AR536" i="1" s="1"/>
  <c r="AW536" i="1" s="1"/>
  <c r="AH537" i="1"/>
  <c r="AK537" i="1" s="1"/>
  <c r="AP537" i="1" s="1"/>
  <c r="AR537" i="1" s="1"/>
  <c r="AW537" i="1" s="1"/>
  <c r="AH538" i="1"/>
  <c r="AK538" i="1" s="1"/>
  <c r="AP538" i="1" s="1"/>
  <c r="AR538" i="1" s="1"/>
  <c r="AW538" i="1" s="1"/>
  <c r="AH539" i="1"/>
  <c r="AK539" i="1" s="1"/>
  <c r="AP539" i="1" s="1"/>
  <c r="AR539" i="1" s="1"/>
  <c r="AW539" i="1" s="1"/>
  <c r="AH540" i="1"/>
  <c r="AK540" i="1" s="1"/>
  <c r="AP540" i="1" s="1"/>
  <c r="AR540" i="1" s="1"/>
  <c r="AW540" i="1" s="1"/>
  <c r="AH541" i="1"/>
  <c r="AK541" i="1" s="1"/>
  <c r="AP541" i="1" s="1"/>
  <c r="AR541" i="1" s="1"/>
  <c r="AW541" i="1" s="1"/>
  <c r="AH542" i="1"/>
  <c r="AK542" i="1" s="1"/>
  <c r="AP542" i="1" s="1"/>
  <c r="AR542" i="1" s="1"/>
  <c r="AW542" i="1" s="1"/>
  <c r="AH757" i="1"/>
  <c r="AK757" i="1" s="1"/>
  <c r="AP757" i="1" s="1"/>
  <c r="AR757" i="1" s="1"/>
  <c r="AW757" i="1" s="1"/>
  <c r="AH544" i="1"/>
  <c r="AK544" i="1" s="1"/>
  <c r="AP544" i="1" s="1"/>
  <c r="AR544" i="1" s="1"/>
  <c r="AW544" i="1" s="1"/>
  <c r="AH545" i="1"/>
  <c r="AK545" i="1" s="1"/>
  <c r="AP545" i="1" s="1"/>
  <c r="AR545" i="1" s="1"/>
  <c r="AW545" i="1" s="1"/>
  <c r="AH546" i="1"/>
  <c r="AK546" i="1" s="1"/>
  <c r="AP546" i="1" s="1"/>
  <c r="AR546" i="1" s="1"/>
  <c r="AW546" i="1" s="1"/>
  <c r="AH547" i="1"/>
  <c r="AK547" i="1" s="1"/>
  <c r="AP547" i="1" s="1"/>
  <c r="AR547" i="1" s="1"/>
  <c r="AW547" i="1" s="1"/>
  <c r="AH548" i="1"/>
  <c r="AK548" i="1" s="1"/>
  <c r="AP548" i="1" s="1"/>
  <c r="AR548" i="1" s="1"/>
  <c r="AW548" i="1" s="1"/>
  <c r="AH549" i="1"/>
  <c r="AK549" i="1" s="1"/>
  <c r="AP549" i="1" s="1"/>
  <c r="AR549" i="1" s="1"/>
  <c r="AW549" i="1" s="1"/>
  <c r="AH550" i="1"/>
  <c r="AK550" i="1" s="1"/>
  <c r="AP550" i="1" s="1"/>
  <c r="AR550" i="1" s="1"/>
  <c r="AW550" i="1" s="1"/>
  <c r="AH551" i="1"/>
  <c r="AK551" i="1" s="1"/>
  <c r="AP551" i="1" s="1"/>
  <c r="AR551" i="1" s="1"/>
  <c r="AW551" i="1" s="1"/>
  <c r="AH552" i="1"/>
  <c r="AK552" i="1" s="1"/>
  <c r="AP552" i="1" s="1"/>
  <c r="AR552" i="1" s="1"/>
  <c r="AW552" i="1" s="1"/>
  <c r="AH553" i="1"/>
  <c r="AK553" i="1" s="1"/>
  <c r="AP553" i="1" s="1"/>
  <c r="AR553" i="1" s="1"/>
  <c r="AW553" i="1" s="1"/>
  <c r="AH554" i="1"/>
  <c r="AK554" i="1" s="1"/>
  <c r="AP554" i="1" s="1"/>
  <c r="AR554" i="1" s="1"/>
  <c r="AW554" i="1" s="1"/>
  <c r="AH555" i="1"/>
  <c r="AK555" i="1" s="1"/>
  <c r="AP555" i="1" s="1"/>
  <c r="AR555" i="1" s="1"/>
  <c r="AW555" i="1" s="1"/>
  <c r="AH556" i="1"/>
  <c r="AK556" i="1" s="1"/>
  <c r="AP556" i="1" s="1"/>
  <c r="AR556" i="1" s="1"/>
  <c r="AW556" i="1" s="1"/>
  <c r="AH557" i="1"/>
  <c r="AK557" i="1" s="1"/>
  <c r="AP557" i="1" s="1"/>
  <c r="AR557" i="1" s="1"/>
  <c r="AW557" i="1" s="1"/>
  <c r="AH734" i="1"/>
  <c r="AK734" i="1" s="1"/>
  <c r="AP734" i="1" s="1"/>
  <c r="AR734" i="1" s="1"/>
  <c r="AW734" i="1" s="1"/>
  <c r="AK559" i="1"/>
  <c r="AP559" i="1" s="1"/>
  <c r="AR559" i="1" s="1"/>
  <c r="AW559" i="1" s="1"/>
  <c r="AH735" i="1"/>
  <c r="AK735" i="1" s="1"/>
  <c r="AP735" i="1" s="1"/>
  <c r="AR735" i="1" s="1"/>
  <c r="AW735" i="1" s="1"/>
  <c r="AH561" i="1"/>
  <c r="AK561" i="1" s="1"/>
  <c r="AP561" i="1" s="1"/>
  <c r="AR561" i="1" s="1"/>
  <c r="AW561" i="1" s="1"/>
  <c r="AH562" i="1"/>
  <c r="AK562" i="1" s="1"/>
  <c r="AP562" i="1" s="1"/>
  <c r="AR562" i="1" s="1"/>
  <c r="AW562" i="1" s="1"/>
  <c r="AH563" i="1"/>
  <c r="AK563" i="1" s="1"/>
  <c r="AP563" i="1" s="1"/>
  <c r="AR563" i="1" s="1"/>
  <c r="AW563" i="1" s="1"/>
  <c r="AH564" i="1"/>
  <c r="AK564" i="1" s="1"/>
  <c r="AP564" i="1" s="1"/>
  <c r="AR564" i="1" s="1"/>
  <c r="AW564" i="1" s="1"/>
  <c r="AH565" i="1"/>
  <c r="AK565" i="1" s="1"/>
  <c r="AP565" i="1" s="1"/>
  <c r="AR565" i="1" s="1"/>
  <c r="AW565" i="1" s="1"/>
  <c r="AH566" i="1"/>
  <c r="AK566" i="1" s="1"/>
  <c r="AP566" i="1" s="1"/>
  <c r="AR566" i="1" s="1"/>
  <c r="AW566" i="1" s="1"/>
  <c r="AH567" i="1"/>
  <c r="AK567" i="1" s="1"/>
  <c r="AP567" i="1" s="1"/>
  <c r="AR567" i="1" s="1"/>
  <c r="AW567" i="1" s="1"/>
  <c r="AH568" i="1"/>
  <c r="AK568" i="1" s="1"/>
  <c r="AP568" i="1" s="1"/>
  <c r="AR568" i="1" s="1"/>
  <c r="AW568" i="1" s="1"/>
  <c r="AH569" i="1"/>
  <c r="AK569" i="1" s="1"/>
  <c r="AP569" i="1" s="1"/>
  <c r="AR569" i="1" s="1"/>
  <c r="AW569" i="1" s="1"/>
  <c r="AH570" i="1"/>
  <c r="AK570" i="1" s="1"/>
  <c r="AP570" i="1" s="1"/>
  <c r="AR570" i="1" s="1"/>
  <c r="AW570" i="1" s="1"/>
  <c r="AH571" i="1"/>
  <c r="AK571" i="1" s="1"/>
  <c r="AP571" i="1" s="1"/>
  <c r="AR571" i="1" s="1"/>
  <c r="AW571" i="1" s="1"/>
  <c r="AH572" i="1"/>
  <c r="AK572" i="1" s="1"/>
  <c r="AP572" i="1" s="1"/>
  <c r="AR572" i="1" s="1"/>
  <c r="AW572" i="1" s="1"/>
  <c r="AH573" i="1"/>
  <c r="AK573" i="1" s="1"/>
  <c r="AP573" i="1" s="1"/>
  <c r="AR573" i="1" s="1"/>
  <c r="AW573" i="1" s="1"/>
  <c r="AH574" i="1"/>
  <c r="AK574" i="1" s="1"/>
  <c r="AP574" i="1" s="1"/>
  <c r="AR574" i="1" s="1"/>
  <c r="AW574" i="1" s="1"/>
  <c r="AH575" i="1"/>
  <c r="AK575" i="1" s="1"/>
  <c r="AP575" i="1" s="1"/>
  <c r="AR575" i="1" s="1"/>
  <c r="AW575" i="1" s="1"/>
  <c r="AH576" i="1"/>
  <c r="AK576" i="1" s="1"/>
  <c r="AP576" i="1" s="1"/>
  <c r="AR576" i="1" s="1"/>
  <c r="AW576" i="1" s="1"/>
  <c r="AH577" i="1"/>
  <c r="AK577" i="1" s="1"/>
  <c r="AP577" i="1" s="1"/>
  <c r="AR577" i="1" s="1"/>
  <c r="AW577" i="1" s="1"/>
  <c r="AH578" i="1"/>
  <c r="AK578" i="1" s="1"/>
  <c r="AP578" i="1" s="1"/>
  <c r="AR578" i="1" s="1"/>
  <c r="AW578" i="1" s="1"/>
  <c r="AH579" i="1"/>
  <c r="AK579" i="1" s="1"/>
  <c r="AP579" i="1" s="1"/>
  <c r="AR579" i="1" s="1"/>
  <c r="AW579" i="1" s="1"/>
  <c r="AH580" i="1"/>
  <c r="AK580" i="1" s="1"/>
  <c r="AP580" i="1" s="1"/>
  <c r="AR580" i="1" s="1"/>
  <c r="AW580" i="1" s="1"/>
  <c r="AH581" i="1"/>
  <c r="AK581" i="1" s="1"/>
  <c r="AP581" i="1" s="1"/>
  <c r="AR581" i="1" s="1"/>
  <c r="AW581" i="1" s="1"/>
  <c r="AH582" i="1"/>
  <c r="AK582" i="1" s="1"/>
  <c r="AP582" i="1" s="1"/>
  <c r="AR582" i="1" s="1"/>
  <c r="AW582" i="1" s="1"/>
  <c r="AH583" i="1"/>
  <c r="AK583" i="1" s="1"/>
  <c r="AP583" i="1" s="1"/>
  <c r="AR583" i="1" s="1"/>
  <c r="AW583" i="1" s="1"/>
  <c r="AH584" i="1"/>
  <c r="AK584" i="1" s="1"/>
  <c r="AP584" i="1" s="1"/>
  <c r="AR584" i="1" s="1"/>
  <c r="AW584" i="1" s="1"/>
  <c r="AH585" i="1"/>
  <c r="AK585" i="1" s="1"/>
  <c r="AP585" i="1" s="1"/>
  <c r="AR585" i="1" s="1"/>
  <c r="AW585" i="1" s="1"/>
  <c r="AH586" i="1"/>
  <c r="AK586" i="1" s="1"/>
  <c r="AP586" i="1" s="1"/>
  <c r="AR586" i="1" s="1"/>
  <c r="AW586" i="1" s="1"/>
  <c r="AH587" i="1"/>
  <c r="AK587" i="1" s="1"/>
  <c r="AP587" i="1" s="1"/>
  <c r="AR587" i="1" s="1"/>
  <c r="AW587" i="1" s="1"/>
  <c r="AH588" i="1"/>
  <c r="AK588" i="1" s="1"/>
  <c r="AP588" i="1" s="1"/>
  <c r="AR588" i="1" s="1"/>
  <c r="AW588" i="1" s="1"/>
  <c r="AH589" i="1"/>
  <c r="AK589" i="1" s="1"/>
  <c r="AP589" i="1" s="1"/>
  <c r="AR589" i="1" s="1"/>
  <c r="AW589" i="1" s="1"/>
  <c r="AH590" i="1"/>
  <c r="AK590" i="1" s="1"/>
  <c r="AP590" i="1" s="1"/>
  <c r="AR590" i="1" s="1"/>
  <c r="AW590" i="1" s="1"/>
  <c r="AH591" i="1"/>
  <c r="AK591" i="1" s="1"/>
  <c r="AP591" i="1" s="1"/>
  <c r="AR591" i="1" s="1"/>
  <c r="AW591" i="1" s="1"/>
  <c r="AH739" i="1"/>
  <c r="AK739" i="1" s="1"/>
  <c r="AP739" i="1" s="1"/>
  <c r="AR739" i="1" s="1"/>
  <c r="AW739" i="1" s="1"/>
  <c r="AH593" i="1"/>
  <c r="AK593" i="1" s="1"/>
  <c r="AP593" i="1" s="1"/>
  <c r="AR593" i="1" s="1"/>
  <c r="AW593" i="1" s="1"/>
  <c r="AH594" i="1"/>
  <c r="AK594" i="1" s="1"/>
  <c r="AP594" i="1" s="1"/>
  <c r="AR594" i="1" s="1"/>
  <c r="AW594" i="1" s="1"/>
  <c r="AH595" i="1"/>
  <c r="AK595" i="1" s="1"/>
  <c r="AP595" i="1" s="1"/>
  <c r="AR595" i="1" s="1"/>
  <c r="AW595" i="1" s="1"/>
  <c r="AH596" i="1"/>
  <c r="AK596" i="1" s="1"/>
  <c r="AP596" i="1" s="1"/>
  <c r="AR596" i="1" s="1"/>
  <c r="AW596" i="1" s="1"/>
  <c r="AH597" i="1"/>
  <c r="AK597" i="1" s="1"/>
  <c r="AP597" i="1" s="1"/>
  <c r="AR597" i="1" s="1"/>
  <c r="AW597" i="1" s="1"/>
  <c r="AH740" i="1"/>
  <c r="AK740" i="1" s="1"/>
  <c r="AP740" i="1" s="1"/>
  <c r="AR740" i="1" s="1"/>
  <c r="AW740" i="1" s="1"/>
  <c r="AH599" i="1"/>
  <c r="AK599" i="1" s="1"/>
  <c r="AP599" i="1" s="1"/>
  <c r="AR599" i="1" s="1"/>
  <c r="AW599" i="1" s="1"/>
  <c r="AH600" i="1"/>
  <c r="AK600" i="1" s="1"/>
  <c r="AP600" i="1" s="1"/>
  <c r="AR600" i="1" s="1"/>
  <c r="AW600" i="1" s="1"/>
  <c r="AH601" i="1"/>
  <c r="AK601" i="1" s="1"/>
  <c r="AP601" i="1" s="1"/>
  <c r="AR601" i="1" s="1"/>
  <c r="AW601" i="1" s="1"/>
  <c r="AH602" i="1"/>
  <c r="AK602" i="1" s="1"/>
  <c r="AP602" i="1" s="1"/>
  <c r="AR602" i="1" s="1"/>
  <c r="AW602" i="1" s="1"/>
  <c r="AH603" i="1"/>
  <c r="AK603" i="1" s="1"/>
  <c r="AP603" i="1" s="1"/>
  <c r="AR603" i="1" s="1"/>
  <c r="AW603" i="1" s="1"/>
  <c r="AH604" i="1"/>
  <c r="AK604" i="1" s="1"/>
  <c r="AP604" i="1" s="1"/>
  <c r="AR604" i="1" s="1"/>
  <c r="AW604" i="1" s="1"/>
  <c r="AH605" i="1"/>
  <c r="AK605" i="1" s="1"/>
  <c r="AP605" i="1" s="1"/>
  <c r="AR605" i="1" s="1"/>
  <c r="AW605" i="1" s="1"/>
  <c r="AH606" i="1"/>
  <c r="AK606" i="1" s="1"/>
  <c r="AP606" i="1" s="1"/>
  <c r="AR606" i="1" s="1"/>
  <c r="AW606" i="1" s="1"/>
  <c r="AH741" i="1"/>
  <c r="AK741" i="1" s="1"/>
  <c r="AP741" i="1" s="1"/>
  <c r="AR741" i="1" s="1"/>
  <c r="AW741" i="1" s="1"/>
  <c r="AH608" i="1"/>
  <c r="AK608" i="1" s="1"/>
  <c r="AP608" i="1" s="1"/>
  <c r="AR608" i="1" s="1"/>
  <c r="AW608" i="1" s="1"/>
  <c r="AH609" i="1"/>
  <c r="AK609" i="1" s="1"/>
  <c r="AP609" i="1" s="1"/>
  <c r="AR609" i="1" s="1"/>
  <c r="AW609" i="1" s="1"/>
  <c r="AH610" i="1"/>
  <c r="AK610" i="1" s="1"/>
  <c r="AP610" i="1" s="1"/>
  <c r="AR610" i="1" s="1"/>
  <c r="AW610" i="1" s="1"/>
  <c r="AH611" i="1"/>
  <c r="AK611" i="1" s="1"/>
  <c r="AP611" i="1" s="1"/>
  <c r="AR611" i="1" s="1"/>
  <c r="AW611" i="1" s="1"/>
  <c r="AH612" i="1"/>
  <c r="AK612" i="1" s="1"/>
  <c r="AP612" i="1" s="1"/>
  <c r="AR612" i="1" s="1"/>
  <c r="AW612" i="1" s="1"/>
  <c r="AH613" i="1"/>
  <c r="AK613" i="1" s="1"/>
  <c r="AP613" i="1" s="1"/>
  <c r="AR613" i="1" s="1"/>
  <c r="AW613" i="1" s="1"/>
  <c r="AH614" i="1"/>
  <c r="AK614" i="1" s="1"/>
  <c r="AP614" i="1" s="1"/>
  <c r="AR614" i="1" s="1"/>
  <c r="AW614" i="1" s="1"/>
  <c r="AH441" i="1"/>
  <c r="AK441" i="1" s="1"/>
  <c r="AP441" i="1" s="1"/>
  <c r="AR441" i="1" s="1"/>
  <c r="AW441" i="1" s="1"/>
  <c r="AH616" i="1"/>
  <c r="AK616" i="1" s="1"/>
  <c r="AP616" i="1" s="1"/>
  <c r="AR616" i="1" s="1"/>
  <c r="AW616" i="1" s="1"/>
  <c r="AH617" i="1"/>
  <c r="AK617" i="1" s="1"/>
  <c r="AP617" i="1" s="1"/>
  <c r="AR617" i="1" s="1"/>
  <c r="AW617" i="1" s="1"/>
  <c r="AH618" i="1"/>
  <c r="AK618" i="1" s="1"/>
  <c r="AP618" i="1" s="1"/>
  <c r="AR618" i="1" s="1"/>
  <c r="AW618" i="1" s="1"/>
  <c r="AH619" i="1"/>
  <c r="AK619" i="1" s="1"/>
  <c r="AP619" i="1" s="1"/>
  <c r="AR619" i="1" s="1"/>
  <c r="AW619" i="1" s="1"/>
  <c r="AH620" i="1"/>
  <c r="AK620" i="1" s="1"/>
  <c r="AP620" i="1" s="1"/>
  <c r="AR620" i="1" s="1"/>
  <c r="AW620" i="1" s="1"/>
  <c r="AH621" i="1"/>
  <c r="AK621" i="1" s="1"/>
  <c r="AP621" i="1" s="1"/>
  <c r="AR621" i="1" s="1"/>
  <c r="AW621" i="1" s="1"/>
  <c r="AH622" i="1"/>
  <c r="AK622" i="1" s="1"/>
  <c r="AP622" i="1" s="1"/>
  <c r="AR622" i="1" s="1"/>
  <c r="AW622" i="1" s="1"/>
  <c r="AH623" i="1"/>
  <c r="AK623" i="1" s="1"/>
  <c r="AP623" i="1" s="1"/>
  <c r="AR623" i="1" s="1"/>
  <c r="AW623" i="1" s="1"/>
  <c r="AH624" i="1"/>
  <c r="AK624" i="1" s="1"/>
  <c r="AP624" i="1" s="1"/>
  <c r="AR624" i="1" s="1"/>
  <c r="AW624" i="1" s="1"/>
  <c r="AH625" i="1"/>
  <c r="AK625" i="1" s="1"/>
  <c r="AP625" i="1" s="1"/>
  <c r="AR625" i="1" s="1"/>
  <c r="AW625" i="1" s="1"/>
  <c r="AK390" i="1"/>
  <c r="AP390" i="1" s="1"/>
  <c r="AR390" i="1" s="1"/>
  <c r="AW390" i="1" s="1"/>
  <c r="AH627" i="1"/>
  <c r="AK627" i="1" s="1"/>
  <c r="AP627" i="1" s="1"/>
  <c r="AR627" i="1" s="1"/>
  <c r="AW627" i="1" s="1"/>
  <c r="AH421" i="1"/>
  <c r="AK421" i="1" s="1"/>
  <c r="AP421" i="1" s="1"/>
  <c r="AR421" i="1" s="1"/>
  <c r="AW421" i="1" s="1"/>
  <c r="AH629" i="1"/>
  <c r="AK629" i="1" s="1"/>
  <c r="AP629" i="1" s="1"/>
  <c r="AR629" i="1" s="1"/>
  <c r="AW629" i="1" s="1"/>
  <c r="AH630" i="1"/>
  <c r="AK630" i="1" s="1"/>
  <c r="AP630" i="1" s="1"/>
  <c r="AR630" i="1" s="1"/>
  <c r="AW630" i="1" s="1"/>
  <c r="AH53" i="1"/>
  <c r="AK53" i="1" s="1"/>
  <c r="AP53" i="1" s="1"/>
  <c r="AR53" i="1" s="1"/>
  <c r="AW53" i="1" s="1"/>
  <c r="AH632" i="1"/>
  <c r="AK632" i="1" s="1"/>
  <c r="AP632" i="1" s="1"/>
  <c r="AR632" i="1" s="1"/>
  <c r="AW632" i="1" s="1"/>
  <c r="AH633" i="1"/>
  <c r="AK633" i="1" s="1"/>
  <c r="AP633" i="1" s="1"/>
  <c r="AR633" i="1" s="1"/>
  <c r="AW633" i="1" s="1"/>
  <c r="AH260" i="1"/>
  <c r="AK260" i="1" s="1"/>
  <c r="AP260" i="1" s="1"/>
  <c r="AR260" i="1" s="1"/>
  <c r="AW260" i="1" s="1"/>
  <c r="AH635" i="1"/>
  <c r="AK635" i="1" s="1"/>
  <c r="AP635" i="1" s="1"/>
  <c r="AR635" i="1" s="1"/>
  <c r="AW635" i="1" s="1"/>
  <c r="AH636" i="1"/>
  <c r="AK636" i="1" s="1"/>
  <c r="AP636" i="1" s="1"/>
  <c r="AR636" i="1" s="1"/>
  <c r="AW636" i="1" s="1"/>
  <c r="AH440" i="1"/>
  <c r="AK440" i="1" s="1"/>
  <c r="AP440" i="1" s="1"/>
  <c r="AR440" i="1" s="1"/>
  <c r="AW440" i="1" s="1"/>
  <c r="AH394" i="1"/>
  <c r="AK394" i="1" s="1"/>
  <c r="AP394" i="1" s="1"/>
  <c r="AR394" i="1" s="1"/>
  <c r="AW394" i="1" s="1"/>
  <c r="AH639" i="1"/>
  <c r="AK639" i="1" s="1"/>
  <c r="AP639" i="1" s="1"/>
  <c r="AR639" i="1" s="1"/>
  <c r="AW639" i="1" s="1"/>
  <c r="AH640" i="1"/>
  <c r="AK640" i="1" s="1"/>
  <c r="AP640" i="1" s="1"/>
  <c r="AR640" i="1" s="1"/>
  <c r="AW640" i="1" s="1"/>
  <c r="AH134" i="1"/>
  <c r="AK134" i="1" s="1"/>
  <c r="AP134" i="1" s="1"/>
  <c r="AR134" i="1" s="1"/>
  <c r="AW134" i="1" s="1"/>
  <c r="AH642" i="1"/>
  <c r="AK642" i="1" s="1"/>
  <c r="AP642" i="1" s="1"/>
  <c r="AR642" i="1" s="1"/>
  <c r="AW642" i="1" s="1"/>
  <c r="AH643" i="1"/>
  <c r="AK643" i="1" s="1"/>
  <c r="AP643" i="1" s="1"/>
  <c r="AR643" i="1" s="1"/>
  <c r="AW643" i="1" s="1"/>
  <c r="AH433" i="1"/>
  <c r="AK433" i="1" s="1"/>
  <c r="AP433" i="1" s="1"/>
  <c r="AR433" i="1" s="1"/>
  <c r="AW433" i="1" s="1"/>
  <c r="AH645" i="1"/>
  <c r="AK645" i="1" s="1"/>
  <c r="AP645" i="1" s="1"/>
  <c r="AR645" i="1" s="1"/>
  <c r="AW645" i="1" s="1"/>
  <c r="AH284" i="1"/>
  <c r="AK284" i="1" s="1"/>
  <c r="AP284" i="1" s="1"/>
  <c r="AR284" i="1" s="1"/>
  <c r="AW284" i="1" s="1"/>
  <c r="AH647" i="1"/>
  <c r="AK647" i="1" s="1"/>
  <c r="AP647" i="1" s="1"/>
  <c r="AR647" i="1" s="1"/>
  <c r="AW647" i="1" s="1"/>
  <c r="AH648" i="1"/>
  <c r="AK648" i="1" s="1"/>
  <c r="AP648" i="1" s="1"/>
  <c r="AR648" i="1" s="1"/>
  <c r="AW648" i="1" s="1"/>
  <c r="AH649" i="1"/>
  <c r="AK649" i="1" s="1"/>
  <c r="AP649" i="1" s="1"/>
  <c r="AR649" i="1" s="1"/>
  <c r="AW649" i="1" s="1"/>
  <c r="AH434" i="1"/>
  <c r="AK434" i="1" s="1"/>
  <c r="AP434" i="1" s="1"/>
  <c r="AR434" i="1" s="1"/>
  <c r="AW434" i="1" s="1"/>
  <c r="AH651" i="1"/>
  <c r="AK651" i="1" s="1"/>
  <c r="AP651" i="1" s="1"/>
  <c r="AR651" i="1" s="1"/>
  <c r="AW651" i="1" s="1"/>
  <c r="AH652" i="1"/>
  <c r="AK652" i="1" s="1"/>
  <c r="AP652" i="1" s="1"/>
  <c r="AR652" i="1" s="1"/>
  <c r="AW652" i="1" s="1"/>
  <c r="AH653" i="1"/>
  <c r="AK653" i="1" s="1"/>
  <c r="AP653" i="1" s="1"/>
  <c r="AR653" i="1" s="1"/>
  <c r="AW653" i="1" s="1"/>
  <c r="AH654" i="1"/>
  <c r="AK654" i="1" s="1"/>
  <c r="AP654" i="1" s="1"/>
  <c r="AR654" i="1" s="1"/>
  <c r="AW654" i="1" s="1"/>
  <c r="AH655" i="1"/>
  <c r="AK655" i="1" s="1"/>
  <c r="AP655" i="1" s="1"/>
  <c r="AR655" i="1" s="1"/>
  <c r="AW655" i="1" s="1"/>
  <c r="AH656" i="1"/>
  <c r="AK656" i="1" s="1"/>
  <c r="AP656" i="1" s="1"/>
  <c r="AR656" i="1" s="1"/>
  <c r="AW656" i="1" s="1"/>
  <c r="AH435" i="1"/>
  <c r="AK435" i="1" s="1"/>
  <c r="AP435" i="1" s="1"/>
  <c r="AR435" i="1" s="1"/>
  <c r="AW435" i="1" s="1"/>
  <c r="AH658" i="1"/>
  <c r="AK658" i="1" s="1"/>
  <c r="AP658" i="1" s="1"/>
  <c r="AR658" i="1" s="1"/>
  <c r="AW658" i="1" s="1"/>
  <c r="AH437" i="1"/>
  <c r="AK437" i="1" s="1"/>
  <c r="AP437" i="1" s="1"/>
  <c r="AR437" i="1" s="1"/>
  <c r="AW437" i="1" s="1"/>
  <c r="AH439" i="1"/>
  <c r="AK439" i="1" s="1"/>
  <c r="AP439" i="1" s="1"/>
  <c r="AR439" i="1" s="1"/>
  <c r="AW439" i="1" s="1"/>
  <c r="AH661" i="1"/>
  <c r="AK661" i="1" s="1"/>
  <c r="AP661" i="1" s="1"/>
  <c r="AR661" i="1" s="1"/>
  <c r="AW661" i="1" s="1"/>
  <c r="AH662" i="1"/>
  <c r="AK662" i="1" s="1"/>
  <c r="AP662" i="1" s="1"/>
  <c r="AR662" i="1" s="1"/>
  <c r="AW662" i="1" s="1"/>
  <c r="AH663" i="1"/>
  <c r="AK663" i="1" s="1"/>
  <c r="AP663" i="1" s="1"/>
  <c r="AR663" i="1" s="1"/>
  <c r="AW663" i="1" s="1"/>
  <c r="AH664" i="1"/>
  <c r="AK664" i="1" s="1"/>
  <c r="AP664" i="1" s="1"/>
  <c r="AR664" i="1" s="1"/>
  <c r="AW664" i="1" s="1"/>
  <c r="AH665" i="1"/>
  <c r="AK665" i="1" s="1"/>
  <c r="AP665" i="1" s="1"/>
  <c r="AR665" i="1" s="1"/>
  <c r="AW665" i="1" s="1"/>
  <c r="AH666" i="1"/>
  <c r="AK666" i="1" s="1"/>
  <c r="AP666" i="1" s="1"/>
  <c r="AR666" i="1" s="1"/>
  <c r="AW666" i="1" s="1"/>
  <c r="AH667" i="1"/>
  <c r="AK667" i="1" s="1"/>
  <c r="AP667" i="1" s="1"/>
  <c r="AR667" i="1" s="1"/>
  <c r="AW667" i="1" s="1"/>
  <c r="AH267" i="1"/>
  <c r="AK267" i="1" s="1"/>
  <c r="AP267" i="1" s="1"/>
  <c r="AR267" i="1" s="1"/>
  <c r="AW267" i="1" s="1"/>
  <c r="AH669" i="1"/>
  <c r="AK669" i="1" s="1"/>
  <c r="AP669" i="1" s="1"/>
  <c r="AR669" i="1" s="1"/>
  <c r="AW669" i="1" s="1"/>
  <c r="AH670" i="1"/>
  <c r="AK670" i="1" s="1"/>
  <c r="AP670" i="1" s="1"/>
  <c r="AR670" i="1" s="1"/>
  <c r="AW670" i="1" s="1"/>
  <c r="AH671" i="1"/>
  <c r="AK671" i="1" s="1"/>
  <c r="AP671" i="1" s="1"/>
  <c r="AR671" i="1" s="1"/>
  <c r="AW671" i="1" s="1"/>
  <c r="AH672" i="1"/>
  <c r="AK672" i="1" s="1"/>
  <c r="AP672" i="1" s="1"/>
  <c r="AR672" i="1" s="1"/>
  <c r="AW672" i="1" s="1"/>
  <c r="AH673" i="1"/>
  <c r="AK673" i="1" s="1"/>
  <c r="AP673" i="1" s="1"/>
  <c r="AR673" i="1" s="1"/>
  <c r="AW673" i="1" s="1"/>
  <c r="AH674" i="1"/>
  <c r="AK674" i="1" s="1"/>
  <c r="AP674" i="1" s="1"/>
  <c r="AR674" i="1" s="1"/>
  <c r="AW674" i="1" s="1"/>
  <c r="AH675" i="1"/>
  <c r="AK675" i="1" s="1"/>
  <c r="AP675" i="1" s="1"/>
  <c r="AR675" i="1" s="1"/>
  <c r="AW675" i="1" s="1"/>
  <c r="AH395" i="1"/>
  <c r="AK395" i="1" s="1"/>
  <c r="AP395" i="1" s="1"/>
  <c r="AR395" i="1" s="1"/>
  <c r="AW395" i="1" s="1"/>
  <c r="AH677" i="1"/>
  <c r="AK677" i="1" s="1"/>
  <c r="AP677" i="1" s="1"/>
  <c r="AR677" i="1" s="1"/>
  <c r="AW677" i="1" s="1"/>
  <c r="AH678" i="1"/>
  <c r="AK678" i="1" s="1"/>
  <c r="AP678" i="1" s="1"/>
  <c r="AR678" i="1" s="1"/>
  <c r="AW678" i="1" s="1"/>
  <c r="AH679" i="1"/>
  <c r="AK679" i="1" s="1"/>
  <c r="AP679" i="1" s="1"/>
  <c r="AR679" i="1" s="1"/>
  <c r="AW679" i="1" s="1"/>
  <c r="AH46" i="1"/>
  <c r="AK46" i="1" s="1"/>
  <c r="AP46" i="1" s="1"/>
  <c r="AR46" i="1" s="1"/>
  <c r="AW46" i="1" s="1"/>
  <c r="AH681" i="1"/>
  <c r="AK681" i="1" s="1"/>
  <c r="AP681" i="1" s="1"/>
  <c r="AR681" i="1" s="1"/>
  <c r="AW681" i="1" s="1"/>
  <c r="AH682" i="1"/>
  <c r="AK682" i="1" s="1"/>
  <c r="AP682" i="1" s="1"/>
  <c r="AR682" i="1" s="1"/>
  <c r="AW682" i="1" s="1"/>
  <c r="AH683" i="1"/>
  <c r="AK683" i="1" s="1"/>
  <c r="AP683" i="1" s="1"/>
  <c r="AR683" i="1" s="1"/>
  <c r="AW683" i="1" s="1"/>
  <c r="AH684" i="1"/>
  <c r="AK684" i="1" s="1"/>
  <c r="AP684" i="1" s="1"/>
  <c r="AR684" i="1" s="1"/>
  <c r="AW684" i="1" s="1"/>
  <c r="AH685" i="1"/>
  <c r="AK685" i="1" s="1"/>
  <c r="AP685" i="1" s="1"/>
  <c r="AR685" i="1" s="1"/>
  <c r="AW685" i="1" s="1"/>
  <c r="AH686" i="1"/>
  <c r="AK686" i="1" s="1"/>
  <c r="AP686" i="1" s="1"/>
  <c r="AR686" i="1" s="1"/>
  <c r="AW686" i="1" s="1"/>
  <c r="AH687" i="1"/>
  <c r="AK687" i="1" s="1"/>
  <c r="AP687" i="1" s="1"/>
  <c r="AR687" i="1" s="1"/>
  <c r="AW687" i="1" s="1"/>
  <c r="AH688" i="1"/>
  <c r="AK688" i="1" s="1"/>
  <c r="AP688" i="1" s="1"/>
  <c r="AR688" i="1" s="1"/>
  <c r="AW688" i="1" s="1"/>
  <c r="AH689" i="1"/>
  <c r="AK689" i="1" s="1"/>
  <c r="AP689" i="1" s="1"/>
  <c r="AR689" i="1" s="1"/>
  <c r="AW689" i="1" s="1"/>
  <c r="AH690" i="1"/>
  <c r="AK690" i="1" s="1"/>
  <c r="AP690" i="1" s="1"/>
  <c r="AR690" i="1" s="1"/>
  <c r="AW690" i="1" s="1"/>
  <c r="AH691" i="1"/>
  <c r="AK691" i="1" s="1"/>
  <c r="AP691" i="1" s="1"/>
  <c r="AR691" i="1" s="1"/>
  <c r="AW691" i="1" s="1"/>
  <c r="AH692" i="1"/>
  <c r="AK692" i="1" s="1"/>
  <c r="AP692" i="1" s="1"/>
  <c r="AR692" i="1" s="1"/>
  <c r="AW692" i="1" s="1"/>
  <c r="AH693" i="1"/>
  <c r="AK693" i="1" s="1"/>
  <c r="AP693" i="1" s="1"/>
  <c r="AR693" i="1" s="1"/>
  <c r="AW693" i="1" s="1"/>
  <c r="AH694" i="1"/>
  <c r="AK694" i="1" s="1"/>
  <c r="AP694" i="1" s="1"/>
  <c r="AR694" i="1" s="1"/>
  <c r="AW694" i="1" s="1"/>
  <c r="AH695" i="1"/>
  <c r="AK695" i="1" s="1"/>
  <c r="AP695" i="1" s="1"/>
  <c r="AR695" i="1" s="1"/>
  <c r="AW695" i="1" s="1"/>
  <c r="AH696" i="1"/>
  <c r="AK696" i="1" s="1"/>
  <c r="AP696" i="1" s="1"/>
  <c r="AR696" i="1" s="1"/>
  <c r="AW696" i="1" s="1"/>
  <c r="AH697" i="1"/>
  <c r="AK697" i="1" s="1"/>
  <c r="AP697" i="1" s="1"/>
  <c r="AR697" i="1" s="1"/>
  <c r="AW697" i="1" s="1"/>
  <c r="AH698" i="1"/>
  <c r="AK698" i="1" s="1"/>
  <c r="AP698" i="1" s="1"/>
  <c r="AR698" i="1" s="1"/>
  <c r="AW698" i="1" s="1"/>
  <c r="AH699" i="1"/>
  <c r="AK699" i="1" s="1"/>
  <c r="AP699" i="1" s="1"/>
  <c r="AR699" i="1" s="1"/>
  <c r="AW699" i="1" s="1"/>
  <c r="AH743" i="1"/>
  <c r="AK743" i="1" s="1"/>
  <c r="AP743" i="1" s="1"/>
  <c r="AR743" i="1" s="1"/>
  <c r="AW743" i="1" s="1"/>
  <c r="AH701" i="1"/>
  <c r="AK701" i="1" s="1"/>
  <c r="AP701" i="1" s="1"/>
  <c r="AR701" i="1" s="1"/>
  <c r="AW701" i="1" s="1"/>
  <c r="AH702" i="1"/>
  <c r="AK702" i="1" s="1"/>
  <c r="AP702" i="1" s="1"/>
  <c r="AR702" i="1" s="1"/>
  <c r="AW702" i="1" s="1"/>
  <c r="AH703" i="1"/>
  <c r="AK703" i="1" s="1"/>
  <c r="AP703" i="1" s="1"/>
  <c r="AR703" i="1" s="1"/>
  <c r="AW703" i="1" s="1"/>
  <c r="AH704" i="1"/>
  <c r="AK704" i="1" s="1"/>
  <c r="AP704" i="1" s="1"/>
  <c r="AR704" i="1" s="1"/>
  <c r="AW704" i="1" s="1"/>
  <c r="AH705" i="1"/>
  <c r="AK705" i="1" s="1"/>
  <c r="AP705" i="1" s="1"/>
  <c r="AR705" i="1" s="1"/>
  <c r="AW705" i="1" s="1"/>
  <c r="AH706" i="1"/>
  <c r="AK706" i="1" s="1"/>
  <c r="AP706" i="1" s="1"/>
  <c r="AR706" i="1" s="1"/>
  <c r="AW706" i="1" s="1"/>
  <c r="AH707" i="1"/>
  <c r="AK707" i="1" s="1"/>
  <c r="AP707" i="1" s="1"/>
  <c r="AR707" i="1" s="1"/>
  <c r="AW707" i="1" s="1"/>
  <c r="AH708" i="1"/>
  <c r="AK708" i="1" s="1"/>
  <c r="AP708" i="1" s="1"/>
  <c r="AR708" i="1" s="1"/>
  <c r="AW708" i="1" s="1"/>
  <c r="AH709" i="1"/>
  <c r="AK709" i="1" s="1"/>
  <c r="AP709" i="1" s="1"/>
  <c r="AR709" i="1" s="1"/>
  <c r="AW709" i="1" s="1"/>
  <c r="AH710" i="1"/>
  <c r="AK710" i="1" s="1"/>
  <c r="AP710" i="1" s="1"/>
  <c r="AR710" i="1" s="1"/>
  <c r="AW710" i="1" s="1"/>
  <c r="AH711" i="1"/>
  <c r="AK711" i="1" s="1"/>
  <c r="AP711" i="1" s="1"/>
  <c r="AR711" i="1" s="1"/>
  <c r="AW711" i="1" s="1"/>
  <c r="AH712" i="1"/>
  <c r="AK712" i="1" s="1"/>
  <c r="AP712" i="1" s="1"/>
  <c r="AR712" i="1" s="1"/>
  <c r="AW712" i="1" s="1"/>
  <c r="AH369" i="1"/>
  <c r="AK369" i="1" s="1"/>
  <c r="AP369" i="1" s="1"/>
  <c r="AR369" i="1" s="1"/>
  <c r="AW369" i="1" s="1"/>
  <c r="AH714" i="1"/>
  <c r="AK714" i="1" s="1"/>
  <c r="AP714" i="1" s="1"/>
  <c r="AR714" i="1" s="1"/>
  <c r="AW714" i="1" s="1"/>
  <c r="AH715" i="1"/>
  <c r="AK715" i="1" s="1"/>
  <c r="AP715" i="1" s="1"/>
  <c r="AR715" i="1" s="1"/>
  <c r="AW715" i="1" s="1"/>
  <c r="AH716" i="1"/>
  <c r="AK716" i="1" s="1"/>
  <c r="AP716" i="1" s="1"/>
  <c r="AR716" i="1" s="1"/>
  <c r="AW716" i="1" s="1"/>
  <c r="AK367" i="1"/>
  <c r="AP367" i="1" s="1"/>
  <c r="AR367" i="1" s="1"/>
  <c r="AW367" i="1" s="1"/>
  <c r="AK368" i="1"/>
  <c r="AP368" i="1" s="1"/>
  <c r="AR368" i="1" s="1"/>
  <c r="AW368" i="1" s="1"/>
  <c r="AH719" i="1"/>
  <c r="AK719" i="1" s="1"/>
  <c r="AP719" i="1" s="1"/>
  <c r="AR719" i="1" s="1"/>
  <c r="AW719" i="1" s="1"/>
  <c r="AH38" i="1"/>
  <c r="AK38" i="1" s="1"/>
  <c r="AP38" i="1" s="1"/>
  <c r="AR38" i="1" s="1"/>
  <c r="AW38" i="1" s="1"/>
  <c r="AH721" i="1"/>
  <c r="AK721" i="1" s="1"/>
  <c r="AP721" i="1" s="1"/>
  <c r="AR721" i="1" s="1"/>
  <c r="AW721" i="1" s="1"/>
  <c r="AH268" i="1"/>
  <c r="AK268" i="1" s="1"/>
  <c r="AP268" i="1" s="1"/>
  <c r="AR268" i="1" s="1"/>
  <c r="AW268" i="1" s="1"/>
  <c r="AH444" i="1"/>
  <c r="AK444" i="1" s="1"/>
  <c r="AP444" i="1" s="1"/>
  <c r="AR444" i="1" s="1"/>
  <c r="AW444" i="1" s="1"/>
  <c r="AH724" i="1"/>
  <c r="AK724" i="1" s="1"/>
  <c r="AP724" i="1" s="1"/>
  <c r="AR724" i="1" s="1"/>
  <c r="AW724" i="1" s="1"/>
  <c r="AH725" i="1"/>
  <c r="AK725" i="1" s="1"/>
  <c r="AP725" i="1" s="1"/>
  <c r="AR725" i="1" s="1"/>
  <c r="AW725" i="1" s="1"/>
  <c r="AH39" i="1"/>
  <c r="AK39" i="1" s="1"/>
  <c r="AP39" i="1" s="1"/>
  <c r="AR39" i="1" s="1"/>
  <c r="AW39" i="1" s="1"/>
  <c r="AH727" i="1"/>
  <c r="AK727" i="1" s="1"/>
  <c r="AP727" i="1" s="1"/>
  <c r="AR727" i="1" s="1"/>
  <c r="AW727" i="1" s="1"/>
  <c r="AH728" i="1"/>
  <c r="AK728" i="1" s="1"/>
  <c r="AP728" i="1" s="1"/>
  <c r="AR728" i="1" s="1"/>
  <c r="AW728" i="1" s="1"/>
  <c r="AH729" i="1"/>
  <c r="AK729" i="1" s="1"/>
  <c r="AP729" i="1" s="1"/>
  <c r="AR729" i="1" s="1"/>
  <c r="AW729" i="1" s="1"/>
  <c r="AH730" i="1"/>
  <c r="AK730" i="1" s="1"/>
  <c r="AP730" i="1" s="1"/>
  <c r="AR730" i="1" s="1"/>
  <c r="AW730" i="1" s="1"/>
  <c r="AH731" i="1"/>
  <c r="AK731" i="1" s="1"/>
  <c r="AP731" i="1" s="1"/>
  <c r="AR731" i="1" s="1"/>
  <c r="AW731" i="1" s="1"/>
  <c r="AH399" i="1"/>
  <c r="AK399" i="1" s="1"/>
  <c r="AP399" i="1" s="1"/>
  <c r="AR399" i="1" s="1"/>
  <c r="AW399" i="1" s="1"/>
  <c r="AH733" i="1"/>
  <c r="AK733" i="1" s="1"/>
  <c r="AP733" i="1" s="1"/>
  <c r="AR733" i="1" s="1"/>
  <c r="AW733" i="1" s="1"/>
  <c r="AH418" i="1"/>
  <c r="AK418" i="1" s="1"/>
  <c r="AP418" i="1" s="1"/>
  <c r="AR418" i="1" s="1"/>
  <c r="AW418" i="1" s="1"/>
  <c r="AK744" i="1"/>
  <c r="AP744" i="1" s="1"/>
  <c r="AR744" i="1" s="1"/>
  <c r="AW744" i="1" s="1"/>
  <c r="AH736" i="1"/>
  <c r="AK736" i="1" s="1"/>
  <c r="AP736" i="1" s="1"/>
  <c r="AR736" i="1" s="1"/>
  <c r="AW736" i="1" s="1"/>
  <c r="AH737" i="1"/>
  <c r="AK737" i="1" s="1"/>
  <c r="AP737" i="1" s="1"/>
  <c r="AR737" i="1" s="1"/>
  <c r="AW737" i="1" s="1"/>
  <c r="AH738" i="1"/>
  <c r="AK738" i="1" s="1"/>
  <c r="AP738" i="1" s="1"/>
  <c r="AR738" i="1" s="1"/>
  <c r="AW738" i="1" s="1"/>
  <c r="AH598" i="1"/>
  <c r="AK598" i="1" s="1"/>
  <c r="AP598" i="1" s="1"/>
  <c r="AR598" i="1" s="1"/>
  <c r="AW598" i="1" s="1"/>
  <c r="AK748" i="1"/>
  <c r="AP748" i="1" s="1"/>
  <c r="AR748" i="1" s="1"/>
  <c r="AW748" i="1" s="1"/>
  <c r="AH761" i="1"/>
  <c r="AK761" i="1" s="1"/>
  <c r="AP761" i="1" s="1"/>
  <c r="AR761" i="1" s="1"/>
  <c r="AW761" i="1" s="1"/>
  <c r="AH742" i="1"/>
  <c r="AK742" i="1" s="1"/>
  <c r="AP742" i="1" s="1"/>
  <c r="AR742" i="1" s="1"/>
  <c r="AW742" i="1" s="1"/>
  <c r="AH220" i="1"/>
  <c r="AK220" i="1" s="1"/>
  <c r="AP220" i="1" s="1"/>
  <c r="AR220" i="1" s="1"/>
  <c r="AW220" i="1" s="1"/>
  <c r="AH277" i="1"/>
  <c r="AK277" i="1" s="1"/>
  <c r="AP277" i="1" s="1"/>
  <c r="AR277" i="1" s="1"/>
  <c r="AW277" i="1" s="1"/>
  <c r="AH745" i="1"/>
  <c r="AK745" i="1" s="1"/>
  <c r="AP745" i="1" s="1"/>
  <c r="AR745" i="1" s="1"/>
  <c r="AW745" i="1" s="1"/>
  <c r="AH746" i="1"/>
  <c r="AK746" i="1" s="1"/>
  <c r="AP746" i="1" s="1"/>
  <c r="AR746" i="1" s="1"/>
  <c r="AW746" i="1" s="1"/>
  <c r="AH747" i="1"/>
  <c r="AK747" i="1" s="1"/>
  <c r="AP747" i="1" s="1"/>
  <c r="AR747" i="1" s="1"/>
  <c r="AW747" i="1" s="1"/>
  <c r="AH676" i="1"/>
  <c r="AK676" i="1" s="1"/>
  <c r="AP676" i="1" s="1"/>
  <c r="AR676" i="1" s="1"/>
  <c r="AW676" i="1" s="1"/>
  <c r="AH749" i="1"/>
  <c r="AK749" i="1" s="1"/>
  <c r="AP749" i="1" s="1"/>
  <c r="AR749" i="1" s="1"/>
  <c r="AW749" i="1" s="1"/>
  <c r="AH750" i="1"/>
  <c r="AK750" i="1" s="1"/>
  <c r="AP750" i="1" s="1"/>
  <c r="AR750" i="1" s="1"/>
  <c r="AW750" i="1" s="1"/>
  <c r="AH278" i="1"/>
  <c r="AK278" i="1" s="1"/>
  <c r="AP278" i="1" s="1"/>
  <c r="AR278" i="1" s="1"/>
  <c r="AW278" i="1" s="1"/>
  <c r="AH752" i="1"/>
  <c r="AK752" i="1" s="1"/>
  <c r="AP752" i="1" s="1"/>
  <c r="AR752" i="1" s="1"/>
  <c r="AW752" i="1" s="1"/>
  <c r="AH753" i="1"/>
  <c r="AK753" i="1" s="1"/>
  <c r="AP753" i="1" s="1"/>
  <c r="AR753" i="1" s="1"/>
  <c r="AW753" i="1" s="1"/>
  <c r="AH754" i="1"/>
  <c r="AK754" i="1" s="1"/>
  <c r="AP754" i="1" s="1"/>
  <c r="AR754" i="1" s="1"/>
  <c r="AW754" i="1" s="1"/>
  <c r="AH755" i="1"/>
  <c r="AK755" i="1" s="1"/>
  <c r="AP755" i="1" s="1"/>
  <c r="AR755" i="1" s="1"/>
  <c r="AW755" i="1" s="1"/>
  <c r="AH756" i="1"/>
  <c r="AK756" i="1" s="1"/>
  <c r="AP756" i="1" s="1"/>
  <c r="AR756" i="1" s="1"/>
  <c r="AW756" i="1" s="1"/>
  <c r="AH751" i="1"/>
  <c r="AK751" i="1" s="1"/>
  <c r="AP751" i="1" s="1"/>
  <c r="AR751" i="1" s="1"/>
  <c r="AW751" i="1" s="1"/>
  <c r="AH758" i="1"/>
  <c r="AK758" i="1" s="1"/>
  <c r="AP758" i="1" s="1"/>
  <c r="AR758" i="1" s="1"/>
  <c r="AW758" i="1" s="1"/>
  <c r="AH759" i="1"/>
  <c r="AK759" i="1" s="1"/>
  <c r="AP759" i="1" s="1"/>
  <c r="AR759" i="1" s="1"/>
  <c r="AW759" i="1" s="1"/>
  <c r="AH26" i="1"/>
  <c r="AK26" i="1" s="1"/>
  <c r="AP26" i="1" s="1"/>
  <c r="AR26" i="1" s="1"/>
  <c r="AW26" i="1" s="1"/>
  <c r="AK27" i="1"/>
  <c r="AP27" i="1" s="1"/>
  <c r="AR27" i="1" s="1"/>
  <c r="AW27" i="1" s="1"/>
  <c r="AH762" i="1"/>
  <c r="AK762" i="1" s="1"/>
  <c r="AP762" i="1" s="1"/>
  <c r="AR762" i="1" s="1"/>
  <c r="AW762" i="1" s="1"/>
  <c r="AH162" i="1"/>
  <c r="AK162" i="1" s="1"/>
  <c r="AP162" i="1" s="1"/>
  <c r="AR162" i="1" s="1"/>
  <c r="AW162" i="1" s="1"/>
  <c r="AH764" i="1"/>
  <c r="AK764" i="1" s="1"/>
  <c r="AP764" i="1" s="1"/>
  <c r="AR764" i="1" s="1"/>
  <c r="AW764" i="1" s="1"/>
  <c r="AH765" i="1"/>
  <c r="AK765" i="1" s="1"/>
  <c r="AP765" i="1" s="1"/>
  <c r="AR765" i="1" s="1"/>
  <c r="AW765" i="1" s="1"/>
  <c r="AH315" i="1"/>
  <c r="AK315" i="1" s="1"/>
  <c r="AP315" i="1" s="1"/>
  <c r="AR315" i="1" s="1"/>
  <c r="AW315" i="1" s="1"/>
  <c r="AH30" i="1"/>
  <c r="AK30" i="1" s="1"/>
  <c r="AP30" i="1" s="1"/>
  <c r="AR30" i="1" s="1"/>
  <c r="AW30" i="1" s="1"/>
  <c r="AH31" i="1"/>
  <c r="AK31" i="1" s="1"/>
  <c r="AP31" i="1" s="1"/>
  <c r="AR31" i="1" s="1"/>
  <c r="AW31" i="1" s="1"/>
  <c r="AH769" i="1"/>
  <c r="AK769" i="1" s="1"/>
  <c r="AP769" i="1" s="1"/>
  <c r="AR769" i="1" s="1"/>
  <c r="AW769" i="1" s="1"/>
  <c r="AH16" i="1"/>
  <c r="AK16" i="1" s="1"/>
  <c r="AP16" i="1" s="1"/>
  <c r="AR16" i="1" s="1"/>
  <c r="AW16" i="1" s="1"/>
  <c r="AP365" i="1" l="1"/>
  <c r="AR365" i="1" s="1"/>
  <c r="AW365" i="1" s="1"/>
</calcChain>
</file>

<file path=xl/sharedStrings.xml><?xml version="1.0" encoding="utf-8"?>
<sst xmlns="http://schemas.openxmlformats.org/spreadsheetml/2006/main" count="5202" uniqueCount="1905">
  <si>
    <t>PartNo</t>
  </si>
  <si>
    <t>Desc</t>
  </si>
  <si>
    <t>Childsm</t>
  </si>
  <si>
    <t>ST13410-5</t>
  </si>
  <si>
    <t>ST13405-2</t>
  </si>
  <si>
    <t>ST13407-2</t>
  </si>
  <si>
    <t>ST18166-1</t>
  </si>
  <si>
    <t>ST18077-2</t>
  </si>
  <si>
    <t>BD-ST19974-2</t>
  </si>
  <si>
    <t>ST22295-1</t>
  </si>
  <si>
    <t>ST2824378</t>
  </si>
  <si>
    <t>ST2824379</t>
  </si>
  <si>
    <t>ST2824380</t>
  </si>
  <si>
    <t>ST2824382</t>
  </si>
  <si>
    <t>ST2824384</t>
  </si>
  <si>
    <t>ST2824387C</t>
  </si>
  <si>
    <t>ST2823929C</t>
  </si>
  <si>
    <t>ST2823989C</t>
  </si>
  <si>
    <t>ST2824340</t>
  </si>
  <si>
    <t>ST2824470</t>
  </si>
  <si>
    <t>ST24538-3</t>
  </si>
  <si>
    <t>PDEC2</t>
  </si>
  <si>
    <t>PDEC5</t>
  </si>
  <si>
    <t>QBD2</t>
  </si>
  <si>
    <t>TTE-CHEM</t>
  </si>
  <si>
    <t>PDEC9</t>
  </si>
  <si>
    <t>PDEC10</t>
  </si>
  <si>
    <t>RTV</t>
  </si>
  <si>
    <t>OpenPO</t>
  </si>
  <si>
    <t>Vendor</t>
  </si>
  <si>
    <t>ProductGroup</t>
  </si>
  <si>
    <t>LT</t>
  </si>
  <si>
    <t>MOQ</t>
  </si>
  <si>
    <t>MPQ</t>
  </si>
  <si>
    <t>ActualCost</t>
  </si>
  <si>
    <t>TopList</t>
  </si>
  <si>
    <t>020100219</t>
  </si>
  <si>
    <t>Rohs，SAC305PURECORE 0.64MMDIA 2.2%FLUXCORED</t>
  </si>
  <si>
    <t>PURCHASED</t>
  </si>
  <si>
    <t>SENASIA001</t>
  </si>
  <si>
    <t>STUK001</t>
  </si>
  <si>
    <t>106093/1R120574-0148/1R120574-0148-FA/2042907-CN-Material/602130-TT/BD-ST13410-5/BD-ST18166-1/BD-ST19974-2/CLS144242/CLS144755/CLS145355/CLS145356/CLS145644/CLS146064/CLS146146/CLS146148/CLS146149/CLS146226/CLS146474/CLS146475/CLS146639/CLS146644/CLS1466</t>
  </si>
  <si>
    <t>020100303</t>
  </si>
  <si>
    <t>THINNERS HUMISEAL  521 THINNERS</t>
  </si>
  <si>
    <t>ACWASA001</t>
  </si>
  <si>
    <t>15S2.360.5004-ASIC1/15S2.360.5007-ASIC1/15S2.361.5003-ASIC1/15S2.938.5081-ASIC1/9020020-001/9020020-003/AS000286/BD-PA1005-200-025K/BD-PA1005-200-030/BD-PAD717-02-025/BD-PAD717-02-025K/BD-PAD717-02-120-S/BD-PAD717-02-120-TT/BD-PAD717-02-120SPARE/BD-PAD71</t>
  </si>
  <si>
    <t>020100403</t>
  </si>
  <si>
    <t>Rohs，SOLDER PASTE HERAEUS F541 AG3-90M3</t>
  </si>
  <si>
    <t>HEHONG001</t>
  </si>
  <si>
    <t>3532835/3532837/3532838/3532845/3532847/3532848/BD-ST13410-5/BD-ST18166-1/BD-ST19974-2/CLS144242/CLS144388/CLS144755/CLS144978/CLS145030/CLS145154/CLS145338/CLS145355/CLS145356/CLS145405/CLS145958/CLS146028/CLS146064/CLS146146/CLS146148/CLS146149/CLS1462</t>
  </si>
  <si>
    <t>020100512</t>
  </si>
  <si>
    <t>HUMISEAL 1B12LU</t>
  </si>
  <si>
    <t>BD-ST18166-1/BD-ST19974-2/ST18077-2/ST18166-1/ST19974-2/ST22295-1</t>
  </si>
  <si>
    <t>020100532</t>
  </si>
  <si>
    <t>ARALDITE 2013</t>
  </si>
  <si>
    <t>ACWXY001</t>
  </si>
  <si>
    <t>BD-ST18166-1/ST18166-1/ST2823989C</t>
  </si>
  <si>
    <t>040100016</t>
  </si>
  <si>
    <t>ESD LABEL</t>
  </si>
  <si>
    <t>IDEA02</t>
  </si>
  <si>
    <t>PAGE001</t>
  </si>
  <si>
    <t>BD-PA1005-200-025K/BD-PA1005-200-030/BD-PAD717-02-025/BD-PAD717-02-025K/BD-PAD717-02-120-S/BD-PAD717-02-120-TT/BD-PAD717-02-120SPARE/BD-PAD717-04-025/BD-PAD717-04-025K/BD-PAD717-12-025/BD-PAD717-12-025K/BD-PAD717-14-025/BD-PAD717-14-025K/BD-ST13410-5/BD-</t>
  </si>
  <si>
    <t>040100040</t>
  </si>
  <si>
    <t>BLANK HIGH TEMP. LABEL  BANDY THT-60-457-10</t>
  </si>
  <si>
    <t>BRADY001</t>
  </si>
  <si>
    <t>BD-PAD717-02-025/BD-PAD717-02-025K/BD-PAD717-02-120-S/BD-PAD717-02-120-TT/BD-PAD717-02-120SPARE/BD-PAD717-04-025/BD-PAD717-04-025K/BD-PAD717-12-025/BD-PAD717-12-025K/BD-PAD717-14-025/BD-PAD717-14-025K/BD-ST13410-5/BD-ST18166-1/BD-ST19974-2/PAC869-40-090/</t>
  </si>
  <si>
    <t>BD-ST2142</t>
  </si>
  <si>
    <t>RLY IM21GR 50MW 3V SM  TYCO  2-1462039-6  ONLYTAPE &amp; REEL</t>
  </si>
  <si>
    <t>DGKC01</t>
  </si>
  <si>
    <t>DEC360290</t>
  </si>
  <si>
    <t>Package kit for Thermo 119590-0021/0022</t>
  </si>
  <si>
    <t>SZBEIYUAN001</t>
  </si>
  <si>
    <t>RAYCOM</t>
  </si>
  <si>
    <t>119590-0021/119590-0021-FA/119590-0022/119590-0022-CR/119590-0022-FA/12014-201-00/AA9653/AA9653-CR/AA9653-FA2/ST2824384</t>
  </si>
  <si>
    <t>DEC360512</t>
  </si>
  <si>
    <t>Package Kit for Thermo 512-230800  59.5*58.2*20mm</t>
  </si>
  <si>
    <t>SEVE01</t>
  </si>
  <si>
    <t>RTKSH</t>
  </si>
  <si>
    <t>0508-000005-02/0508-000006-02/46055/CIC0000397/CIC0000398-UV/ST2824380/ST2824470</t>
  </si>
  <si>
    <t>DEC360627</t>
  </si>
  <si>
    <t>Package kit for Thermo 74220086</t>
  </si>
  <si>
    <t>TMRUNPCB</t>
  </si>
  <si>
    <t>74220086/8F1101/A78020169/CLS144242/CLS144978/CLS145030/CLS145154/CLS145644/CLS145691/CLS145958/CLS146571/CLS146713/ST2823929C/SY22720057/TT9000000046A</t>
  </si>
  <si>
    <t>DEC360907</t>
  </si>
  <si>
    <t>Package kit for Thermo 76.24x 61x30mm 25/box</t>
  </si>
  <si>
    <t>TMMSPCA</t>
  </si>
  <si>
    <t>512-236400/512-236400-TR/512-238801/512-238900/512-258100/ST2824382</t>
  </si>
  <si>
    <t>DEC361269</t>
  </si>
  <si>
    <t>PACKAGE KIT FOR A79520015(130X55X30MM, 20EA/BOX)</t>
  </si>
  <si>
    <t>A79520015/ST24538-3</t>
  </si>
  <si>
    <t>DEC361309</t>
  </si>
  <si>
    <t>HERATHEM MAIN BOARD PACKAGE</t>
  </si>
  <si>
    <t>A82320032/A82320033/BD-50139613-TT/BD-50141148-TT/BD-50141151-TT/BD-50145415/CA00019-TT/ST2824378</t>
  </si>
  <si>
    <t>DEC362484</t>
  </si>
  <si>
    <t>PACKAGE FOR S011191,115 *45 *35 MM,  50EA/BOX</t>
  </si>
  <si>
    <t>KMICROSUB10012/ST18077-2</t>
  </si>
  <si>
    <t>DEC362526</t>
  </si>
  <si>
    <t>PACKAGE KIT FOR ELEKTA 1008587</t>
  </si>
  <si>
    <t>2042907-CN/632040/632050/632070/632080/7101659/BD-632040/BD-632050/BD-632070/BD-632080/ST2823989C</t>
  </si>
  <si>
    <t>DEC362700</t>
  </si>
  <si>
    <t>PACKAGE FOR AA5958,180.0 * 65.0 *30.0MM,10EA/BOX</t>
  </si>
  <si>
    <t>140-2803-01/ST2824387C</t>
  </si>
  <si>
    <t>DEC970014E</t>
  </si>
  <si>
    <t>coating silicone(Humiseal 1B73)</t>
  </si>
  <si>
    <t>HONEYW</t>
  </si>
  <si>
    <t>0103160088/12004-201-00-TT/12004-203-01-TT/12004-204-00-TT/12012-206-00/140-2753-02/140-2754-04/140-2755-02/140-2756-04/140-2758-02/140-2759-02/140-2764-04/140-2803-01/140-2834-02/15S2.360.5004/15S2.360.5004-TESTED/15S2.360.5007-TESTED/15S2.361.5003-TEST</t>
  </si>
  <si>
    <t>DEC970015E</t>
  </si>
  <si>
    <t>coating Thinner(Humiseal 73 thinner)</t>
  </si>
  <si>
    <t>DEC970113</t>
  </si>
  <si>
    <t>Rohs，Solder paste ,Alpha OM338 SAC305</t>
  </si>
  <si>
    <t>TT-COMM</t>
  </si>
  <si>
    <t>0433000_4_PCBA/0434100_3_PCBA/0435000_5_PCBA/0436000_4_PCBA/0436500_6_PCBA/0438000_2_PCBA/0503-000001-04/0504-000009-00/0504-000015-00/0505-000017-05/0505-000018-05/0506-000002/0506-000003-MATERIAL/0506-000004/0507-000005-00/0507-000012-00/0508-000005-02</t>
  </si>
  <si>
    <t>DEC970115</t>
  </si>
  <si>
    <t>Rohs，Solder bar , Alpha Vaculoy SAC305</t>
  </si>
  <si>
    <t>0433000_4_PCBA/0434100_3_PCBA/0435000_5_PCBA/0436000_4_PCBA/0436500_6_PCBA/0438000_2_PCBA/0501-000078-00/0504-000009-00/0504-000015-00/0505-000016-00/0505-000017-05/0505-000018-05/0506-000002/0506-000003-MATERIAL/0506-000004/0506-000013-00/0507-000005-00</t>
  </si>
  <si>
    <t>PAA238C-0023</t>
  </si>
  <si>
    <t>IC TLC3702ID S08   DUAL COMPARATOR</t>
  </si>
  <si>
    <t>AVNETUK001</t>
  </si>
  <si>
    <t>BD-PAD717-02-025/BD-PAD717-02-025K/BD-PAD717-02-120-S/BD-PAD717-02-120-TT/BD-PAD717-02-120SPARE/BD-PAD717-04-025/BD-PAD717-04-025K/BD-PAD717-12-025/BD-PAD717-12-025K/BD-PAD717-14-025/BD-PAD717-14-025K/BD-ST13410-5/BD-ST19974-2/PAD717-12-025/ST13410-5/ST1</t>
  </si>
  <si>
    <t>PKG_CMLC_PCBA</t>
  </si>
  <si>
    <t>PACKAGE KIT FOR CMLC_PCBA</t>
  </si>
  <si>
    <t>LINATECH</t>
  </si>
  <si>
    <t>140-2756-04/CMLC_PCBA/ST2824379</t>
  </si>
  <si>
    <t>PKG_ST13410-5</t>
  </si>
  <si>
    <t>PACKGE FOR ST13410-5</t>
  </si>
  <si>
    <t>BD-ST13410-5/ST13410-5</t>
  </si>
  <si>
    <t>PKG-ST18166-1</t>
  </si>
  <si>
    <t>PACKGE FOR ST18166-1</t>
  </si>
  <si>
    <t>512-257900/512-257901/512-257902/512-257903/BD-ST18166-1/ST18166-1</t>
  </si>
  <si>
    <t>PKG-ST199742-2</t>
  </si>
  <si>
    <t>PACKGE FOR ST199742-2</t>
  </si>
  <si>
    <t>BD-ST19974-2/ST19974-2/ST22295-1</t>
  </si>
  <si>
    <t>S4141001P1007</t>
  </si>
  <si>
    <t>ETIQ CACHE MEM 19,05-6,35MM</t>
  </si>
  <si>
    <t>CASCO</t>
  </si>
  <si>
    <t>BD-50135289/BD-50135289-TT/BD-50139613-TT/ST2823929C/ST2823989C/ST2824340C/ST2824378/ST2824379/ST2824380/ST2824382/ST2824384/ST2824387C/ST2824470</t>
  </si>
  <si>
    <t>SAC305</t>
  </si>
  <si>
    <t>Rohs，SOLDERING WIRE WITH 0.81MM LEAD FREE No-Clean</t>
  </si>
  <si>
    <t>0433000_4_PCBA/0434100_3_PCBA/0435000_5_PCBA/0436000_4_PCBA/0436500_6_PCBA/0438000_2_PCBA/0501-000078-00/0503-000001-04/0504-000009-00/0504-000015-00/0505-000016-00/0505-000017-05/0505-000018-05/0506-000002/0506-000003-MATERIAL/0506-000013-00/0507-000005</t>
  </si>
  <si>
    <t>ST12435</t>
  </si>
  <si>
    <t>WASHER, SPLIT LOCK #2: SS, ID=90, OD=180, H=20</t>
  </si>
  <si>
    <t>ACETRON001</t>
  </si>
  <si>
    <t>ST12679-1</t>
  </si>
  <si>
    <t>XFMR TO DRWG 12679-1  CUSTOM</t>
  </si>
  <si>
    <t>ACWBEST001</t>
  </si>
  <si>
    <t>ST12801-1</t>
  </si>
  <si>
    <t>XFMR TO DRWG 12801-1  CUSTOM</t>
  </si>
  <si>
    <t>ST13404-1</t>
  </si>
  <si>
    <t>PCB DAUGHTER L.H.  SEE F9  CUSTOM</t>
  </si>
  <si>
    <t>TTROG001</t>
  </si>
  <si>
    <t>NA</t>
  </si>
  <si>
    <t>ST13406-1</t>
  </si>
  <si>
    <t>PCB DAUGHTER R.H.  SEE F9 CUSTOM</t>
  </si>
  <si>
    <t>ST13408-2R1</t>
  </si>
  <si>
    <t>PCB MAIN BOARD SEE F9 CUSTOM</t>
  </si>
  <si>
    <t>ACWDG001</t>
  </si>
  <si>
    <t>ST14437-1</t>
  </si>
  <si>
    <t>MOULDING  SLEEVE  DRG 14437-1 CUSTOM</t>
  </si>
  <si>
    <t>ST18076-2</t>
  </si>
  <si>
    <t>PCB PRIMARY DISPLAY SEE F9 CUSTOM</t>
  </si>
  <si>
    <t>ST18167-1</t>
  </si>
  <si>
    <t>PCB SECONDARY DISPLAY SEE F9 USTOM</t>
  </si>
  <si>
    <t>BD-ST18166-1/ST18166-1</t>
  </si>
  <si>
    <t>ST19172-1</t>
  </si>
  <si>
    <t>IC   PROGRAMMED  SEE F9  CUSTOM</t>
  </si>
  <si>
    <t>ST19173-1</t>
  </si>
  <si>
    <t>IC  PROGRAMMED SEE F9 CUSTOM</t>
  </si>
  <si>
    <t>ST19973-3</t>
  </si>
  <si>
    <t>PCB POWER &amp; COMMS 19973-3 CUSTOM, 4 LAYER, ROHS</t>
  </si>
  <si>
    <t>BD-ST19974-2/ST19974-2</t>
  </si>
  <si>
    <t>ST2020-0005N</t>
  </si>
  <si>
    <t>R 1R0 1% 200V .25W 1206  250PPM ANY TAPED AND REELED</t>
  </si>
  <si>
    <t>TTIE01</t>
  </si>
  <si>
    <t>ST2020-0006</t>
  </si>
  <si>
    <t>1R0,1%,200V,0.25W,250ppm/degC,1206</t>
  </si>
  <si>
    <t>ST2020-0011</t>
  </si>
  <si>
    <t>R 1R 50V 1% .063W 0603 250PPM TAPE AND REEL</t>
  </si>
  <si>
    <t>XHD001</t>
  </si>
  <si>
    <t>BD-ST13410-5/BD-ST18166-1/ST13410-5/ST18166-1/ST24538-3</t>
  </si>
  <si>
    <t>ST2020-2402</t>
  </si>
  <si>
    <t>R 0R 50V 0603 ONLY TAPE AND REEL</t>
  </si>
  <si>
    <t>HKFUTU001</t>
  </si>
  <si>
    <t>BD-ST18166-1/BD-ST19974-2/ST18166-1/ST19974-2/ST22295-1</t>
  </si>
  <si>
    <t>ST2020-2510</t>
  </si>
  <si>
    <t>R 10R 50V 1% .063W 0603  250PPM TAPE AND REEL     ANY</t>
  </si>
  <si>
    <t>BD-ST13410-5/BD-ST18166-1/BD-ST19974-2/ST13410-5/ST18166-1/ST19974-2/ST22295-1/ST2823989C</t>
  </si>
  <si>
    <t>ST2020-4101</t>
  </si>
  <si>
    <t>R 47R 50V 1% .063W 0603  200PPM  TAPE AND REEL  ANY</t>
  </si>
  <si>
    <t>ST2020-4107</t>
  </si>
  <si>
    <t>47R, 5%, 0.33W, 200V,100PPM/DEGC,1206, PWC SERIES</t>
  </si>
  <si>
    <t>ST2020-4110</t>
  </si>
  <si>
    <t>47R, 5%, 0.75W, 400V,2010, PWC2010-47RJ</t>
  </si>
  <si>
    <t>ST2020-4601</t>
  </si>
  <si>
    <t>R 75R 50V 1% .063W 0603  200PPM  TAPE AND REEL  ANY</t>
  </si>
  <si>
    <t>ST2020-4901</t>
  </si>
  <si>
    <t>R  0R1 5% 0.25W 1206 TAPED AND REELED ANY</t>
  </si>
  <si>
    <t>ST2020-4905</t>
  </si>
  <si>
    <t>0R1,1%,150V,0.1W,600PPM/DEGC,0805</t>
  </si>
  <si>
    <t>ST2020-5010</t>
  </si>
  <si>
    <t>R 100R 50V 1% .063W 0603 200PPM TAPE AND REEL ANY</t>
  </si>
  <si>
    <t>BD-ST13410-5/BD-ST18166-1/BD-ST19974-2/ST13410-5/ST18166-1/ST19974-2/ST22295-1</t>
  </si>
  <si>
    <t>ST2020-5201</t>
  </si>
  <si>
    <t>R 120R 50V 1% .063W 0603 100PPM TAPE AND REELANY</t>
  </si>
  <si>
    <t>BD-ST18166-1/BD-ST19974-2/ST18166-1/ST19974-2</t>
  </si>
  <si>
    <t>ST2020-5900</t>
  </si>
  <si>
    <t>R 240R 1% 200V .125W 1206200PPM ANY TAPED AND REELED</t>
  </si>
  <si>
    <t>ST2020-6501</t>
  </si>
  <si>
    <t>R 430R 200V .125W 2% 1206200PPM TAPE AND REEL ANY</t>
  </si>
  <si>
    <t>ST2020-6550</t>
  </si>
  <si>
    <t>470R,1%,50V,0.063W,100PPM/C,0603</t>
  </si>
  <si>
    <t>ST2020-6801</t>
  </si>
  <si>
    <t>R 560R 50V 1% .063W 0603 100PPM TAPE AND REEL</t>
  </si>
  <si>
    <t>BD-ST13410-5/BD-ST18166-1/ST13410-5/ST18166-1</t>
  </si>
  <si>
    <t>ST2020-7513</t>
  </si>
  <si>
    <t>R 1K 50V 1% .063W 0603 100PPM TAPE AND REEL</t>
  </si>
  <si>
    <t>ST2020-7515</t>
  </si>
  <si>
    <t>R 1K 200V 1% .125W 1206  100PPM TAPE AND REEL ANY</t>
  </si>
  <si>
    <t>ST2020-7691</t>
  </si>
  <si>
    <t>R 1K2 50V 1% .063W 0603  100PPM TAPED AND REELED</t>
  </si>
  <si>
    <t>ST2020-7901</t>
  </si>
  <si>
    <t>R 1K5 1% 50V .063W 0603  100PPM TAPED AND REELED</t>
  </si>
  <si>
    <t>ST2020-8310</t>
  </si>
  <si>
    <t>R 2K2 50V 1% .063W 0603  100PPM TAPE AND REEL</t>
  </si>
  <si>
    <t>BD-ST19974-2/ST19974-2/ST22295-1/ST24538-3</t>
  </si>
  <si>
    <t>ST2020-8501</t>
  </si>
  <si>
    <t>R 2K7 50V 1% .063W 0603  100PPM TAPE AND REEL ANY</t>
  </si>
  <si>
    <t>ST2020-87XXN</t>
  </si>
  <si>
    <t>R 3K3 1% 50V .063W 0603 .100PPM  TAPED AND REELED ONLY</t>
  </si>
  <si>
    <t>ST2020-9001</t>
  </si>
  <si>
    <t>R 4K3 50V 1% .063W 0603  100PPM TAPE AND REEL ANY</t>
  </si>
  <si>
    <t>ST2020-9101</t>
  </si>
  <si>
    <t>R 4K7 50V 1% .063W 0603  100PPM  TAPE AND REEL</t>
  </si>
  <si>
    <t>ST2020-9110</t>
  </si>
  <si>
    <t>R 4K7 1% 200V .25W 1206  100PPM ANY TAPED AND REELED</t>
  </si>
  <si>
    <t>ST2020-9201</t>
  </si>
  <si>
    <t>R 5K1 50V 1% .063W 0603  100PPM TAPE AND REEL ANY</t>
  </si>
  <si>
    <t>ST2020-9901</t>
  </si>
  <si>
    <t>R 9K1 50V 1% .063W 0603  100PPM TAPED AND REELED</t>
  </si>
  <si>
    <t>ST2022-0003</t>
  </si>
  <si>
    <t>R 10K 50V .063W 1% 0603  100PPM TAPE AND REEL</t>
  </si>
  <si>
    <t>BD-ST13410-5/BD-ST18166-1/BD-ST19974-2/ST13410-5/ST18077-2/ST18166-1/ST19974-2/ST22295-1/ST24538-3</t>
  </si>
  <si>
    <t>ST2022-0301</t>
  </si>
  <si>
    <t>R 15K 50V 1% .063W 0603  100PPM TAPE AND REEL</t>
  </si>
  <si>
    <t>ST2022-0510</t>
  </si>
  <si>
    <t>R 20K 50V 1% .063W 0603  100PPM TAPE AND REEL ANY</t>
  </si>
  <si>
    <t>BD-ST13410-5/ST13410-5/ST24538-3</t>
  </si>
  <si>
    <t>ST2022-0601</t>
  </si>
  <si>
    <t>R 22K 50V 1% .063W 0603  100PPM  TAPE AND REEL  ANY</t>
  </si>
  <si>
    <t>ST2022-0703</t>
  </si>
  <si>
    <t>R 24K 50V 1% .063W 0603  100PPM TAPED AND REELED ANY</t>
  </si>
  <si>
    <t>ST2022-0801</t>
  </si>
  <si>
    <t>R 27K 50V 1% .063W 0603  100PPM TAPE AND REEL ANY</t>
  </si>
  <si>
    <t>ST2022-0810</t>
  </si>
  <si>
    <t>R 27K 200V 1% .25W 1206  100PPM  TAPE AND REEL  ANY</t>
  </si>
  <si>
    <t>ST2022-0900</t>
  </si>
  <si>
    <t>R 30K 1% 50V 0.063W 0603 100PPM ANY TAPED AND REELED</t>
  </si>
  <si>
    <t>BD-ST13410-5/BD-ST19974-2/ST13410-5/ST19974-2/ST22295-1</t>
  </si>
  <si>
    <t>ST2022-1001</t>
  </si>
  <si>
    <t>R 33K 50V .063W 1% 0603  100PPM TAPE AND REEL ANY</t>
  </si>
  <si>
    <t>ST2022-1210</t>
  </si>
  <si>
    <t>R 39K2 0.1% 50V .063W 25PPM 0603  ANY TAPED AND REELED</t>
  </si>
  <si>
    <t>ST2022-1410</t>
  </si>
  <si>
    <t>R  470R 50V 1% .063W 0603100PPM TAPED AND REELED ANY</t>
  </si>
  <si>
    <t>ST2022-1511</t>
  </si>
  <si>
    <t>R 51K 50V 1% .063W 0603  100PPM TAPE AND REEL</t>
  </si>
  <si>
    <t>BD-ST18166-1/BD-ST19974-2/ST18166-1/ST19974-2/ST22295-1/ST24538-3</t>
  </si>
  <si>
    <t>ST2022-1621</t>
  </si>
  <si>
    <t>R 56K 1% 150V 0.1W 0805  100PPM TAPE &amp; REEL ANY</t>
  </si>
  <si>
    <t>ST2022-1801</t>
  </si>
  <si>
    <t>R 68K 50V 1% .063W 0603  100PPM TAPED AND REELED  ANY</t>
  </si>
  <si>
    <t>ST2022-1901</t>
  </si>
  <si>
    <t>R 75K 50V 1% .063W 0603  100PPM TAPE AND REEL ANY</t>
  </si>
  <si>
    <t>ST2022-2001</t>
  </si>
  <si>
    <t>R 82K 1% 50V .063W 0603  100PPM TAPED AND REELED ANY</t>
  </si>
  <si>
    <t>ST2022-2101</t>
  </si>
  <si>
    <t>R 91K 50V 1% .063W 0603  100PPM  TAPE AND REEL  ANY</t>
  </si>
  <si>
    <t>ST2022-2210</t>
  </si>
  <si>
    <t>R 100K 50V .063W 1% 0603 100PPM TAPE AND REEL</t>
  </si>
  <si>
    <t>ST2022-2301</t>
  </si>
  <si>
    <t>R 120K 50V 1% .063W 0603 100PPM TAPE AND REEL ANY</t>
  </si>
  <si>
    <t>ST2022-2501</t>
  </si>
  <si>
    <t>R 150K 50V 1% .063W 0603 100PPM TAPE AND REEL ANY</t>
  </si>
  <si>
    <t>ST2022-2601</t>
  </si>
  <si>
    <t>160K, 1%, 50V, 63MW, 100PPMPC,0603R H0.6</t>
  </si>
  <si>
    <t>ST2022-2700</t>
  </si>
  <si>
    <t>R200K 50V 1% .063W 0603  100PPM TAPED AND REELED  ANY</t>
  </si>
  <si>
    <t>ST2022-2810</t>
  </si>
  <si>
    <t>R 220K 50V 1% .063W 0603 100PPM  TAPE AND REEL</t>
  </si>
  <si>
    <t>ST2022-2901</t>
  </si>
  <si>
    <t>R 240K 50V 1% .063W 0603 100PPM    TAPE AND REEL</t>
  </si>
  <si>
    <t>ST2022-3001</t>
  </si>
  <si>
    <t>R 270K 50V 1% .063W 0603 100PPM TAPE AND REEL</t>
  </si>
  <si>
    <t>ST2022-3101</t>
  </si>
  <si>
    <t>R 300K 50V 1% .063W 0603 100PPM TAPE AND REEL</t>
  </si>
  <si>
    <t>ST2022-3301</t>
  </si>
  <si>
    <t>R 360K 1% 50V .063W 0603 100PPM TAPED AND REELED ANY</t>
  </si>
  <si>
    <t>ST2022-3601</t>
  </si>
  <si>
    <t>R 470K 50V 1% .063W 0603 100PPM  TAPE AND REEL  ANY</t>
  </si>
  <si>
    <t>ST2022-3816</t>
  </si>
  <si>
    <t>R 560K 50V 1% .063W 0603 100PPM  TAPE AND REEL  ANY</t>
  </si>
  <si>
    <t>ST2022-4001</t>
  </si>
  <si>
    <t>680K,1%,50V,0.063W,100PPM/DEGC,0603</t>
  </si>
  <si>
    <t>FARN01</t>
  </si>
  <si>
    <t>ST2022-4101</t>
  </si>
  <si>
    <t>R 750K 50V 1% .063W 0603 100PPM   TAPE AND REEL</t>
  </si>
  <si>
    <t>ST2022-5012</t>
  </si>
  <si>
    <t>R 1M 50V .063W 1% 0603   100PPM TAPE AND REEL</t>
  </si>
  <si>
    <t>ST2022-5014</t>
  </si>
  <si>
    <t>R 1M 200V 1% .125W 1206  100PPM TAPE AND REEL ANY</t>
  </si>
  <si>
    <t>ST2022-5305</t>
  </si>
  <si>
    <t>1M5,1%,50V,0.063W,250PPM/DEGC,0603</t>
  </si>
  <si>
    <t>ST2022-6900</t>
  </si>
  <si>
    <t>680R,1%,50V,0.063W,100PPM/DEGC,0603</t>
  </si>
  <si>
    <t>ST2022-7051</t>
  </si>
  <si>
    <t>8M2 200V 1% .25W 1206    100PPM  TAPE AND REEL</t>
  </si>
  <si>
    <t>ST2022-7201</t>
  </si>
  <si>
    <t>R 10M 200V 1% .05W 1206  100PPM TAPE AND REEL ANY</t>
  </si>
  <si>
    <t>ST2022-7204</t>
  </si>
  <si>
    <t>R 10M 50V 1% .063W 0603  100PPM TAPE AND REEL</t>
  </si>
  <si>
    <t>BD-ST18166-1/ST18166-1/ST22295-1</t>
  </si>
  <si>
    <t>ST2022-9500</t>
  </si>
  <si>
    <t>6K8,1%,50V,0.063W,100PPM/DEGC,0603</t>
  </si>
  <si>
    <t>ST2022-9952</t>
  </si>
  <si>
    <t>R 200M 1KV 20% .35W 1210 100PPM ONLY TAPE AND REEL</t>
  </si>
  <si>
    <t>ACWSRT001</t>
  </si>
  <si>
    <t>ST2022-9957</t>
  </si>
  <si>
    <t>R 200M 2KV 20% 1W 2512 100PPM ONLY TAPE AND REEL</t>
  </si>
  <si>
    <t>ST2023-1651</t>
  </si>
  <si>
    <t>R 1G 200V 10%.25W 1206 250PPM ONLY TAPE AND REEL</t>
  </si>
  <si>
    <t>ST2032</t>
  </si>
  <si>
    <t>D LM4040DIM3-2.5 SOT23 TAPE AND REEL</t>
  </si>
  <si>
    <t>HKARR001</t>
  </si>
  <si>
    <t>ST2034-4701</t>
  </si>
  <si>
    <t>R 100K 0.1W 100V 0.1W    10PPM 0805 ANY TAPED AND REELED</t>
  </si>
  <si>
    <t>ST2034-4721</t>
  </si>
  <si>
    <t>R 140K 0.1% 100V 0.1W    10PPM 0805 ANY TAPED AND REELED</t>
  </si>
  <si>
    <t>ST2034-4726</t>
  </si>
  <si>
    <t>R 150K 0.1% 100V 0.1W    10PPM 0805 TAPED AND REELED</t>
  </si>
  <si>
    <t>ST2034-4745</t>
  </si>
  <si>
    <t>R 475K 0.1% 100V .1W 080510PPM WELWYN PCF0805</t>
  </si>
  <si>
    <t>ST2038-2152</t>
  </si>
  <si>
    <t>R 16M5 2KV 10% 1W 2512 100PPM ONLY TAPE AND REEL</t>
  </si>
  <si>
    <t>ST20615</t>
  </si>
  <si>
    <t>WASHER FLAT,M2.5,OD=6MM,SS</t>
  </si>
  <si>
    <t>ST2823989C/ST2824379</t>
  </si>
  <si>
    <t>ST20615-1</t>
  </si>
  <si>
    <t>WASHER,FLAT,#2,SST,OD=0.150*</t>
  </si>
  <si>
    <t>ST2075-8230</t>
  </si>
  <si>
    <t>THER 100K @25C  4250K    MURATA NCP21WF104J03RA</t>
  </si>
  <si>
    <t>BIALPP001</t>
  </si>
  <si>
    <t>ST2080-9601</t>
  </si>
  <si>
    <t>RA ARC241 4X6K8 1206 PHYCOMP 235003410682 TAPED AND REELED</t>
  </si>
  <si>
    <t>ST2081-2701</t>
  </si>
  <si>
    <t>RA ARC241 4X220K 1206 PHYCOMP 235003410224  TAPED AND REELED</t>
  </si>
  <si>
    <t>ST2101</t>
  </si>
  <si>
    <t>XFMR 1 PORT 350UH 8MA    WURTH ELEK 749010013</t>
  </si>
  <si>
    <t>Wuert001</t>
  </si>
  <si>
    <t>ST2106</t>
  </si>
  <si>
    <t>D  SMBJ100CA  SMB  FAIRCHILD  ONLYTAPED AND REELED</t>
  </si>
  <si>
    <t>HKAVE001</t>
  </si>
  <si>
    <t>ST2109</t>
  </si>
  <si>
    <t>IC LTC1879EGN#PBF SSOP-16LINEAR TECH  ONLYTAPED AND REELED</t>
  </si>
  <si>
    <t>ST2116</t>
  </si>
  <si>
    <t>IC LM2936HVMAX-5.0  SO8NAT SEMI ONLYTAPED AND REELED</t>
  </si>
  <si>
    <t>ST2117</t>
  </si>
  <si>
    <t>TR IRF6215SPBF D2PAK IR ONLYTAPED AND REELED</t>
  </si>
  <si>
    <t>ST2119</t>
  </si>
  <si>
    <t>TR SI3443DVTRPBF INT REC  SUPERSOT-6ONLYTAPED AND REELED</t>
  </si>
  <si>
    <t>ST2128</t>
  </si>
  <si>
    <t>IC  ADG709BRUZ 16TSSOP ANALOGUE DEVICES ONLYTAPED AND REELED</t>
  </si>
  <si>
    <t>ST2139</t>
  </si>
  <si>
    <t>D BZX84C13 SOT23 NXP  ONLYTAPE &amp; REEL</t>
  </si>
  <si>
    <t>ST2140</t>
  </si>
  <si>
    <t>D  BZX84C39 SOT23  NXP  ONLYTAPE &amp; REEL</t>
  </si>
  <si>
    <t>ST2144</t>
  </si>
  <si>
    <t>D SMAJ15A SMA  ST MICRO ONLYTAPE &amp; REEL</t>
  </si>
  <si>
    <t>ST2166</t>
  </si>
  <si>
    <t>D BZX84C8V2  NXP  ONLYTAPE &amp; REEL</t>
  </si>
  <si>
    <t>ST22294</t>
  </si>
  <si>
    <t>BARE BOARD 4 LAYER 1.6MM ROHS</t>
  </si>
  <si>
    <t>ST2270-0002</t>
  </si>
  <si>
    <t>C 1N 2KV 10% X7R 1206  TAPE AND REEL  ANY</t>
  </si>
  <si>
    <t>BD-ST13410-5/BD-ST19974-2/ST13410-5/ST19974-2</t>
  </si>
  <si>
    <t>ST2270-0005</t>
  </si>
  <si>
    <t>C 1N 500V 10% X7R 1206 TAPE AND REEL  ANY</t>
  </si>
  <si>
    <t>ST2270-0104</t>
  </si>
  <si>
    <t>C 330P 50V 5% COG 0603 TAPE AND REEL  ANY</t>
  </si>
  <si>
    <t>ST2270-0201</t>
  </si>
  <si>
    <t>C 47P 50V 5%NPO 0603 ONLYTAPE AND REEL</t>
  </si>
  <si>
    <t>ST2270-0301</t>
  </si>
  <si>
    <t>C 220P 50V 5% COG 0603   TAPE AND REEL</t>
  </si>
  <si>
    <t>ST2270-0401</t>
  </si>
  <si>
    <t>C 470N 16V 10% X7R 0805  TAPE &amp; REEL  ANY</t>
  </si>
  <si>
    <t>ST2270-0410</t>
  </si>
  <si>
    <t>470NF,10%,100V,X7R,1210</t>
  </si>
  <si>
    <t>HKAVE002</t>
  </si>
  <si>
    <t>ST2270-0601</t>
  </si>
  <si>
    <t>C 22P 50V 5% COG 0603    TAPE AND REEL</t>
  </si>
  <si>
    <t>ST2270-2011</t>
  </si>
  <si>
    <t>C 1U 16V 10% X7R 1206    TAPE AND REEL</t>
  </si>
  <si>
    <t>ST2270-2016</t>
  </si>
  <si>
    <t>C 1U0 25V 10% X7R 1206   TAPE AND REEL</t>
  </si>
  <si>
    <t>ST2270-2101</t>
  </si>
  <si>
    <t>C 2U2 16V 10% X7R 1206   TAPE AND REEL</t>
  </si>
  <si>
    <t>ST2270-2103</t>
  </si>
  <si>
    <t>C 4U7 10V 10% X7R 1206 TAPED AND REELED</t>
  </si>
  <si>
    <t>ST2270-2106</t>
  </si>
  <si>
    <t>C 4U7 16V 10% X7R 1206 TAPE AND REEL  ANY</t>
  </si>
  <si>
    <t>ST2270-2108</t>
  </si>
  <si>
    <t>C 4U7 25V 10% X7R 1206   TAPE AND REEL</t>
  </si>
  <si>
    <t>ST2270-2710</t>
  </si>
  <si>
    <t>15U,10%,16V,TANT,CASE B</t>
  </si>
  <si>
    <t>ST2270-3201</t>
  </si>
  <si>
    <t>C 47U 16V 20% TANT CASE DONLY TAPE AND REEL</t>
  </si>
  <si>
    <t>ST2270-4921</t>
  </si>
  <si>
    <t>C 100U 16V 10% TANT SR CASE D ONLY TAPE&amp; REEL</t>
  </si>
  <si>
    <t>ST2270-5110</t>
  </si>
  <si>
    <t>C 100N 16V 10% X7R 0603  TAPE AND REEL</t>
  </si>
  <si>
    <t>ST2270-5113</t>
  </si>
  <si>
    <t>100N,10%,200V,X7R,1210</t>
  </si>
  <si>
    <t>ST2270-5116</t>
  </si>
  <si>
    <t>100N,10%,500V,X7R,2220</t>
  </si>
  <si>
    <t>ST2270-7006</t>
  </si>
  <si>
    <t>C 470P 50V 5% COG 0603 TAPE AND REEL  ANY</t>
  </si>
  <si>
    <t>BD-ST13410-5/BD-ST19974-2/ST13410-5/ST19974-2/ST22295-1/ST24538-3</t>
  </si>
  <si>
    <t>ST2270-7008</t>
  </si>
  <si>
    <t>C 470P 500V 10% X7R 1206 TAPE AND REEL  ANY</t>
  </si>
  <si>
    <t>ST2270-7021</t>
  </si>
  <si>
    <t>C 470P 500V 5% 1206 COG  TAPE AND REEL  ANY</t>
  </si>
  <si>
    <t>ST2270-7522</t>
  </si>
  <si>
    <t>100NF,10%,50V,X7R,0603</t>
  </si>
  <si>
    <t>ST22295-1/ST24538-3</t>
  </si>
  <si>
    <t>ST2270-7535</t>
  </si>
  <si>
    <t>C 100N 10% 100V X7R 1206 ANY  TAPE &amp; REELED</t>
  </si>
  <si>
    <t>ST2270-7600</t>
  </si>
  <si>
    <t>220N, 10%, 25V, X7R,0603C H0.8</t>
  </si>
  <si>
    <t>ST2270-8901</t>
  </si>
  <si>
    <t>C 15P 50V 20% NPO 0603 TAPE AND REEL  ANY</t>
  </si>
  <si>
    <t>ST2270-9003</t>
  </si>
  <si>
    <t>C 1N 50V 5% COG 0603 TAPE AND REEL  ANY</t>
  </si>
  <si>
    <t>ST2270-9306</t>
  </si>
  <si>
    <t>C 10N 50V 10% X7R 0603 TAPE AND REEL</t>
  </si>
  <si>
    <t>ST2270-9312</t>
  </si>
  <si>
    <t>10NF,10%,100V,X7R,0805</t>
  </si>
  <si>
    <t>ST2270-9401</t>
  </si>
  <si>
    <t>C 22N 200V 10% X7R 1206  TAPE AND REEL  ANY</t>
  </si>
  <si>
    <t>ST2270-9403</t>
  </si>
  <si>
    <t>C22N500VX7R1210  ANY  TAPED AND REELED</t>
  </si>
  <si>
    <t>ST2402-2860</t>
  </si>
  <si>
    <t>STANDARD POWER DIODE, SINGLE,600 V,3A,1.15V,2.5 µS,100 A</t>
  </si>
  <si>
    <t>ST2402-3208</t>
  </si>
  <si>
    <t>D  BAV70W NXP TAPE AND REELED</t>
  </si>
  <si>
    <t>ST2402-3408</t>
  </si>
  <si>
    <t>D  BAS116   SOT23 NXP TAPED AND REELED</t>
  </si>
  <si>
    <t>ST2402-3416</t>
  </si>
  <si>
    <t>D BAV99W NXP TAPED AND REELED</t>
  </si>
  <si>
    <t>BD-ST13410-5/BD-ST18166-1/BD-ST19974-2/ST13410-5/ST18077-2/ST18166-1/ST19974-2/ST22295-1</t>
  </si>
  <si>
    <t>ST2402-3601</t>
  </si>
  <si>
    <t>D BAS16W NXP  ONLY TAPE AND REEL</t>
  </si>
  <si>
    <t>ST2402-6300</t>
  </si>
  <si>
    <t>D CMPD2005SLEADFREE  CENTRAL  SOT23 ONLYTAPED AND REELED</t>
  </si>
  <si>
    <t>ST2402-8147</t>
  </si>
  <si>
    <t>D STTH112A TAPE AND REEL  ONLY</t>
  </si>
  <si>
    <t>ST2404-2510</t>
  </si>
  <si>
    <t>D SMBJ6V5CA  ONLYTAPE AND REEL</t>
  </si>
  <si>
    <t>EBV001</t>
  </si>
  <si>
    <t>ST2404-3505</t>
  </si>
  <si>
    <t>TVS,BIDIRECTIONAL, 10 V, DO-214AC, 2, 11.1 V</t>
  </si>
  <si>
    <t>Arrow001</t>
  </si>
  <si>
    <t>ST2404-6312</t>
  </si>
  <si>
    <t>D ZEN SMAJ15CA ONLY TAPE AND REEL</t>
  </si>
  <si>
    <t>ST2404-6510</t>
  </si>
  <si>
    <t>TVS DIODE 26VWM 42.1VC SMB</t>
  </si>
  <si>
    <t>ST2405-5800</t>
  </si>
  <si>
    <t>TVS DIODE 8.5VWM 14.4VC SMA</t>
  </si>
  <si>
    <t>ST2405-6200</t>
  </si>
  <si>
    <t>D 15V 400W TVS SMA SMBJ10A   VISHAY ONLY.TAPE AND REEL.</t>
  </si>
  <si>
    <t>ST2405-6312</t>
  </si>
  <si>
    <t>TVS, BIDIRECTIONAL, 15 V, DO-214AC, 2, 16.7 V</t>
  </si>
  <si>
    <t>ST2405-6320</t>
  </si>
  <si>
    <t>TVS DIODE, 400W, 32.5V, UNDIR, DO-214AC</t>
  </si>
  <si>
    <t>ST2405-7302</t>
  </si>
  <si>
    <t>TVS, BIDIRECTIONAL, 33 V, DO-214AC, 2, 36.7 V</t>
  </si>
  <si>
    <t>Anglia001</t>
  </si>
  <si>
    <t>ST2405-7380</t>
  </si>
  <si>
    <t>TVS,TRANSIL SMBJ SERIES,BIDIRECTIONAL,100 V,SMD,2,111V</t>
  </si>
  <si>
    <t>ST2406-4660</t>
  </si>
  <si>
    <t>ZENER SINGLE DIODE, 8.2 V, 250 MW, SOT-23, 3, 150 °C</t>
  </si>
  <si>
    <t>ST2406-5700</t>
  </si>
  <si>
    <t>ZENER SINGLE DIODE, 13 V, 250 MW, TO-236AB, 3, 150 °C</t>
  </si>
  <si>
    <t>ST2406-6301</t>
  </si>
  <si>
    <t>D  BZX84C18  SOT23 NXP TAPED AND REELED</t>
  </si>
  <si>
    <t>ST2406-7900</t>
  </si>
  <si>
    <t>ZENER DIODE, 39V 5% 0.25 W SMT 3-PIN TO-236AB</t>
  </si>
  <si>
    <t>ST2414-0031</t>
  </si>
  <si>
    <t>IC MAX3208EAUB+   10UMAX MAXIM TAPED AND REELED</t>
  </si>
  <si>
    <t>HKAVE001/SMOUSER01</t>
  </si>
  <si>
    <t>ST2416-0411</t>
  </si>
  <si>
    <t>D MBRA130LT3G SMA  TAPE AND REEL  ANY</t>
  </si>
  <si>
    <t>ST2416-1028</t>
  </si>
  <si>
    <t>D 30BQ060PBF  SMC  VISHAY ONLYTAPED AND REELED</t>
  </si>
  <si>
    <t>ST2416-2011</t>
  </si>
  <si>
    <t>D BAT54   SOT23 NXP ONLYTAPED AND REELED</t>
  </si>
  <si>
    <t>ST2416-3010</t>
  </si>
  <si>
    <t>400V, 1A,POWERDI123 H1.0</t>
  </si>
  <si>
    <t>ST2422-0311</t>
  </si>
  <si>
    <t>D HSMZ-A100-R00J1 RED ONLY TAPE &amp; REEL</t>
  </si>
  <si>
    <t>ST2422-1311</t>
  </si>
  <si>
    <t>D HSMU-A100-R00J1 AMBER ONLY TAPE &amp; REEL</t>
  </si>
  <si>
    <t>ST2450-3512</t>
  </si>
  <si>
    <t>SOT23-3 H1.1</t>
  </si>
  <si>
    <t>ST2450-3734</t>
  </si>
  <si>
    <t>TR PDTC144ET NXP  ONLY TAPE AND REEL</t>
  </si>
  <si>
    <t>ST2450-4514</t>
  </si>
  <si>
    <t>TR BC846BW-PS TAPE AND REEL</t>
  </si>
  <si>
    <t>REBG001</t>
  </si>
  <si>
    <t>BD-ST13410-5/BD-ST18166-1/BD-ST19974-2/ST13410-5/ST18166-1/ST19974-2</t>
  </si>
  <si>
    <t>ST2450-8110N</t>
  </si>
  <si>
    <t>TR  FMMTA42  SOT23 ZETEX  ONLYTAPED AND REELED</t>
  </si>
  <si>
    <t>ST2450-8701</t>
  </si>
  <si>
    <t>TR FMMT458 TAPE AND REEL  ONLY</t>
  </si>
  <si>
    <t>ST24537-3</t>
  </si>
  <si>
    <t>PRINTER INTERFACE PCB, FR4, ENIG, 4 LAYER, ROHS, 24537-3</t>
  </si>
  <si>
    <t>ST2455-2340</t>
  </si>
  <si>
    <t>TR FZT1149A  ONLYTAPE AND REEL</t>
  </si>
  <si>
    <t>ST2455-3762</t>
  </si>
  <si>
    <t>TR DTA115EET1G   SC75  ON SEMI ONLYTAPED AND REELED</t>
  </si>
  <si>
    <t>BD-ST13410-5/BD-ST18166-1/ST13410-5/ST18077-2/ST18166-1</t>
  </si>
  <si>
    <t>ST2455-4145</t>
  </si>
  <si>
    <t>TR MMBT2907A TAPE AND REEL</t>
  </si>
  <si>
    <t>ST2455-4182</t>
  </si>
  <si>
    <t>TR FZT951 SOT223 ONLYTAPE AND REEL</t>
  </si>
  <si>
    <t>ST2455-4534</t>
  </si>
  <si>
    <t>TR BC856BW  SOT323  NXP TAPED AND REELED</t>
  </si>
  <si>
    <t>ST2457-8701</t>
  </si>
  <si>
    <t>TR FMMT558 TAPE AND REEL  ONLY</t>
  </si>
  <si>
    <t>ST2462-1711</t>
  </si>
  <si>
    <t>TR NTHS5404T1G  1206-8 ON SEMI  ONLYTAPED AND REELED</t>
  </si>
  <si>
    <t>ST2462-2701</t>
  </si>
  <si>
    <t>TR NDS355AN  SOT23 ONLY TAPE AND REEL</t>
  </si>
  <si>
    <t>ST2462-3710N</t>
  </si>
  <si>
    <t>TR  BSS138 SOT23 FAIRCHILD  ONLYTAPED AND REELED</t>
  </si>
  <si>
    <t>ST2462-8702</t>
  </si>
  <si>
    <t>TR IRF740ASPBF TAPE AND REEL  ONLY</t>
  </si>
  <si>
    <t>ST2467-0708</t>
  </si>
  <si>
    <t>IC IRF7324PBF SO8 TAPE AND REEL</t>
  </si>
  <si>
    <t>ST2467-0802</t>
  </si>
  <si>
    <t>TR NDS332P ONLY TAPE AND REEL</t>
  </si>
  <si>
    <t>BD-ST13410-5/ST13410-5/ST18077-2</t>
  </si>
  <si>
    <t>ST2467-1810</t>
  </si>
  <si>
    <t>TRANSISTOR, P CHANNEL, -5.97 A,-20 V,50 MOHM,-4.5 V,-600 MV</t>
  </si>
  <si>
    <t>ST2467-2805</t>
  </si>
  <si>
    <t>SOT23-3 H1.2</t>
  </si>
  <si>
    <t>ST2467-4300</t>
  </si>
  <si>
    <t>TRANSISTOR, P CHANNEL, -3 A, -60 V, 105 MOHM, -10 V, -1.6 V</t>
  </si>
  <si>
    <t>ST2467-6601</t>
  </si>
  <si>
    <t>TRANSISTOR, P CHANNEL, 13 A, -150 V, 290 MOHM, -10 V, -4 V</t>
  </si>
  <si>
    <t>ST2650-5201</t>
  </si>
  <si>
    <t>IC 74VHC14MTCX_NL TAPE AND REEL</t>
  </si>
  <si>
    <t>ST2652-1419</t>
  </si>
  <si>
    <t>IC MM74HC132M  SOIC14  FAIRCHILD  ONLYTAPE &amp; REEL</t>
  </si>
  <si>
    <t>ST2668-6011</t>
  </si>
  <si>
    <t>IC 74VHC138MTC TAPE AND REEL  ONLY</t>
  </si>
  <si>
    <t>ST2685-0009</t>
  </si>
  <si>
    <t>IC NC7S08M5X_NL SOT23-5TAPE AND REEL  ONLY</t>
  </si>
  <si>
    <t>ST2685-0012</t>
  </si>
  <si>
    <t>IC NC7S02M5X_NL  TAPE AND REEL  ONLY</t>
  </si>
  <si>
    <t>ST2685-0013</t>
  </si>
  <si>
    <t>74AHC SINGLE GATE, SMD, 74AHC1G32</t>
  </si>
  <si>
    <t>ST2702-0036</t>
  </si>
  <si>
    <t>IC MAX3221EEAE+  16SSOP  MAXIM    TAPED AND REELED</t>
  </si>
  <si>
    <t>GREATD001</t>
  </si>
  <si>
    <t>ST2702-0051</t>
  </si>
  <si>
    <t>IC MAX3488EESA+  SO8 ONLY TAPE AND REEL</t>
  </si>
  <si>
    <t>SIGMA001</t>
  </si>
  <si>
    <t>ST2702-1216</t>
  </si>
  <si>
    <t>IC DS1338U-33+    8USOP  MAXIM TAPED AND REELED</t>
  </si>
  <si>
    <t>ST2702-1450</t>
  </si>
  <si>
    <t>IC FT232RQ  QFN-32 ONLYTAPE AND REEL</t>
  </si>
  <si>
    <t>ST2702-1460</t>
  </si>
  <si>
    <t>IC  XR16L784IV-F  64LQFP EXAR T&amp;R AND TRAY ONLY</t>
  </si>
  <si>
    <t>ST2704-0620</t>
  </si>
  <si>
    <t>IC AD5242BRZ100 16SOIC ANALOG DEVICE  ONLYTAPED AND REELED</t>
  </si>
  <si>
    <t>ST2704-0826</t>
  </si>
  <si>
    <t>IC  ADM706SARZ    8 SOIC ANALOG DEVICES TAPED AND REELED</t>
  </si>
  <si>
    <t>ST2706-0262</t>
  </si>
  <si>
    <t>IC  IS62WV25616BLL-55TLI ISSI 44TSOP</t>
  </si>
  <si>
    <t>ST2706-2206</t>
  </si>
  <si>
    <t>IC M24C64WMN6P SO8 ONLYTAPE AND REEL</t>
  </si>
  <si>
    <t>ST2706-2285</t>
  </si>
  <si>
    <t>IC S29JL032J70TFI01 SPANSION TSOP48</t>
  </si>
  <si>
    <t>ST2708-0431</t>
  </si>
  <si>
    <t>IC ADSP-2189MBSTZ-266 ANALOG DEVICES 100LOFP</t>
  </si>
  <si>
    <t>ST2712-1001</t>
  </si>
  <si>
    <t>IC SAF-C161PI-LF3VCA INFINEON      100TQFP  TAPED AND REELED</t>
  </si>
  <si>
    <t>ST2800-1060</t>
  </si>
  <si>
    <t>IC LP3990MP-1.8  SOT23-5 NAT SEMI TAPE AND REEL</t>
  </si>
  <si>
    <t>ST2800-1624</t>
  </si>
  <si>
    <t>IC LP2985IM5-2.5NOPB TAPE AND REEL  ONLY</t>
  </si>
  <si>
    <t>ST2800-1626</t>
  </si>
  <si>
    <t>IC  MAX8863REUK+  SOT23-5MAXIM  TAPED AND REELED</t>
  </si>
  <si>
    <t>ST2800-1630</t>
  </si>
  <si>
    <t>VOLTAGE REGULATOR, 0.05A, 5 V ±2%, 4 → 60 VIN, 8-PIN SOIC</t>
  </si>
  <si>
    <t>ST2800-1819</t>
  </si>
  <si>
    <t>IC LTC1144IS8#PBF 8SOICLINEAR TECH  ONLYTAPED AND REELED</t>
  </si>
  <si>
    <t>ST2800-1826</t>
  </si>
  <si>
    <t>IC LTC1877EMS8 PBF MSOP8 TAPE AND REEL</t>
  </si>
  <si>
    <t>ST2800-1831</t>
  </si>
  <si>
    <t>SWITCHING REG, SMD, SSOP16, 1879</t>
  </si>
  <si>
    <t>AAPL01</t>
  </si>
  <si>
    <t>ST2802-3625</t>
  </si>
  <si>
    <t>IC  LTC2050IS6#PBF TSOT23LINEAR TECH TAPED AND REELED</t>
  </si>
  <si>
    <t>ST2802-3635</t>
  </si>
  <si>
    <t>IC LMV341MG  SC70-6  NATIONAL SEMI  ONLYTAPED AND REELED</t>
  </si>
  <si>
    <t>ST2804-0005</t>
  </si>
  <si>
    <t>IC LM6132AIM/NOPB  TAPE AND REEL  ONLY</t>
  </si>
  <si>
    <t>SDGKC01</t>
  </si>
  <si>
    <t>ST2808-0651</t>
  </si>
  <si>
    <t>IC MAX533AEEE+ TAPE AND REEL  ONLY</t>
  </si>
  <si>
    <t>ST2810-0204</t>
  </si>
  <si>
    <t>IC TLC556IDG4  TAPE AND REEL  ONLY</t>
  </si>
  <si>
    <t>ST2812-5100</t>
  </si>
  <si>
    <t>IC   ISL43142IRZ    16QFNINTERSIL  TAPED AND REELED</t>
  </si>
  <si>
    <t>ACWWIL001</t>
  </si>
  <si>
    <t>ST2814-0411</t>
  </si>
  <si>
    <t>IC TLC3702ID  8SOIC  TEXAS  ONLY TAPED AND REELED</t>
  </si>
  <si>
    <t>ST2814-0421</t>
  </si>
  <si>
    <t>IC MAX919EUK+T  SOT23-5MAXIM  ONLYTAPED AND REELED</t>
  </si>
  <si>
    <t>ST2814-0422</t>
  </si>
  <si>
    <t>IC MCP6514T-E/OT MICROCHIP  ONLYTAPE AND REEL</t>
  </si>
  <si>
    <t>ST2814-1202</t>
  </si>
  <si>
    <t>IC LTC1540IDD#PBF TAPE AND REEL</t>
  </si>
  <si>
    <t>ST2823929PCB</t>
  </si>
  <si>
    <t>BARE BOARD</t>
  </si>
  <si>
    <t>SNCT01</t>
  </si>
  <si>
    <t>ST2823989PCB</t>
  </si>
  <si>
    <t>ST2824-2004</t>
  </si>
  <si>
    <t>IC  LT1613CS5#PBF SOT23-5LINEAR TECHNOLOGY</t>
  </si>
  <si>
    <t>ST2824-2021</t>
  </si>
  <si>
    <t>IC  LT1615IS5#PBF SOT23-5LINEAR TECH  TAPED AND REELED</t>
  </si>
  <si>
    <t>ST2824-2025</t>
  </si>
  <si>
    <t>LT1935ES5#PBF TSOT23-5 LINEAR TECH  TAPED AND REELED ONLY</t>
  </si>
  <si>
    <t>ST2824-2030</t>
  </si>
  <si>
    <t>IC LTC3824EMSE PBF MSOP10ONLYTAPE AND REEL</t>
  </si>
  <si>
    <t>ST2824-2035</t>
  </si>
  <si>
    <t>CONV DC/DC 1W 3.3VIN 12V SGL 1KV</t>
  </si>
  <si>
    <t>HKBCT001</t>
  </si>
  <si>
    <t>ST2824-2037</t>
  </si>
  <si>
    <t>IC B0312T-W2 ONLY TAPE AND REEL</t>
  </si>
  <si>
    <t>MOBICON001</t>
  </si>
  <si>
    <t>ST2824-2101</t>
  </si>
  <si>
    <t>IC MAX1916EZT+ 6PIN SOT23MAXIM TAPED AND REELED</t>
  </si>
  <si>
    <t>ST2824-3001</t>
  </si>
  <si>
    <t>IC  LTC4412IS6#PBF  LINEAR TECH TAPE &amp; REEL</t>
  </si>
  <si>
    <t>ST2824339</t>
  </si>
  <si>
    <t>GASKET BOARD</t>
  </si>
  <si>
    <t>ST2823989C/ST2824340C</t>
  </si>
  <si>
    <t>ST2824340PCB</t>
  </si>
  <si>
    <t>FABRICATION DRAWING, BARE BOARD</t>
  </si>
  <si>
    <t>ST2824378PCB</t>
  </si>
  <si>
    <t>ST2824379PCB</t>
  </si>
  <si>
    <t>BARE BOARD,BARE BOARD</t>
  </si>
  <si>
    <t>ST2824380PCB</t>
  </si>
  <si>
    <t>ST2824382PCB</t>
  </si>
  <si>
    <t>FABRICATION DRAWING, BARE BOARD,FABRICATION DWG, BARE BOARD</t>
  </si>
  <si>
    <t>ST2824384PCB</t>
  </si>
  <si>
    <t>ST2824387PCB</t>
  </si>
  <si>
    <t>ST2824470PCB</t>
  </si>
  <si>
    <t>ST2828-0021</t>
  </si>
  <si>
    <t>IC  MAX7315AUE+   16TSSOPMAXIM TAPED AND REELED</t>
  </si>
  <si>
    <t>ST3320-0101</t>
  </si>
  <si>
    <t>IND 1NH 800MA 20%  0603  TYCO  36401J1N0A TAPED AND REELED</t>
  </si>
  <si>
    <t>ST3320-2581</t>
  </si>
  <si>
    <t>IND  3U3H 20% WE-PD3M    WURTH ELEK  74453031</t>
  </si>
  <si>
    <t>ST3320-2585</t>
  </si>
  <si>
    <t>IND 3U3H 2.3A 20% SMD  EPCOS  B82462G4332M  ONLYTAPE &amp; REEL</t>
  </si>
  <si>
    <t>ST3320-4105</t>
  </si>
  <si>
    <t>HIGH FREQUENCY INDUCTOR,4.7 µH, ± 10%, 1812 , 40 MHZ</t>
  </si>
  <si>
    <t>ST3320-5031</t>
  </si>
  <si>
    <t>IN UP1B-100-R UP1B TAPE AND REEL</t>
  </si>
  <si>
    <t>ST3320-5801</t>
  </si>
  <si>
    <t>IND CDRH6D28NP-220NC TAPE AND REEL</t>
  </si>
  <si>
    <t>ST3320-5820</t>
  </si>
  <si>
    <t>TRFR CLS SERIES SMD ONLY TAPE AND REELED</t>
  </si>
  <si>
    <t>ST3320-6605</t>
  </si>
  <si>
    <t>INDUCTOR,  47 µH, ± 20%, SHIELDED, 0.082 OHM, 2.5 A</t>
  </si>
  <si>
    <t>ST3320-7101</t>
  </si>
  <si>
    <t>IND 22R686C  MURATA                   ONLY</t>
  </si>
  <si>
    <t>ST3320-7520</t>
  </si>
  <si>
    <t>INDUCTOR,  100 µH, ± 20%, SHIELDED, 0.16 OHM, 1.3 A</t>
  </si>
  <si>
    <t>ST3321-0090</t>
  </si>
  <si>
    <t>FERRITE BEAD, 0.025OHM, 3A, 1206</t>
  </si>
  <si>
    <t>ST3324-0015</t>
  </si>
  <si>
    <t>IN ZJYS81R5-2PL51T-G01 ONLYTAPE AND REEL</t>
  </si>
  <si>
    <t>ST3330-6001</t>
  </si>
  <si>
    <t>TRANSFORMER, 1 PORT, 350UH, 8MA</t>
  </si>
  <si>
    <t>ST3352-0001</t>
  </si>
  <si>
    <t>XTL Q13MC306100003  ONLYTAPE AND REEL</t>
  </si>
  <si>
    <t>ST3352-0051</t>
  </si>
  <si>
    <t>XTL 86SMX 3.6864MHZ 50PPM16PF -20/70DEG C C-MAC</t>
  </si>
  <si>
    <t>BIIQDF001</t>
  </si>
  <si>
    <t>ST3352-0254</t>
  </si>
  <si>
    <t>XTL NKS7NEK1-11.0592-20  TAPE AND REEL</t>
  </si>
  <si>
    <t>AEL001</t>
  </si>
  <si>
    <t>ST3352-0409</t>
  </si>
  <si>
    <t>XTL NKS7NEK1-16.0000-20  TAPE AND REEL</t>
  </si>
  <si>
    <t>ST3410-4570</t>
  </si>
  <si>
    <t>FUSE, SLOW BLOW, SMD, 2A</t>
  </si>
  <si>
    <t>ST3410-4965</t>
  </si>
  <si>
    <t>F F3A_0468003 1206 TAPE AND REEL</t>
  </si>
  <si>
    <t>ST3420-2710</t>
  </si>
  <si>
    <t>BT BR1632A/FA ONLY BR-1632A/FAN</t>
  </si>
  <si>
    <t>AVENT01</t>
  </si>
  <si>
    <t>ST3750-0303</t>
  </si>
  <si>
    <t>CN HEADER 4 WAY RA SMT   MOLEX  53261-0471 TAPED AND REELED</t>
  </si>
  <si>
    <t>ST3750-0306</t>
  </si>
  <si>
    <t>CONNECTOR, RIGHT ANGLE, SMT, HEADER, 8, 1.25 MM</t>
  </si>
  <si>
    <t>ST3750-0311</t>
  </si>
  <si>
    <t>CN 53398-0271 TAPE AND REEL</t>
  </si>
  <si>
    <t>ST3750-1300</t>
  </si>
  <si>
    <t>CN REDUCED BATTERY AVX  00-9155-003-003-01-6ONLY</t>
  </si>
  <si>
    <t>ST3750-2700</t>
  </si>
  <si>
    <t>TRANSFLASH MEMORY CARD,1.1MM HINGE TYPE</t>
  </si>
  <si>
    <t>ST3750-4720</t>
  </si>
  <si>
    <t>2MM PITCH 16 WAY 2 ROW RIGHT ANGLE PCB HEADER, 3A</t>
  </si>
  <si>
    <t>ICONN001</t>
  </si>
  <si>
    <t>ST3750-6603N</t>
  </si>
  <si>
    <t>CN 1MD-02-S33-01R  TAPE AND REEL  ONLY</t>
  </si>
  <si>
    <t>ACWGTK001</t>
  </si>
  <si>
    <t>ST3750-6626</t>
  </si>
  <si>
    <t>CN XF2M-1015-1A TAPE AND REEL</t>
  </si>
  <si>
    <t>ACWFEN001</t>
  </si>
  <si>
    <t>ST3750-6640</t>
  </si>
  <si>
    <t>CN 35WAY RA SMT OMRON  XF2M-3515-1A TAPED AND REELED</t>
  </si>
  <si>
    <t>HUGE01</t>
  </si>
  <si>
    <t>ST3750-6807</t>
  </si>
  <si>
    <t>CN FTMH-115-02-FM-DV-A-P TAPE AND REEL  ONLY</t>
  </si>
  <si>
    <t>TOBY001</t>
  </si>
  <si>
    <t>ST3750-6822</t>
  </si>
  <si>
    <t>CN FTMH-130-02-F-DV-A-P  SAMTEC ONLYTAPED AND REELED</t>
  </si>
  <si>
    <t>ST3750-6823</t>
  </si>
  <si>
    <t>CN 45WAY DUAL VERT SMT SAMTEC CLM-145-02-G-D-A-P</t>
  </si>
  <si>
    <t>ST3760-1601</t>
  </si>
  <si>
    <t>LEADFRAME BA4103TABZ4AE  REELED ONLY</t>
  </si>
  <si>
    <t>ST4044</t>
  </si>
  <si>
    <t>IND 2X1.1MH RN SERIES  SCHAFFNER RN102-2/02 ONLY</t>
  </si>
  <si>
    <t>NJFO01</t>
  </si>
  <si>
    <t>ST4047</t>
  </si>
  <si>
    <t>IND  47UH 20% SMD  EPCOS B82477G4473M ONLYTAPED AND REELED</t>
  </si>
  <si>
    <t>ST4048</t>
  </si>
  <si>
    <t>IND 6U8H 20%   B82462    EPCOS  B82462G4682M</t>
  </si>
  <si>
    <t>ST4052</t>
  </si>
  <si>
    <t>C 10NF 10% 100V X7R 0805 ANY  TAPED AND REELED</t>
  </si>
  <si>
    <t>ST4053</t>
  </si>
  <si>
    <t>C 470NF 10% 100V X7R 1210ANY  TAPED AND REELED</t>
  </si>
  <si>
    <t>ST4054</t>
  </si>
  <si>
    <t>C 47UF 35V 20% TA CASE D KEMET T495X476M035ATE</t>
  </si>
  <si>
    <t>ST4055</t>
  </si>
  <si>
    <t>C 15UF 10% 16V TA CASE B ANY  TAPED AND REELED</t>
  </si>
  <si>
    <t>ST4057</t>
  </si>
  <si>
    <t>C  100N 10% 50V X7R 0603 ANY  TAPED AND REELED</t>
  </si>
  <si>
    <t>ST4058</t>
  </si>
  <si>
    <t>FS 2A SLOWBLOW SMD 1206  LITTELFUSE  0468002</t>
  </si>
  <si>
    <t>SERL01</t>
  </si>
  <si>
    <t>ST4059</t>
  </si>
  <si>
    <t>IND 100UH 1.3A 20% SMD   EPCOS  B82477G2104M</t>
  </si>
  <si>
    <t>ST4060</t>
  </si>
  <si>
    <t>IND 4U7H 800MA 10% 1812  EPCOS  B82432T1472K</t>
  </si>
  <si>
    <t>ST4061</t>
  </si>
  <si>
    <t>IND 51UH +50-30% SMD WUERTH  744242510  ONLYTAPE &amp; REEL</t>
  </si>
  <si>
    <t>ST4062</t>
  </si>
  <si>
    <t>C 100N 10% 200V X7R 1210 ANY  TAPE &amp; REEL</t>
  </si>
  <si>
    <t>ST4071</t>
  </si>
  <si>
    <t>IND  744242110 WURTH  ONLYTAPE &amp; REEL</t>
  </si>
  <si>
    <t>ST4072</t>
  </si>
  <si>
    <t>C 100N 10% 500V X7R 2220 KEMET  ONLYTAPE &amp; REEL</t>
  </si>
  <si>
    <t>ST5021</t>
  </si>
  <si>
    <t>R 270R 200V 1% .125W 1206100 PPM TAPE AND REEL  ANY</t>
  </si>
  <si>
    <t>ST5030</t>
  </si>
  <si>
    <t>R 6K8 50V 1% .1W 0603  100PPM  TAPE AND REEL  ONLY</t>
  </si>
  <si>
    <t>ST5061</t>
  </si>
  <si>
    <t>R 2R2 50V 1% .063W 0603  250PPM TAPED AND REELED  ANY</t>
  </si>
  <si>
    <t>ST5069</t>
  </si>
  <si>
    <t>R 30K1 0.1% 50V .063W  0603  25PPM  ANY TAPED AND REELED</t>
  </si>
  <si>
    <t>ST5070</t>
  </si>
  <si>
    <t>R 13R7 0.1% 50V .063W  0603 25PPM ANY TAPED AND REELED</t>
  </si>
  <si>
    <t>ST5071</t>
  </si>
  <si>
    <t>R 8R66 0.1% 100V 0.1W  0805 10PPM ANY TAPED AND REELED</t>
  </si>
  <si>
    <t>DYNAMIC002</t>
  </si>
  <si>
    <t>ST5072</t>
  </si>
  <si>
    <t>R 7K5 0.1% 50V .063W 060325PPM  ANY TAPED AND REELED</t>
  </si>
  <si>
    <t>ST5074</t>
  </si>
  <si>
    <t>R 100K 0.1% 50V 0603 ANY  TAPE &amp; REEL</t>
  </si>
  <si>
    <t>ST5075</t>
  </si>
  <si>
    <t>R 0R1 1% 150V 0.1W 0805  600PPM TAPE &amp; REEL ANY</t>
  </si>
  <si>
    <t>ST5077</t>
  </si>
  <si>
    <t>R 1M5 1% 50V .063W 0603  250PPM TAPE &amp; REEL ANY</t>
  </si>
  <si>
    <t>ST5078</t>
  </si>
  <si>
    <t>R 10R 1% 200V 0.25W 1206 250PPM TAPE &amp; REEL ANY</t>
  </si>
  <si>
    <t>ST5079</t>
  </si>
  <si>
    <t>R 15R 5% 0.75W 400V 2010 WELWYN PWC SERIES  TAPE &amp; REEL</t>
  </si>
  <si>
    <t>ST5089</t>
  </si>
  <si>
    <t>R 680R 1% 50V .O63W 0603 ANY  TAPE AND REEL</t>
  </si>
  <si>
    <t>ST6011</t>
  </si>
  <si>
    <t>CN 53261-0271 TAPE AND REEL</t>
  </si>
  <si>
    <t>ST6075</t>
  </si>
  <si>
    <t>CON  200WAY DIMM DDR1  TYCO  1473005-1  TRAY ONLY</t>
  </si>
  <si>
    <t>ST6091</t>
  </si>
  <si>
    <t>CN  XF2M-2015-1A OMRON TAPE AND REEL ONLY</t>
  </si>
  <si>
    <t>ST6730-0005</t>
  </si>
  <si>
    <t>81-01-14380-2000-00047</t>
  </si>
  <si>
    <t>PHMC01</t>
  </si>
  <si>
    <t>ST7040975</t>
  </si>
  <si>
    <t>RES.,100R,1%,0805,100R</t>
  </si>
  <si>
    <t>ST7041118</t>
  </si>
  <si>
    <t>DIODE,SW.,DUAL,85V,0.14A,LOW LEAK,SOT323</t>
  </si>
  <si>
    <t>ST7041507</t>
  </si>
  <si>
    <t>RES 0 OHM 1/4W 1206 SMD</t>
  </si>
  <si>
    <t>ST7042505</t>
  </si>
  <si>
    <t>VOLT.REG., SW., STEP-DOWN, 3.3V,5V,TSOT23-6</t>
  </si>
  <si>
    <t>ST7042999</t>
  </si>
  <si>
    <t>RES.,100R,1%,0603</t>
  </si>
  <si>
    <t>ST2823929C/ST2823989C</t>
  </si>
  <si>
    <t>ST7043007</t>
  </si>
  <si>
    <t>RES.,10K,1%,0603</t>
  </si>
  <si>
    <t>ST2823989C/ST2824379/ST2824380/ST2824382/ST2824387C</t>
  </si>
  <si>
    <t>ST7043011</t>
  </si>
  <si>
    <t>RES.,49.9K,1%,0603</t>
  </si>
  <si>
    <t>ST7043439</t>
  </si>
  <si>
    <t>DIODE, SCHOTTKY RECTIFIER,2A</t>
  </si>
  <si>
    <t>ST7043530</t>
  </si>
  <si>
    <t>CAP.CER.,470PF,50V,5%,X7R,0805,470PF</t>
  </si>
  <si>
    <t>ST7043772</t>
  </si>
  <si>
    <t>VOLT. REG.LINEAR,LDO,NEGATIVE,ADJ.TSOT-23-5</t>
  </si>
  <si>
    <t>ST2824378/ST2824387C</t>
  </si>
  <si>
    <t>ST7044059</t>
  </si>
  <si>
    <t>RES.,0R,0603</t>
  </si>
  <si>
    <t>ST7044062</t>
  </si>
  <si>
    <t>RES.,33R,1%,0603</t>
  </si>
  <si>
    <t>ST2823929C/ST2824382</t>
  </si>
  <si>
    <t>ST7044165</t>
  </si>
  <si>
    <t>RES.,24.9K,1%,0603</t>
  </si>
  <si>
    <t>ST7044315</t>
  </si>
  <si>
    <t>PHOTO MOS,1500V,20MA,SMD</t>
  </si>
  <si>
    <t>ST7044402</t>
  </si>
  <si>
    <t>TEST POINT MINIATURE,TH, BLACK</t>
  </si>
  <si>
    <t>Heili002</t>
  </si>
  <si>
    <t>ST7044511</t>
  </si>
  <si>
    <t>TEST POINT MINIATURE,SMD,0.105X0.060*</t>
  </si>
  <si>
    <t>ST2823989C/ST2824382</t>
  </si>
  <si>
    <t>ST7044736</t>
  </si>
  <si>
    <t>RES.,5K,1%,100PPM,1.2KV,1206</t>
  </si>
  <si>
    <t>RHOPOINT001</t>
  </si>
  <si>
    <t>ST7045790</t>
  </si>
  <si>
    <t>RES.,2R,5%,0603</t>
  </si>
  <si>
    <t>ST7045795</t>
  </si>
  <si>
    <t>RES.,3.32K,1%,0603</t>
  </si>
  <si>
    <t>ST2823989C/ST2824380</t>
  </si>
  <si>
    <t>ST7045811</t>
  </si>
  <si>
    <t>CAP.CER.,270PF,50V,5%,NP0,0603</t>
  </si>
  <si>
    <t>ST7045820</t>
  </si>
  <si>
    <t>CAP.CER.,0.1UF,25V,10%,X7R,0603,0.1UF</t>
  </si>
  <si>
    <t>ST7045852</t>
  </si>
  <si>
    <t>CAP.CER.,0.1UF,16V,10%,X7R,0603,0.1UF</t>
  </si>
  <si>
    <t>ST7045853</t>
  </si>
  <si>
    <t>CAP.,CER.,2.2UF,25V,10%,X7R,1206,2.2UF</t>
  </si>
  <si>
    <t>ST7045866</t>
  </si>
  <si>
    <t>RES.,1K,1%,0603,1K</t>
  </si>
  <si>
    <t>ST7045884</t>
  </si>
  <si>
    <t>CAP.CER.,0.1UF,50V,10%,X7R,0603</t>
  </si>
  <si>
    <t>ST7045888</t>
  </si>
  <si>
    <t>CAP.,CER.,1NF,50V,5%, NPO,0603,1NF</t>
  </si>
  <si>
    <t>ST7045890</t>
  </si>
  <si>
    <t>CAP.,CER.,100PF,50V,5%,NP0,0603</t>
  </si>
  <si>
    <t>ST7045898</t>
  </si>
  <si>
    <t>RES.,2K,1%,50V,100PPM,0603</t>
  </si>
  <si>
    <t>ST7045910</t>
  </si>
  <si>
    <t>RES.,3.3M,1%,0805</t>
  </si>
  <si>
    <t>ST7045986</t>
  </si>
  <si>
    <t>CAP.,CER.,0.01UF,50V,5%,X7R,0603</t>
  </si>
  <si>
    <t>ST2823989C/ST2824382/ST2824387C</t>
  </si>
  <si>
    <t>ST7046143</t>
  </si>
  <si>
    <t>RES.,4.7K,5%,0603,4.7K</t>
  </si>
  <si>
    <t>ST7046198</t>
  </si>
  <si>
    <t>RES.,100K,0.5%,25PPM,0603</t>
  </si>
  <si>
    <t>ST7046202</t>
  </si>
  <si>
    <t>OPAMP, DUAL, PRECISION, S/D SUPPLY,LOW NOISE, SO8</t>
  </si>
  <si>
    <t>ST7046213</t>
  </si>
  <si>
    <t>JFET-CURRENT REGULATOR DIODE, IF=1.4MA,SOT23</t>
  </si>
  <si>
    <t>MICROSS001</t>
  </si>
  <si>
    <t>ST7046597</t>
  </si>
  <si>
    <t>RES.,5.62K,1%,0603</t>
  </si>
  <si>
    <t>ST7046627</t>
  </si>
  <si>
    <t>FERRITE BEAD,, 600R/0.2R,0603</t>
  </si>
  <si>
    <t>ST7046629</t>
  </si>
  <si>
    <t>RES.,20K,0.05%,10PPM,0603</t>
  </si>
  <si>
    <t>SUSUM001</t>
  </si>
  <si>
    <t>ST7046632</t>
  </si>
  <si>
    <t>RESISTOR 0603,47R,5%</t>
  </si>
  <si>
    <t>MOUSER01</t>
  </si>
  <si>
    <t>ST7046633</t>
  </si>
  <si>
    <t>MONOFLOP, RETRIGGERABLE</t>
  </si>
  <si>
    <t>ST7046742</t>
  </si>
  <si>
    <t>RES.,200K,1%,+/-100PPM,75V,0603</t>
  </si>
  <si>
    <t>ST7046756</t>
  </si>
  <si>
    <t>RES.,510K,1%,50V,+/-100PPM,0603</t>
  </si>
  <si>
    <t>ST7046975</t>
  </si>
  <si>
    <t>DIODE,TVS,TRANSIL,UNIDIR.,3.3V/4.0V,350W,SOD-323</t>
  </si>
  <si>
    <t>ST7046977</t>
  </si>
  <si>
    <t>DIODE, FAST, 75V 150MA  SOD323</t>
  </si>
  <si>
    <t>ST7047011</t>
  </si>
  <si>
    <t>CAP.CER.,1UF,25V,10%,X5R,0603</t>
  </si>
  <si>
    <t>ST7047012</t>
  </si>
  <si>
    <t>CAP.CER.,10UF,25V,10%,X7R,1210</t>
  </si>
  <si>
    <t>ST7047015</t>
  </si>
  <si>
    <t>CNN HEAD 1X5 BAT 12V 7.5A 5MM TH KEY,5787430-1</t>
  </si>
  <si>
    <t>SHLX01</t>
  </si>
  <si>
    <t>ST7047034</t>
  </si>
  <si>
    <t>CAP.CER.,1UF,25V,10%,X7R,0603</t>
  </si>
  <si>
    <t>ST7047081</t>
  </si>
  <si>
    <t>CAP.CER.,4.7UF,16V,10%,X7R,0805</t>
  </si>
  <si>
    <t>ST2823989C/ST2824378/ST2824380</t>
  </si>
  <si>
    <t>ST7047216</t>
  </si>
  <si>
    <t>CAP.CER.,0.22UF,16V,10%,X7R,0603,,0.22UF</t>
  </si>
  <si>
    <t>ST7047299</t>
  </si>
  <si>
    <t>COMPARATOR W/REF.,DUAL POL. OUTPUT, SOT23-5,ADCMP361</t>
  </si>
  <si>
    <t>EXCEL001</t>
  </si>
  <si>
    <t>ST7047314</t>
  </si>
  <si>
    <t>RES.,1.1K,1%,0603</t>
  </si>
  <si>
    <t>ST2823929C/ST2824378</t>
  </si>
  <si>
    <t>ST7047341</t>
  </si>
  <si>
    <t>CAP.CER.,1UF,25V,10%,X7R,0805</t>
  </si>
  <si>
    <t>ST2824378/ST2824382</t>
  </si>
  <si>
    <t>ST7047495</t>
  </si>
  <si>
    <t>CAP.TANT.,68UF,25V,10%,200MR ESR,CASE X</t>
  </si>
  <si>
    <t>ST7047700</t>
  </si>
  <si>
    <t>CAP.,CER.,8.2NF,50V,10%,X7R,0603,8.2NF</t>
  </si>
  <si>
    <t>ST7047776</t>
  </si>
  <si>
    <t>CAP CER 1UF 35V 10% X7R 0603,1U</t>
  </si>
  <si>
    <t>ST7047777</t>
  </si>
  <si>
    <t>DIODE SCHOTTKY 40V 0.5A SOD123,B0540W-7-F</t>
  </si>
  <si>
    <t>ST7047778</t>
  </si>
  <si>
    <t>LED,BLUE,104MCD,20MA,3.3V,RA,SMD,LTST-S110TBKT</t>
  </si>
  <si>
    <t>ST7047779</t>
  </si>
  <si>
    <t>LED,RED,54MCD,20MA,2V,RA,SMD,LTST-S110KRKT</t>
  </si>
  <si>
    <t>ST7047780</t>
  </si>
  <si>
    <t>RECEPTACLE,8P.,1ROW, 1.5MM,30CYCLES,2A,100V, VERT,SMD</t>
  </si>
  <si>
    <t>ST7047781</t>
  </si>
  <si>
    <t>COIL CHOKE 22UH SHIELDED SMD,22UH</t>
  </si>
  <si>
    <t>ST7047782</t>
  </si>
  <si>
    <t>RES 30.0 OHM 1/8W 1% 0805 SMD,30R</t>
  </si>
  <si>
    <t>ST7047783</t>
  </si>
  <si>
    <t>RES 15.0 OHM 1/8W 1% 0805 SMD,15R</t>
  </si>
  <si>
    <t>ST7047784</t>
  </si>
  <si>
    <t>IC TOUCH SENSOR 1KEY SOT23-6,AT42QT1011</t>
  </si>
  <si>
    <t>ST7047785</t>
  </si>
  <si>
    <t>IC LED DRVR WHITE BCKLGT TSOT-5,CAT4139</t>
  </si>
  <si>
    <t>ST7047788</t>
  </si>
  <si>
    <t>RECEPTACLE, USB-A, SHIELDED, RA,REVERSEMOUNT,TH</t>
  </si>
  <si>
    <t>ST7047789</t>
  </si>
  <si>
    <t>HEADER, 10P,2ROWS,0.1*,3A,500VAC,RA,TH</t>
  </si>
  <si>
    <t>ST7047790</t>
  </si>
  <si>
    <t>PHOTODIODE,PIN,940NM,0.55A/W, SMD</t>
  </si>
  <si>
    <t>ST7047791</t>
  </si>
  <si>
    <t>PCB PIN, NAIL HEAD, L=0.165*,TH</t>
  </si>
  <si>
    <t>ST7047793</t>
  </si>
  <si>
    <t>CAP. 0.1UF,2%,63V,LOW LOSSES,RADIAL,MKP</t>
  </si>
  <si>
    <t>ST7047794</t>
  </si>
  <si>
    <t>CAP. CERAMIC, 18PF,6KV, SL, 5%, TH,RADIAL</t>
  </si>
  <si>
    <t>ST7047795</t>
  </si>
  <si>
    <t>CAP CER., 560PF,500V,C0G,5%,1206</t>
  </si>
  <si>
    <t>ST7047796</t>
  </si>
  <si>
    <t>CAP.,1UF,160VAC,450VDC,10%,MKP,RAD.,TH</t>
  </si>
  <si>
    <t>ST7047798</t>
  </si>
  <si>
    <t>DIODE, RECTIFIER, 5KV,70NS,50MA,TH</t>
  </si>
  <si>
    <t>APSCO001</t>
  </si>
  <si>
    <t>ST7047799</t>
  </si>
  <si>
    <t>DIODE, ZENER, 5.1V, 0.5W,SOD123</t>
  </si>
  <si>
    <t>ST7047800</t>
  </si>
  <si>
    <t>DIODE,ZENER,27V,5%,10NA,0.5W,SOD-123</t>
  </si>
  <si>
    <t>ST7047801</t>
  </si>
  <si>
    <t>DIODE,ZENER,DUAL,51V,5%,0.3W,SOT-23</t>
  </si>
  <si>
    <t>ST7047802</t>
  </si>
  <si>
    <t>DIODE,SCHOTTKY,POWER RECTIFIER, 40V,4A,SMB</t>
  </si>
  <si>
    <t>ST7047803</t>
  </si>
  <si>
    <t>DIODE,FAST SW.,DUAL,0.225A,300V,SOT-23</t>
  </si>
  <si>
    <t>ST7047804</t>
  </si>
  <si>
    <t>LED,INFRARED,H.SPEED,850NM,20DEG,SMD</t>
  </si>
  <si>
    <t>ST7047807</t>
  </si>
  <si>
    <t>HEAT SHRINK TUBING 3/32*,500V/MIL,BLACK</t>
  </si>
  <si>
    <t>Anixt002</t>
  </si>
  <si>
    <t>1104679-05/ST2823989C</t>
  </si>
  <si>
    <t>ST7047808</t>
  </si>
  <si>
    <t>HEADER, DIN 61612, 24 PINS REMOVED, SOCKET,8 POS.,RA,TH</t>
  </si>
  <si>
    <t>HART02</t>
  </si>
  <si>
    <t>ST7047809</t>
  </si>
  <si>
    <t>HEADER, ,DIN41612,30POS.,3ROWS,0.1*,RA, SOLDER TERMIN.,TH</t>
  </si>
  <si>
    <t>ST7047810</t>
  </si>
  <si>
    <t>PIN RECEPTACLE, 1POS, TH</t>
  </si>
  <si>
    <t>ST7047811</t>
  </si>
  <si>
    <t>INDUCTOR,SMD,22UH,10%,0.64R, 0.28A</t>
  </si>
  <si>
    <t>Coilc001</t>
  </si>
  <si>
    <t>ST7047812</t>
  </si>
  <si>
    <t>INDUCTOR, 100UH,0.31R,0.71A,SMD</t>
  </si>
  <si>
    <t>ST7047813</t>
  </si>
  <si>
    <t>INDUCTOR,10UH,20%,POWER,SMD</t>
  </si>
  <si>
    <t>ST7047815</t>
  </si>
  <si>
    <t>NUT.HEX,M2.5X0.45,SS</t>
  </si>
  <si>
    <t>ST2823989C/ST2824378/ST2824379/ST2824384</t>
  </si>
  <si>
    <t>ST7047816</t>
  </si>
  <si>
    <t>CONTACT SOCKET,HV,2.8KV, FOR DIN41612 CONNECTORS</t>
  </si>
  <si>
    <t>ST7047817</t>
  </si>
  <si>
    <t>CONTACT PIN, HV, 2.8KV, FOR DIN41612 CONNECTORS</t>
  </si>
  <si>
    <t>ST7047818</t>
  </si>
  <si>
    <t>CONTACT SOCKET,COAXIAL,RA,FOR DIN41612 CONNECTORS</t>
  </si>
  <si>
    <t>ST7047819</t>
  </si>
  <si>
    <t>ROLL PIN FOR CARD EJECTOR, SS, 0.093X0.25*</t>
  </si>
  <si>
    <t>EVAN01</t>
  </si>
  <si>
    <t>ST2823989C/ST2824378</t>
  </si>
  <si>
    <t>ST7047820</t>
  </si>
  <si>
    <t>TRANSISTOR-NPN, IC=1A, VEC=40V,1W,300MHZ,SOT-233-4</t>
  </si>
  <si>
    <t>ST7047821</t>
  </si>
  <si>
    <t>MOSFET,N-CH,80MR,2A,30V,SOT-23</t>
  </si>
  <si>
    <t>HKARR001/SDGKC01</t>
  </si>
  <si>
    <t>ST7047822</t>
  </si>
  <si>
    <t>MOSFET,P-CH 30V,35A,RDS=7MR,POWERPAK1212-8</t>
  </si>
  <si>
    <t>ST2823989C/ST2824378/ST2824379</t>
  </si>
  <si>
    <t>ST7047823</t>
  </si>
  <si>
    <t>MOSFET,N-CH,6.4MR, 17A,40V,DFN-8</t>
  </si>
  <si>
    <t>ST7047825</t>
  </si>
  <si>
    <t>RESISTOR 1R, 1%,100PPM, 1206</t>
  </si>
  <si>
    <t>ST7047826</t>
  </si>
  <si>
    <t>RES., 82K, 0.05%,10PPM,100V, 0805</t>
  </si>
  <si>
    <t>ST7047827</t>
  </si>
  <si>
    <t>RES.,100M,0.1%,25PPM,3.5KV,3512</t>
  </si>
  <si>
    <t>ST7047828</t>
  </si>
  <si>
    <t>RES.,1K,0.01%,5PPM,0603</t>
  </si>
  <si>
    <t>ST7047829</t>
  </si>
  <si>
    <t>RES.,2K, 0.05%,10PPM,100V, 0805</t>
  </si>
  <si>
    <t>ST7047830</t>
  </si>
  <si>
    <t>RES.10K,0.1%,5PPM,0.1W,0603</t>
  </si>
  <si>
    <t>ST7047831</t>
  </si>
  <si>
    <t>RES.,68R,1%,0603</t>
  </si>
  <si>
    <t>ST7047832</t>
  </si>
  <si>
    <t>RESISTOR 10M, 50PPM,0.5%, 2KV,SMD2010</t>
  </si>
  <si>
    <t>ST7047833</t>
  </si>
  <si>
    <t>RES.,680R,0.5%,25PPM,0603</t>
  </si>
  <si>
    <t>ST7047834</t>
  </si>
  <si>
    <t>RES.,1M,1%,100PPM,1.5KV,0.33W,1206</t>
  </si>
  <si>
    <t>ST7047835</t>
  </si>
  <si>
    <t>RES., 0.1R,5%,005W,200PPM,1210</t>
  </si>
  <si>
    <t>ST7047836</t>
  </si>
  <si>
    <t>RES 124 OHM 1/10W 1% 0603 SMD</t>
  </si>
  <si>
    <t>ST7047837</t>
  </si>
  <si>
    <t>RES.,130K,1%,100PPM, 0.25W,200V,1206</t>
  </si>
  <si>
    <t>ST7047838</t>
  </si>
  <si>
    <t>RES.,10M,1%,100PPM,500V,0.25W,1206</t>
  </si>
  <si>
    <t>ST7047839</t>
  </si>
  <si>
    <t>SCREW M2.5X0.45,PAN HEAD, 12MM,SS</t>
  </si>
  <si>
    <t>ST7047842</t>
  </si>
  <si>
    <t>SMT NUT,#2,0.219X0.062*</t>
  </si>
  <si>
    <t>ARCONIX</t>
  </si>
  <si>
    <t>ST2823989C/ST2824384/ST2824387C</t>
  </si>
  <si>
    <t>ST7047845</t>
  </si>
  <si>
    <t>VOLT.REF., 1.25V,10PPM/DEG,0.05%, LDO,SOT-23-6</t>
  </si>
  <si>
    <t>ST7047846</t>
  </si>
  <si>
    <t>OPAMP.,FDIF,PREC,SO8</t>
  </si>
  <si>
    <t>ST7047847</t>
  </si>
  <si>
    <t>VOLT.REG.,LINEAR,5V,0.05A,LDO,SC70-5</t>
  </si>
  <si>
    <t>ST7047848</t>
  </si>
  <si>
    <t>VOLT. REG.,LINEAR,ADJ,3A,LDO,D2PAK</t>
  </si>
  <si>
    <t>ST7047849</t>
  </si>
  <si>
    <t>OPAMP,GP,S/D SUPPLY,SOT23-5</t>
  </si>
  <si>
    <t>ST7047850</t>
  </si>
  <si>
    <t>WIRE, BUS BAR,24AWG</t>
  </si>
  <si>
    <t>RIDGEWAY001</t>
  </si>
  <si>
    <t>ST7047851</t>
  </si>
  <si>
    <t>WASHER LOCK SPLIT,M2.5, OD=5.1, SS</t>
  </si>
  <si>
    <t>ST7047852</t>
  </si>
  <si>
    <t>CAP.TANT, ,330UF,16V,20%,SMD2824</t>
  </si>
  <si>
    <t>ST7047854</t>
  </si>
  <si>
    <t>CAP.CER.,18NF,2.5KV,10%,X7R,RAD</t>
  </si>
  <si>
    <t>ST7048017</t>
  </si>
  <si>
    <t>CAP.,CER.,1NF,50V,5%, NPO,0603</t>
  </si>
  <si>
    <t>ST7048018</t>
  </si>
  <si>
    <t>CAP.CER.,100PF,500V,5%,NPO,1206</t>
  </si>
  <si>
    <t>ST2823989C/ST2824387C</t>
  </si>
  <si>
    <t>ST7048019</t>
  </si>
  <si>
    <t>CAP.CER.,680PF,3.15KV,10%,RADIAL-DISC</t>
  </si>
  <si>
    <t>ST7048020</t>
  </si>
  <si>
    <t>LED, SUPER RED,CLEAR, 0805</t>
  </si>
  <si>
    <t>ST7048021</t>
  </si>
  <si>
    <t>RESISTOR 100M, 50PPM,1%, 2KV,SMD2010</t>
  </si>
  <si>
    <t>ST7048022</t>
  </si>
  <si>
    <t>RES.,5.1K,5%,250PPM,500V,2W,AXIAL-TH</t>
  </si>
  <si>
    <t>ST7048023</t>
  </si>
  <si>
    <t>MOSFET DRIVER,1.5A,NON-INV.,DUAL,SO-8</t>
  </si>
  <si>
    <t>ALECT001</t>
  </si>
  <si>
    <t>TRANSFORMER,HIGH V.,TURNS RATIOS 1:100,1:0.30, 19UH, SMD</t>
  </si>
  <si>
    <t>ECC001</t>
  </si>
  <si>
    <t>ST7050004</t>
  </si>
  <si>
    <t>J-FET,N-CHANNEL,DUAL,-1-2.5VCUTOFF,CUSTOM,SO-8</t>
  </si>
  <si>
    <t>STTMP-11</t>
  </si>
  <si>
    <t>DIODE,TVS,TRANSIL,UNIDIR.,16V/17.8V,600W,SMB</t>
  </si>
  <si>
    <t>STTMP-181</t>
  </si>
  <si>
    <t>RES.,51.1K,1%,0603</t>
  </si>
  <si>
    <t>STTMP-31</t>
  </si>
  <si>
    <t>RES.,10.0K,0.5%,25PPM,0603</t>
  </si>
  <si>
    <t>STTMP-462</t>
  </si>
  <si>
    <t>CAP.CER.,47UF,16V,20%,X5R,1210</t>
  </si>
  <si>
    <t>STTMP-478</t>
  </si>
  <si>
    <t>CAP.CER.,0.1UF,25V,10%,X7R,0402</t>
  </si>
  <si>
    <t>ST2823929C/ST2824378/ST2824387C</t>
  </si>
  <si>
    <t>STTMP-515</t>
  </si>
  <si>
    <t>DIODE,SCHOTTKY,DUAL,SERIES,30V, 0.2A,SOT23</t>
  </si>
  <si>
    <t>STTMP-516</t>
  </si>
  <si>
    <t>CAP.CER.RF,2PF,+/-0.1PF,50V,30PPM,0805</t>
  </si>
  <si>
    <t>STTMP-561</t>
  </si>
  <si>
    <t>TRANS/INDUCT,10UH,0.4A,SHIELD,SMD</t>
  </si>
  <si>
    <t>STTMP-584</t>
  </si>
  <si>
    <t>RES.,1G,1%,100PPM,1206</t>
  </si>
  <si>
    <t>TT0201009M01S</t>
  </si>
  <si>
    <t>CAP TANT 100UF 10V 10% 2917</t>
  </si>
  <si>
    <t>TT020100Z001S</t>
  </si>
  <si>
    <t>RES 0.0 OHM 1/16W JUMP 0402 SMD</t>
  </si>
  <si>
    <t>TT0201010K25S</t>
  </si>
  <si>
    <t>RESISTOR ARRAY X4 1206</t>
  </si>
  <si>
    <t>TT0201075K01S</t>
  </si>
  <si>
    <t>RES 75K OHM 1/16W .1% 0402 SMD</t>
  </si>
  <si>
    <t>TT02010R0031S</t>
  </si>
  <si>
    <t>0R003, 1%, 2W, 75PPMPC,2512R H0.9</t>
  </si>
  <si>
    <t>TT02010R0101S</t>
  </si>
  <si>
    <t>0R01, 1%, 1W, 100PPMPC,2010R H0.8</t>
  </si>
  <si>
    <t>TT02010R0201S</t>
  </si>
  <si>
    <t>RES .020 OHM 2W 1% 2512 SMD</t>
  </si>
  <si>
    <t>TT02010R5001S</t>
  </si>
  <si>
    <t>RES.,0.05R,1%,0.33W,1206</t>
  </si>
  <si>
    <t>TT0201100K26S</t>
  </si>
  <si>
    <t>RES 100K OHM 1/16W 1% 0402 SMD</t>
  </si>
  <si>
    <t>TT0201100K27S</t>
  </si>
  <si>
    <t>RES 100K OHM 1/16W .1% 0402 SMD</t>
  </si>
  <si>
    <t>TT0201100K28S</t>
  </si>
  <si>
    <t>RES 100K OHM 1/10W .1% 0603 SMD,100K 0.1%</t>
  </si>
  <si>
    <t>TT0201100R09S</t>
  </si>
  <si>
    <t>RES.,100R,1%,0402,</t>
  </si>
  <si>
    <t>TT0201100R10S</t>
  </si>
  <si>
    <t>RES 100 OHM 1/10W 1% 0603 SMD</t>
  </si>
  <si>
    <t>TT0201100R11S</t>
  </si>
  <si>
    <t>RES0603,100R</t>
  </si>
  <si>
    <t>TT0201107K01S</t>
  </si>
  <si>
    <t>RES 107K OHM 1/16W 1% 0402 SMD</t>
  </si>
  <si>
    <t>TT020110K003S</t>
  </si>
  <si>
    <t>RES.,10K,1%,0402</t>
  </si>
  <si>
    <t>TT020110K004S</t>
  </si>
  <si>
    <t>RES 10K OHM 1/16W .1% 0402 SMD</t>
  </si>
  <si>
    <t>TT020110K501S</t>
  </si>
  <si>
    <t>RES0402</t>
  </si>
  <si>
    <t>TT020112K002S</t>
  </si>
  <si>
    <t>12K, 1%, 50V, 63MW, 100PPMPC,0603R H0.6</t>
  </si>
  <si>
    <t>TT020112MR01S</t>
  </si>
  <si>
    <t>RES., 12MR,1%,1W,75PPM,2512,12MR/1W</t>
  </si>
  <si>
    <t>TT0201137K01S</t>
  </si>
  <si>
    <t>RES.,137K,1%,0402</t>
  </si>
  <si>
    <t>TT020115K002S</t>
  </si>
  <si>
    <t>RES 15.0K OHM 1/16W 1% 0402 SMD</t>
  </si>
  <si>
    <t>ST2824378/ST2824379</t>
  </si>
  <si>
    <t>TT0201162K01S</t>
  </si>
  <si>
    <t>RES0402,162K,1%</t>
  </si>
  <si>
    <t>TT020116K902S</t>
  </si>
  <si>
    <t>RES0402,16.9K,1%</t>
  </si>
  <si>
    <t>500-01341/500-1159/ST2824379</t>
  </si>
  <si>
    <t>TT0201182K01S</t>
  </si>
  <si>
    <t>RES 182K OHM 1/16W 1% 0402 SMD</t>
  </si>
  <si>
    <t>TT0201182K02S</t>
  </si>
  <si>
    <t>RES 182K OHM 1/10W .1% 0603 SMD,182K 0.1%</t>
  </si>
  <si>
    <t>TT0201191K01S</t>
  </si>
  <si>
    <t>RES 191K OHM 1/10W 1% 0603 SMD,191K</t>
  </si>
  <si>
    <t>TT02011K0004S</t>
  </si>
  <si>
    <t>RES.,1K,1%,0402</t>
  </si>
  <si>
    <t>TT02011K0005S</t>
  </si>
  <si>
    <t>RES 1.00K OHM 1/2W 1% 1210 SMD</t>
  </si>
  <si>
    <t>TT02011K1302S</t>
  </si>
  <si>
    <t>RES0402,1.13K,1%</t>
  </si>
  <si>
    <t>TT02011K5801S</t>
  </si>
  <si>
    <t>RES.,1.58K,1%,0603</t>
  </si>
  <si>
    <t>TT02011K6001S</t>
  </si>
  <si>
    <t>RES 1.6K OHM 1/16W .1% 0402 SMD</t>
  </si>
  <si>
    <t>TT02011K8002S</t>
  </si>
  <si>
    <t>RES 1.8K OHM 1/16W .1% 0402 SMD</t>
  </si>
  <si>
    <t>TT02011M0004S</t>
  </si>
  <si>
    <t>RES 1.00M OHM 1/16W 1% 0402 SMD, RES0402</t>
  </si>
  <si>
    <t>TT02011R0003S</t>
  </si>
  <si>
    <t>1R, 1%, 50V, 500MW, 200PPMPC,1206R H0.8</t>
  </si>
  <si>
    <t>TT0201200R01S</t>
  </si>
  <si>
    <t>TT020120K001S</t>
  </si>
  <si>
    <t>RES 20.0K OHM 1/16W 1% 0402 SMD</t>
  </si>
  <si>
    <t>TT020120R001S</t>
  </si>
  <si>
    <t>RES 20.0 OHM 1/16W 1% 0402 SMD</t>
  </si>
  <si>
    <t>TT020122K601S</t>
  </si>
  <si>
    <t>TT020122R003S</t>
  </si>
  <si>
    <t>22R, 1%, 50V, 63MW, 100PPMPC,0603R H0.6</t>
  </si>
  <si>
    <t>AB1003_STM32/ST24538-3</t>
  </si>
  <si>
    <t>TT020123K701S</t>
  </si>
  <si>
    <t>RES 23.7K OHM 1/16W 1% 0402 SMD</t>
  </si>
  <si>
    <t>TT020125MR01S</t>
  </si>
  <si>
    <t>2512 RESISTOR,25MR/1W</t>
  </si>
  <si>
    <t>TT0201280R01S</t>
  </si>
  <si>
    <t>RES 280 OHM 1/10W .1% 0603 SMD,280R 0.1%</t>
  </si>
  <si>
    <t>TT02012K1001S</t>
  </si>
  <si>
    <t>RES 2.1K OHM 1/10W .1% 0603 SMD,2.1K 0.1%</t>
  </si>
  <si>
    <t>TT02012K2003S</t>
  </si>
  <si>
    <t>RES.,2.2K,1%,0402</t>
  </si>
  <si>
    <t>TT02012K4901S</t>
  </si>
  <si>
    <t>RES0402, RES.,2.49K,1%,0402</t>
  </si>
  <si>
    <t>TT02012K4902S</t>
  </si>
  <si>
    <t>RES 2.49K OHM 1/10W .1% 0603 SMD,2K49 0.1%</t>
  </si>
  <si>
    <t>TT02012K6701S</t>
  </si>
  <si>
    <t>RES 2.67K OHM 1/16W 1% 0402 SMD</t>
  </si>
  <si>
    <t>TT02012M0001S</t>
  </si>
  <si>
    <t>RES 2.00M OHM 1/16W 1% 0402 SMD</t>
  </si>
  <si>
    <t>TT0201300K01S</t>
  </si>
  <si>
    <t>RES 300K OHM 1/16W 1% 0402 SMD</t>
  </si>
  <si>
    <t>TT020130K104S</t>
  </si>
  <si>
    <t>30K, 1%, 50V, 63MW, 100PPMPC,0603R H0.6</t>
  </si>
  <si>
    <t>TT020131K602S</t>
  </si>
  <si>
    <t>RES.,31.6K,1%,100PPM,0402</t>
  </si>
  <si>
    <t>TT020133K001S</t>
  </si>
  <si>
    <t>RES0402,33K,1%</t>
  </si>
  <si>
    <t>TT020133R001S</t>
  </si>
  <si>
    <t>RES 33.0 OHM 1/16W 1% 0402 SMD</t>
  </si>
  <si>
    <t>TTIE01/SFARN01</t>
  </si>
  <si>
    <t>TT0201390K01S</t>
  </si>
  <si>
    <t>390K, 1%, 50V, 63MW, 100PPMPC,0603R H0.6</t>
  </si>
  <si>
    <t>TT02013K0001S</t>
  </si>
  <si>
    <t>RES0402,3.00K,1%</t>
  </si>
  <si>
    <t>TT02013K2403S</t>
  </si>
  <si>
    <t>RES 3.24K OHM 1/10W .1% 0603 SMD,3K24 0.1%</t>
  </si>
  <si>
    <t>TT02013K3003S</t>
  </si>
  <si>
    <t>RES0402,3.30K,1%</t>
  </si>
  <si>
    <t>TT02013K3004S</t>
  </si>
  <si>
    <t>RES.,3K3,1%,0402</t>
  </si>
  <si>
    <t>TT02013K3201S</t>
  </si>
  <si>
    <t>RES 3.32K OHM 1/16W 1% 0402 SMD</t>
  </si>
  <si>
    <t>TT02013K6001S</t>
  </si>
  <si>
    <t>RES 3.6K OHM 1/16W 0.1% 0402 SMD</t>
  </si>
  <si>
    <t>TT02013K9001S</t>
  </si>
  <si>
    <t>3K9, 1%, 50V, 63MW, 100PPMPC,0603R H0.6</t>
  </si>
  <si>
    <t>TT0201432K01S</t>
  </si>
  <si>
    <t>RES 432K OHM 1/16W 1% 0402 SMD</t>
  </si>
  <si>
    <t>TT0201470R05S</t>
  </si>
  <si>
    <t>TT0201475R01S</t>
  </si>
  <si>
    <t>RES 475 OHM 1/16W 1% 0402 SMD</t>
  </si>
  <si>
    <t>TT020147K002S</t>
  </si>
  <si>
    <t>RES.,47K,1%,0402</t>
  </si>
  <si>
    <t>TT020147K005S</t>
  </si>
  <si>
    <t>47K, 1%, 50V, 63MW, 100PPMPC,0603R H0.6</t>
  </si>
  <si>
    <t>TT020149K902S</t>
  </si>
  <si>
    <t>RES0402,49.9K,1%</t>
  </si>
  <si>
    <t>TT020149R903S</t>
  </si>
  <si>
    <t>RES 49.9 OHM 1/16W 1% 0402 SMD</t>
  </si>
  <si>
    <t>TT02014K7003S</t>
  </si>
  <si>
    <t>RES 4.70K OHM 1/16W 1% 0402 SMD</t>
  </si>
  <si>
    <t>500-01191/500-01701/500-01711/500-01711-U32/500-01721/500-1143/500-1144/500-1160/ST2824378</t>
  </si>
  <si>
    <t>TT02014K9902S</t>
  </si>
  <si>
    <t>TT020151R003S</t>
  </si>
  <si>
    <t>51R, 1%, 50V, 63MW, 100PPMPC,0603R H0.6</t>
  </si>
  <si>
    <t>TT020153K601S</t>
  </si>
  <si>
    <t>RES.,53.6K,1%,100PPM,0402</t>
  </si>
  <si>
    <t>TT020154K901S</t>
  </si>
  <si>
    <t>RES0402,54.9K,1%</t>
  </si>
  <si>
    <t>TT0201560K01S</t>
  </si>
  <si>
    <t>RES 560K OHM 1/16W 1% 0402 SMD</t>
  </si>
  <si>
    <t>TT0201560R01S</t>
  </si>
  <si>
    <t>RES 560 OHM 1/16W 1% 0402 SMD</t>
  </si>
  <si>
    <t>TT020156K001S</t>
  </si>
  <si>
    <t>56K, 1%, 50V, 63MW, 100PPMPC,0603R H0.6</t>
  </si>
  <si>
    <t>TT02015K1001S</t>
  </si>
  <si>
    <t>RES 5.10K OHM 1/16W 1% 0402 SMD</t>
  </si>
  <si>
    <t>TT020160K402S</t>
  </si>
  <si>
    <t>RES 60.4K OHM 1/16W 1% 0402 SMD</t>
  </si>
  <si>
    <t>TT0201634K01S</t>
  </si>
  <si>
    <t>RES 634K OHM 1/16W 1% 0402 SMD</t>
  </si>
  <si>
    <t>TT0201680K02S</t>
  </si>
  <si>
    <t>680K, 1%, 50V, 63MW, 100PPMPC,0603R H0.6</t>
  </si>
  <si>
    <t>TT0201680R03S</t>
  </si>
  <si>
    <t>RES 680 OHM 1/16W 1% 0402 SMD</t>
  </si>
  <si>
    <t>TT02016K6502S</t>
  </si>
  <si>
    <t>RES 6.65K OHM 1/10W .1% 0603 SMD,6.65K 0.1%</t>
  </si>
  <si>
    <t>TT02016K8103S</t>
  </si>
  <si>
    <t>RES 6.8K OHM 1/16W .5% 0603 SMD</t>
  </si>
  <si>
    <t>TT0201768K01S</t>
  </si>
  <si>
    <t>RES.,768K,1%,0402</t>
  </si>
  <si>
    <t>TT02017K5001S</t>
  </si>
  <si>
    <t>RES 7.50K OHM 1/16W 1% 0402 SMD</t>
  </si>
  <si>
    <t>TT02017K5002S</t>
  </si>
  <si>
    <t>RES 7.5K OHM 1/10W .1% 0603 SMD,7K5 0.1%</t>
  </si>
  <si>
    <t>TT020180K601S</t>
  </si>
  <si>
    <t>RES 80.6K OHM 1/16W 1% 0402 SMD</t>
  </si>
  <si>
    <t>TT020180K602S</t>
  </si>
  <si>
    <t>CAP CER 470PF 50V 5% X7R 0402</t>
  </si>
  <si>
    <t>TT020180K603S</t>
  </si>
  <si>
    <t>RES.,80.6K,1%,100PPM,0603</t>
  </si>
  <si>
    <t>TT020184K501S</t>
  </si>
  <si>
    <t>RES 84.5K OHM 1/16W 1% 0402 SMD</t>
  </si>
  <si>
    <t>TT020190K901S</t>
  </si>
  <si>
    <t>TT02019K3101S</t>
  </si>
  <si>
    <t>RES 9.31K OHM 1/10W 1% 0402 SMD</t>
  </si>
  <si>
    <t>TT02019K7601S</t>
  </si>
  <si>
    <t>RES.,9K76,1%,0402</t>
  </si>
  <si>
    <t>TT02019MR001S</t>
  </si>
  <si>
    <t>2512 RESISTOR,9MR/1W</t>
  </si>
  <si>
    <t>UKARR001</t>
  </si>
  <si>
    <t>TT0201R00501S</t>
  </si>
  <si>
    <t>RES .005 OHM 1W 1% 2512 SMD</t>
  </si>
  <si>
    <t>TT0301001U10S</t>
  </si>
  <si>
    <t>CC0805,1UF,25V</t>
  </si>
  <si>
    <t>TT0301010N10S</t>
  </si>
  <si>
    <t>CAP CER 1UF 50V 10% X7R 1206</t>
  </si>
  <si>
    <t>TT0301010U15S</t>
  </si>
  <si>
    <t>CAP CER 10000PF 25V 5% NP0 1206</t>
  </si>
  <si>
    <t>TT0301010U16S</t>
  </si>
  <si>
    <t>CAP.,CER.,0.01UF,16V,5%,X7R,0402</t>
  </si>
  <si>
    <t>TT0301018N01S</t>
  </si>
  <si>
    <t>CAP.CER.,10PF,50V,5%,NP0,0402</t>
  </si>
  <si>
    <t>TT0301022P02S</t>
  </si>
  <si>
    <t>CAP CER 10UF 25V 10% X5R 1206</t>
  </si>
  <si>
    <t>TT0301022P03S</t>
  </si>
  <si>
    <t>CAP.CER.,10UF,25V,20%,X5R,0805</t>
  </si>
  <si>
    <t>TT0301022U05S</t>
  </si>
  <si>
    <t>CAP.,CER.,10UF,50V,10%,X5R 1206</t>
  </si>
  <si>
    <t>TT0301027N01S</t>
  </si>
  <si>
    <t>CAP CER 0.012UF 50V 10% X7R 0603</t>
  </si>
  <si>
    <t>TT0301033N01S</t>
  </si>
  <si>
    <t>CAP CER 0.018UF 50V 10% X7R 0603</t>
  </si>
  <si>
    <t>TT0301047N02S</t>
  </si>
  <si>
    <t>CAP CER 22PF 16V 5% NP0 0402</t>
  </si>
  <si>
    <t>TT0301047P02S</t>
  </si>
  <si>
    <t>CAP.CER.,0.022UF,16V,10%,X7R,0402</t>
  </si>
  <si>
    <t>TT03011000P4S</t>
  </si>
  <si>
    <t>CAP.CER.,22UF,25V,10%,X5R,1206</t>
  </si>
  <si>
    <t>TT03011000P5S</t>
  </si>
  <si>
    <t>CAP.CER.,27NF,50V,X7R,10%,0603</t>
  </si>
  <si>
    <t>TT0301100N26S</t>
  </si>
  <si>
    <t>CAP CER 33PF 50V 5% NP0 0402</t>
  </si>
  <si>
    <t>TT0301100N27S</t>
  </si>
  <si>
    <t>CAP.CER.,33PF,50V,5%,NP0,0603</t>
  </si>
  <si>
    <t>TT0301100N28S</t>
  </si>
  <si>
    <t>CAP CER 0.033UF 16V or 35V 10% X7R 0402</t>
  </si>
  <si>
    <t>TT0301100P06S</t>
  </si>
  <si>
    <t>CAP CER 0.047UF 16V 10% X5R 0402</t>
  </si>
  <si>
    <t>TT0301100P07S</t>
  </si>
  <si>
    <t>CAP.,CER.,47PF,50V,5%,COG, 0603,47PF</t>
  </si>
  <si>
    <t>TT03011300P1S</t>
  </si>
  <si>
    <t>CAP CER 1000PF 50V 5% X7R 0402</t>
  </si>
  <si>
    <t>TT0301150N21S</t>
  </si>
  <si>
    <t>CAP CER 1000PF 50V 1% NP0 0402</t>
  </si>
  <si>
    <t>TT03011800P1S</t>
  </si>
  <si>
    <t>CAP.CER.,0.1UF,16V,10%,X7R,0402</t>
  </si>
  <si>
    <t>TT03012200N4S</t>
  </si>
  <si>
    <t>CC0603,100NF,25V</t>
  </si>
  <si>
    <t>TT0301220N04S</t>
  </si>
  <si>
    <t>CAP CER 0.1UF 250V 10% X7R 1206</t>
  </si>
  <si>
    <t>TT03013900P01S</t>
  </si>
  <si>
    <t>CC0402,100PF,25V</t>
  </si>
  <si>
    <t>TT03014700N2S</t>
  </si>
  <si>
    <t>CAP.CER.,100PF,25V,5%,NP0,0402</t>
  </si>
  <si>
    <t>TT0301470P02S</t>
  </si>
  <si>
    <t>CC0805,120NF,25V</t>
  </si>
  <si>
    <t>TT0303100U03S</t>
  </si>
  <si>
    <t>CAP CER 1300PF 50V 5% NP0 0603</t>
  </si>
  <si>
    <t>TT0303220U01S</t>
  </si>
  <si>
    <t>CC0402,1800PF</t>
  </si>
  <si>
    <t>TT0303220U02S</t>
  </si>
  <si>
    <t>CAP.TANT.,220UF,16V,10%,25MR,CASEE</t>
  </si>
  <si>
    <t>TT0304100U04S</t>
  </si>
  <si>
    <t>CAP CER 0.15UF 16V 10% X7R 0402</t>
  </si>
  <si>
    <t>TT0304100U05S</t>
  </si>
  <si>
    <t>ALCAP-6.3,100UF,50V,ALM</t>
  </si>
  <si>
    <t>TT0307100U01S</t>
  </si>
  <si>
    <t>100U, 20%, 50V, ALU,PA_EEEFP1H101AP H10.5</t>
  </si>
  <si>
    <t>TT030710U006S</t>
  </si>
  <si>
    <t>10U, 10%, 50V, X7R, 1210,1210C H2.7</t>
  </si>
  <si>
    <t>TT03071U0004S</t>
  </si>
  <si>
    <t>1U, 10%, 50V, X7R,0805C H1.3</t>
  </si>
  <si>
    <t>TT030733N001S</t>
  </si>
  <si>
    <t>33N, 10%, 50V, X7R,0603C H0.9</t>
  </si>
  <si>
    <t>TT0307470N01S</t>
  </si>
  <si>
    <t>470N, 10%, 16V, X7R,0603C H0.9</t>
  </si>
  <si>
    <t>TT03074N7002S</t>
  </si>
  <si>
    <t>4N7, 10%, 50V, X7R, 0603,0603C H0.8</t>
  </si>
  <si>
    <t>TT03074U7002S</t>
  </si>
  <si>
    <t>4U7, 10%, 16V, X7R,0805C H1.5</t>
  </si>
  <si>
    <t>TT03075N6001S</t>
  </si>
  <si>
    <t>5N6, 10%, 50V, X7R,0603C H0.9</t>
  </si>
  <si>
    <t>TT0405000024S</t>
  </si>
  <si>
    <t>ARM MICROCONTROLLERS - MCU KINETIS 512K ENET</t>
  </si>
  <si>
    <t>TT0407000003S</t>
  </si>
  <si>
    <t>PRECISION MICROPOWER,LOW NOISE CMOS,RAIL-TO-RAIL I/O OPE AMP</t>
  </si>
  <si>
    <t>TT0407000004S</t>
  </si>
  <si>
    <t>TT0407000005S</t>
  </si>
  <si>
    <t>DUAL RAIL-2-RAIL IN-OUT OP AMP</t>
  </si>
  <si>
    <t>TT0407000006S</t>
  </si>
  <si>
    <t>2 CHANNEL POWER DISTRIBUTION SWITCH</t>
  </si>
  <si>
    <t>TT0407000008S</t>
  </si>
  <si>
    <t>DUAL MICROPOWER  ZERO-DRIFT OP AMP</t>
  </si>
  <si>
    <t>AMEYA001</t>
  </si>
  <si>
    <t>TT0407000009S</t>
  </si>
  <si>
    <t>IC OPAMP DIFF 225MHZ SGL SO-8</t>
  </si>
  <si>
    <t>TT0407000010S</t>
  </si>
  <si>
    <t>IC OPAMP DIFF R-R 145MHZ 8SOIC,THS4521ID</t>
  </si>
  <si>
    <t>TT0415000005P</t>
  </si>
  <si>
    <t>DIODE 300V 250MA SOD523</t>
  </si>
  <si>
    <t>TT0415000006S</t>
  </si>
  <si>
    <t>DUAL DIODE, COMMON ANODE,BAT54ALT1</t>
  </si>
  <si>
    <t>TT0415000009S</t>
  </si>
  <si>
    <t>DIODE ARRAY 50V 200MA SOT23</t>
  </si>
  <si>
    <t>TT0415000013S</t>
  </si>
  <si>
    <t>SCHOTTKY RECT DIODE SOD123</t>
  </si>
  <si>
    <t>HKAVE001/SSmith001</t>
  </si>
  <si>
    <t>TT0415000015S</t>
  </si>
  <si>
    <t>SCHOTTKY RECT DIODE SMB,MBRS230LT3G</t>
  </si>
  <si>
    <t>TT0415000018S</t>
  </si>
  <si>
    <t>DIODE,SCHOTTKY,POWER RECT.,2A,30V,SOD323F</t>
  </si>
  <si>
    <t>TT0415000019S</t>
  </si>
  <si>
    <t>SCHOTTKY DIODE 200MW 30V,SD103</t>
  </si>
  <si>
    <t>TT0415000020S</t>
  </si>
  <si>
    <t>DIODE,TVS,TRANSIL,UNIDIRECTIONAL,5V,6.74V,600W,SMA,SMA6J5.0A</t>
  </si>
  <si>
    <t>TT0415000022S</t>
  </si>
  <si>
    <t>DIODE,TVS,UNIDIRECTIONAL,18V,600W,SMBJ,SMBJ18A</t>
  </si>
  <si>
    <t>TT0415000023S</t>
  </si>
  <si>
    <t>RAILCLAMP LOW CAP TVS DIODE ARRAY</t>
  </si>
  <si>
    <t>TT0415000026S</t>
  </si>
  <si>
    <t>TVS DIODE 5.5VWM 8VC SOT3</t>
  </si>
  <si>
    <t>TT0418000005S</t>
  </si>
  <si>
    <t>IC VREF SERIES 1.25V SOT-23-3</t>
  </si>
  <si>
    <t>3KXL065053U0100/3KXL065053U0100-TR/LST400/MAIN/LST400/MAIN_FA/ST2823929C</t>
  </si>
  <si>
    <t>TT0418000006S</t>
  </si>
  <si>
    <t>MOSFET N-CH 50V 220MA SOT-23</t>
  </si>
  <si>
    <t>ST22295-1/ST2824378</t>
  </si>
  <si>
    <t>TT0418000007S</t>
  </si>
  <si>
    <t>VOLT.REF., 2.5V,20PPM,0.2%,SOT23-3</t>
  </si>
  <si>
    <t>TT0418000008S</t>
  </si>
  <si>
    <t>JFET SWITCH N-CHAN SOT-23</t>
  </si>
  <si>
    <t>TT0418000009S</t>
  </si>
  <si>
    <t>MOSFET P-CH 30V 2.2A SOT23</t>
  </si>
  <si>
    <t>TT0418000015S</t>
  </si>
  <si>
    <t>VOLT.REF., 1.25V,20PPM,0.2%,SOT23-3</t>
  </si>
  <si>
    <t>TT0418000021S</t>
  </si>
  <si>
    <t>TRANS NPN 65V 0.1A SOT323</t>
  </si>
  <si>
    <t>TT0418000022S</t>
  </si>
  <si>
    <t>40V, 35A, 9.2MR,VSH_POWERPAK_1212-8 H1.2</t>
  </si>
  <si>
    <t>TT0418000023S</t>
  </si>
  <si>
    <t>30V, 30A, 5MR,VSH_POWERPAK_1212-8 H1.2</t>
  </si>
  <si>
    <t>TT0419000010S</t>
  </si>
  <si>
    <t>TINY 500 MA, HIGH-SPEED POWER MOSFET DRIVER</t>
  </si>
  <si>
    <t>TT0422000011S</t>
  </si>
  <si>
    <t>XTAL_5X3.2</t>
  </si>
  <si>
    <t>TT0423000003S</t>
  </si>
  <si>
    <t>IC MULTIVIBRATOR MONOSTABLE SM8</t>
  </si>
  <si>
    <t>TT0425000139S</t>
  </si>
  <si>
    <t>A/D conv.,Single, 16b.,500kHz,low P,QFN-16</t>
  </si>
  <si>
    <t>TT0425000140S</t>
  </si>
  <si>
    <t>SWITCH, LOAD MANAGEMENT,SOT23-5</t>
  </si>
  <si>
    <t>TT0425000141S</t>
  </si>
  <si>
    <t>DHA CODEC</t>
  </si>
  <si>
    <t>TT0425000142S</t>
  </si>
  <si>
    <t>PIEZO HAPTIC DRIVER WITH INTEGRATED BOOST CONVERTER</t>
  </si>
  <si>
    <t>HKAVE001/SDGKC01</t>
  </si>
  <si>
    <t>TT0425000143S</t>
  </si>
  <si>
    <t>4 CHANNEL 800 MBPS LVDS BUFFER</t>
  </si>
  <si>
    <t>TT0425000144S</t>
  </si>
  <si>
    <t>TT0425000145S</t>
  </si>
  <si>
    <t>16KB SERIAL 3V F-RAM MEMORY</t>
  </si>
  <si>
    <t>TT0425000146S</t>
  </si>
  <si>
    <t>DIODE ZENER 47V 300MW SOD323</t>
  </si>
  <si>
    <t>TT0425000147S</t>
  </si>
  <si>
    <t>IC VREF SERIES PREC 5V 8-SOIC,LT1461CIS8-5</t>
  </si>
  <si>
    <t>TT0425000148S</t>
  </si>
  <si>
    <t>TT0425000149S</t>
  </si>
  <si>
    <t>VOLT. REG.LINEAR,LDO,POSITIVE,ADJ.TSOT-23-5</t>
  </si>
  <si>
    <t>TT0425000150S</t>
  </si>
  <si>
    <t>DC/DC CONVERTER, INVERTING,-5V,-12V,TSOT23-5</t>
  </si>
  <si>
    <t>TT0425000152S</t>
  </si>
  <si>
    <t>36V LOW COST HIGH SIDE  CURRENT SENSE IN A SOT-23</t>
  </si>
  <si>
    <t>TT0425000154S</t>
  </si>
  <si>
    <t>DUAL SMART BATTERY  SYSTEM MANAGER,LTC1760IFW</t>
  </si>
  <si>
    <t>TT0425000155S</t>
  </si>
  <si>
    <t>IC REG BUCK BST ADJ 1A/2A 16-DFN</t>
  </si>
  <si>
    <t>TT0425000156S</t>
  </si>
  <si>
    <t>IC BUS BUFFER I2C 8-MSOP</t>
  </si>
  <si>
    <t>TT0425000157S</t>
  </si>
  <si>
    <t>MONO 7W CLASS D AMPLIFIER</t>
  </si>
  <si>
    <t>TT0425000158S</t>
  </si>
  <si>
    <t>DUAL BUFFER, OPEN DRAIN</t>
  </si>
  <si>
    <t>TT0425000159S</t>
  </si>
  <si>
    <t>BUFFER,NON-INV.,DUAL,CMOS,SMD</t>
  </si>
  <si>
    <t>TT0425000161S</t>
  </si>
  <si>
    <t>1.3MHZ STEP-UP SWITCHING REGULATOR WITH 1.4A SWITCH</t>
  </si>
  <si>
    <t>TT0425000162S</t>
  </si>
  <si>
    <t>IC BUFF/DVR TRI-ST DUAL 20TSSOP</t>
  </si>
  <si>
    <t>TT0425000163S</t>
  </si>
  <si>
    <t>2X4 (OCTAL) LOW VOLTAGE TRI-STATE BUFFER</t>
  </si>
  <si>
    <t>TT0425000165S</t>
  </si>
  <si>
    <t>150MA LDO REGULATOR</t>
  </si>
  <si>
    <t>TT0425000166S</t>
  </si>
  <si>
    <t>IC REG BUCK SYNC ADJ 1.5A 16QFN</t>
  </si>
  <si>
    <t>TT0425000168S</t>
  </si>
  <si>
    <t>EIGHT OUTPUT DIFFERENTIAL BUFFER FOR PCIE GEN 2</t>
  </si>
  <si>
    <t>TT0425000169S</t>
  </si>
  <si>
    <t>TINEY LOGIC SINGLE AND GATE 2V-6V, SC70-5</t>
  </si>
  <si>
    <t>TT0425000170S</t>
  </si>
  <si>
    <t>SYNCH BUCK REG.,VI=17,IO=6A</t>
  </si>
  <si>
    <t>TT0425000263S</t>
  </si>
  <si>
    <t>100V, 150MA,SOT323-3 H1.1</t>
  </si>
  <si>
    <t>TT0425000264S</t>
  </si>
  <si>
    <t>BUCK-BOOST CONVERTER,TSSOP-38 H1.2</t>
  </si>
  <si>
    <t>TT0425000265S</t>
  </si>
  <si>
    <t>DUAL OP AMP,SOIC-8 H1.8</t>
  </si>
  <si>
    <t>TT0425000266S</t>
  </si>
  <si>
    <t>8 CHANNEL ADC/DAC/GPIO,TSSOP-16 H1.2</t>
  </si>
  <si>
    <t>TT0425000267S</t>
  </si>
  <si>
    <t>3.3V LDO REGULATOR,SOT23-5 H1.5</t>
  </si>
  <si>
    <t>TT0501000004S</t>
  </si>
  <si>
    <t>CC0603,220NF,25V</t>
  </si>
  <si>
    <t>TT0501000005S</t>
  </si>
  <si>
    <t>CAP CER 3900PF 50V 5% X7R 0603</t>
  </si>
  <si>
    <t>TT0501000006S</t>
  </si>
  <si>
    <t>CC0805,4.7UF,16V</t>
  </si>
  <si>
    <t>TT0501000007S</t>
  </si>
  <si>
    <t>CAP CER 0.47UF 25V 10% X7R 0603</t>
  </si>
  <si>
    <t>TT0501000008S</t>
  </si>
  <si>
    <t>CAP CER 0.47UF 250V 10% X7R 1812</t>
  </si>
  <si>
    <t>TT0501000009S</t>
  </si>
  <si>
    <t>INDUCTOR,15UH,20%,2.8A,SMD</t>
  </si>
  <si>
    <t>TT0501000010S</t>
  </si>
  <si>
    <t>INDUCTOR POWER 3.3UH 1.3A SMD</t>
  </si>
  <si>
    <t>TT0501000011S</t>
  </si>
  <si>
    <t>INDUCTOR,6.8UH,1.36A,30%,SHIELD,SMD</t>
  </si>
  <si>
    <t>TT0501000012S</t>
  </si>
  <si>
    <t>INDUCTOR POWER 4.7UH 5.5A SMD</t>
  </si>
  <si>
    <t>TT0501000013S</t>
  </si>
  <si>
    <t>INDUCTOR,4.7UH,10.5A,20%,SHIELD,SMD</t>
  </si>
  <si>
    <t>TT0501000014S</t>
  </si>
  <si>
    <t>USB-CMC-0805</t>
  </si>
  <si>
    <t>TT0501000016S</t>
  </si>
  <si>
    <t>VISHAY IHLP-4040DZ INDUCTOR,10UH</t>
  </si>
  <si>
    <t>TT0501000017A</t>
  </si>
  <si>
    <t>CAP CER 2.2UF 16V 10% X5R 0805</t>
  </si>
  <si>
    <t>TT0501000029S</t>
  </si>
  <si>
    <t>INDUCTOR, 3.3 µH, ± 20%, SHIELDED, 0.036 OHM, 2.6 A</t>
  </si>
  <si>
    <t>TT0501000030S</t>
  </si>
  <si>
    <t>POWER INDUCTOR, 6.8 µH, ± 20%, SHIELDED, 0.059 OHM, 2 A</t>
  </si>
  <si>
    <t>TT0501000037S</t>
  </si>
  <si>
    <t>1U, 20%, 18A, 5.78MR,VSH_IHLP3232DZ-01 H4.0</t>
  </si>
  <si>
    <t>TT0501000038S</t>
  </si>
  <si>
    <t>1U, 20%, 7A, 20MR,VSH_IHLP2020BZ-01 H2.0</t>
  </si>
  <si>
    <t>TT0501000039S</t>
  </si>
  <si>
    <t>4U7, 20%, 15A, 8.2MR,WE_7443330470 H9.7</t>
  </si>
  <si>
    <t>TT0506000012S</t>
  </si>
  <si>
    <t>FERRITE BEAD 47 OHM 0603</t>
  </si>
  <si>
    <t>TT0506000013S</t>
  </si>
  <si>
    <t>FERRITE, 0603</t>
  </si>
  <si>
    <t>TT0514060002A</t>
  </si>
  <si>
    <t>TEMPERATURE SENSOR,SOT23-3 H1.2</t>
  </si>
  <si>
    <t>TT0514060002S</t>
  </si>
  <si>
    <t>PRESSURE SENSOR ABSOLUTE 8-SOP,MPXAZ6115AP</t>
  </si>
  <si>
    <t>TT0514060003S</t>
  </si>
  <si>
    <t>PRESSURE SENSOR GAUGE DUAL 8-SOP,MPXV5100DP</t>
  </si>
  <si>
    <t>TT0514060004S</t>
  </si>
  <si>
    <t>TEMPERATURE SENSOR, 2.7-5.5V,SOT23-5</t>
  </si>
  <si>
    <t>TT0601110029A</t>
  </si>
  <si>
    <t>CONN HEADER 4POS .156 VERT GOLD</t>
  </si>
  <si>
    <t>TT0601110030A</t>
  </si>
  <si>
    <t>HEADER,4P.,1ROW, 0.156*,7A,250V,RA,TH</t>
  </si>
  <si>
    <t>TT0601110032A</t>
  </si>
  <si>
    <t>HEADER,2P.,1ROW,2.5MM,3A,250V ,RA,TH</t>
  </si>
  <si>
    <t>TT0601110033A</t>
  </si>
  <si>
    <t>PIN RECEPTACLE, SOLDER MOUNT</t>
  </si>
  <si>
    <t>TT0601110036A</t>
  </si>
  <si>
    <t>DIN-SIGNAL M24+8FS-4,5C1-2</t>
  </si>
  <si>
    <t>TT0601110038A</t>
  </si>
  <si>
    <t>TT0601110041A</t>
  </si>
  <si>
    <t>HEADER,4P.,1ROW,2.54MM,FRICTION LOCK,4A,250V, VERT,TH</t>
  </si>
  <si>
    <t>TT0601110041P</t>
  </si>
  <si>
    <t>MINI PCIE CONNECTOR, 52 PINS</t>
  </si>
  <si>
    <t>ACWSUH001</t>
  </si>
  <si>
    <t>TT0601110042A</t>
  </si>
  <si>
    <t>HEADER, 10P.2ROWS,13A,600V,4.2MM,30CYC.,LOCK,VERT,TH</t>
  </si>
  <si>
    <t>TT0601110042P</t>
  </si>
  <si>
    <t>MINI CARD LATCH</t>
  </si>
  <si>
    <t>TT0601110043A</t>
  </si>
  <si>
    <t>CONN.,FFC/FPC,4P.,1ROW.,1.25MM,1A,200V,RA,TH</t>
  </si>
  <si>
    <t>TT0601110043P</t>
  </si>
  <si>
    <t>KK 100 HEADER VERT 3X1 (PC FAN CONNECTOR)</t>
  </si>
  <si>
    <t>TT0601110045A</t>
  </si>
  <si>
    <t>TT0601110046A</t>
  </si>
  <si>
    <t>1.00MM PITCH DUAL ROW,RIGHT ANGLE,40 CIRCUITS,ROHS</t>
  </si>
  <si>
    <t>TT0601110047A</t>
  </si>
  <si>
    <t>TEST POINT WITHOUT BASE, TH</t>
  </si>
  <si>
    <t>TT0601110048A</t>
  </si>
  <si>
    <t>MICROSD CARD HOLDER</t>
  </si>
  <si>
    <t>TT0601110049A</t>
  </si>
  <si>
    <t>RECEPTACLE,2P.,1ROW,1.5MM,LOCK,2A,100V, VERT,TH</t>
  </si>
  <si>
    <t>TT0601110050A</t>
  </si>
  <si>
    <t>RECEPTACLE,3P.,1ROW,1.5MM,LOCK,2A,100V, VERT,TH,503159-0300</t>
  </si>
  <si>
    <t>ST2824382/ST2824384</t>
  </si>
  <si>
    <t>TT0601110051A</t>
  </si>
  <si>
    <t>RECEPTACLE,6P.,1ROW,1.5MM,LOCK,2A,100V, VERT,TH</t>
  </si>
  <si>
    <t>TT0601110052A</t>
  </si>
  <si>
    <t>RECEPTACLE,8P.,1ROW,1.5MM,LOCK,2A,100V, VERT,TH</t>
  </si>
  <si>
    <t>ST2824384/ST2824387C</t>
  </si>
  <si>
    <t>TT0601110053A</t>
  </si>
  <si>
    <t>RECEPTACLE,12P.,1ROW,1.5MM,LOCK,2A,100V, VERT,TH</t>
  </si>
  <si>
    <t>TT0601110054A</t>
  </si>
  <si>
    <t>HEADER,2P.,1ROW,2.5MM,LOCK,3A,250V, VERT,TH</t>
  </si>
  <si>
    <t>TT0601110055A</t>
  </si>
  <si>
    <t>HEADER,3P.,1ROW,2.5MM,LOCK,3A,250V, VERT,TH</t>
  </si>
  <si>
    <t>TT0601110056A</t>
  </si>
  <si>
    <t>HEADER,4P.,1ROW,2.5MM,LOCK,3A,250V, VERT,TH</t>
  </si>
  <si>
    <t>TT0601110057A</t>
  </si>
  <si>
    <t>2.50MM PITCH VERTICAL, FRICTION AND POSITIVE LOCK,ROHS</t>
  </si>
  <si>
    <t>TT0601110058A</t>
  </si>
  <si>
    <t>RECEPTACLE,DIN,120P.,3ROWS,0.1*,TAIL 0.130*,TH</t>
  </si>
  <si>
    <t>TT0601110059A</t>
  </si>
  <si>
    <t>CONNECTOR, EUROCARD , RA, 3-ROW, 120-POSITION, PITCH 2.54MM</t>
  </si>
  <si>
    <t>TT0601110061A</t>
  </si>
  <si>
    <t>2 WALL SHROUDED HEADER TH 2ROW 8 PIN 2.54 MM VERTICAL</t>
  </si>
  <si>
    <t>TT0601110062A</t>
  </si>
  <si>
    <t>GIGABIT ETHERNET RJ + DUAL USB 2.0</t>
  </si>
  <si>
    <t>TT0601110063A</t>
  </si>
  <si>
    <t>PLUG,9P,1MM,1A,SMD</t>
  </si>
  <si>
    <t>TT0601110064A</t>
  </si>
  <si>
    <t>RECEPTACLE,9P,1MM,1A,SMD</t>
  </si>
  <si>
    <t>TT0601110065A</t>
  </si>
  <si>
    <t>PIN RECEPTACLE,FOR 45-65 TH DIA PINS, TH</t>
  </si>
  <si>
    <t>TT0601110066A</t>
  </si>
  <si>
    <t>QSEVEN CONNECTOR</t>
  </si>
  <si>
    <t>TT0601110067A</t>
  </si>
  <si>
    <t>HEADER,10P,2R,VERT,1.27MM,1.75A,SMD</t>
  </si>
  <si>
    <t>TT0601110068A</t>
  </si>
  <si>
    <t>CR2032 BATTERY HOLDER, T/H</t>
  </si>
  <si>
    <t>TT0601110069A</t>
  </si>
  <si>
    <t>HEADER,1X15, 0.1*,SHRD, 5A,SMD</t>
  </si>
  <si>
    <t>TT0601110070A</t>
  </si>
  <si>
    <t>CONN HEADR FMALE 10POS .1* DL AU</t>
  </si>
  <si>
    <t>TT0601110071A</t>
  </si>
  <si>
    <t>JUMP_2MM_2X1</t>
  </si>
  <si>
    <t>TT0601110072A</t>
  </si>
  <si>
    <t>CONN HEADER 10POS .100* DL GOLD</t>
  </si>
  <si>
    <t>TT0601110140A</t>
  </si>
  <si>
    <t>VERTICAL 2.54 MM PITCH 'KK' SERIES 6-WAY,MLX_22-27-2061</t>
  </si>
  <si>
    <t>TT0601110141A</t>
  </si>
  <si>
    <t>VERTICAL HEADER T/H 2MM PITCH DF3 4-WAY,HRS_DF3-4P-2DSA</t>
  </si>
  <si>
    <t>TT0601110142A</t>
  </si>
  <si>
    <t>VERTICAL 2.54 MM PITCH 'KK' SERIES 4-WAY,MLX_22-27-2041</t>
  </si>
  <si>
    <t>TT0601110143A</t>
  </si>
  <si>
    <t>VERTICAL HEADER T/H 2MM PITCH PH 12-WAY,JST_B12B-PH-K-S</t>
  </si>
  <si>
    <t>TT0601110144A</t>
  </si>
  <si>
    <t>VERTICAL 2.54 MM PITCH 'KK' SERIES,MLX_22-27-2031</t>
  </si>
  <si>
    <t>TT0601110182A</t>
  </si>
  <si>
    <t>TERM BLOCK HDR 2POS VERT 5MM</t>
  </si>
  <si>
    <t>TT0602010017S</t>
  </si>
  <si>
    <t>ULTRA-SMALL TACTILE SMT SWITCH</t>
  </si>
  <si>
    <t>TT0603000018S</t>
  </si>
  <si>
    <t>MINISMDCXXX</t>
  </si>
  <si>
    <t>TT0901060006A</t>
  </si>
  <si>
    <t>SCREW M2.5X0.45,PAN HEAD, 8MM,SS</t>
  </si>
  <si>
    <t>TT0901060008A</t>
  </si>
  <si>
    <t>STANDOFF, MALE-FEMALE, THREADED, HEX,3/16*,2-56 SCREW,18-8SS</t>
  </si>
  <si>
    <t>TT0901060009A</t>
  </si>
  <si>
    <t>SCREW,2-56,1/4*,PANHEAD,PHILIPS,SS</t>
  </si>
  <si>
    <t>TT0903050004A</t>
  </si>
  <si>
    <t>SMT NUT,#4,0.219X0.125*,SMTSO-440-4-ET</t>
  </si>
  <si>
    <t>ST2824379/ST2824382</t>
  </si>
  <si>
    <t>TT1007000071A</t>
  </si>
  <si>
    <t>SHIELDRFI SHIELD CLIP,MIDI,CU-B,SMD</t>
  </si>
  <si>
    <t>TT1302000023S</t>
  </si>
  <si>
    <t>GREEN, 570NM,0603LED H0.8</t>
  </si>
  <si>
    <t>TT1413000003A</t>
  </si>
  <si>
    <t>CARD EJECTOR FOR 0.062* THICK PCB,NYLON 6/6</t>
  </si>
  <si>
    <t>TT1424000032A</t>
  </si>
  <si>
    <t>CONFORMAL COATING COMPOUND</t>
  </si>
  <si>
    <t>ST2823929C/ST2823989C/ST2824340C</t>
  </si>
  <si>
    <t>TT1424000033A</t>
  </si>
  <si>
    <t>TT1424000035A</t>
  </si>
  <si>
    <t>SCREW LOCKING GLUE LOCTITE 272</t>
  </si>
  <si>
    <t>SZAE01</t>
  </si>
  <si>
    <t>15S2.361.5003-ASIC1/ST2824387C</t>
  </si>
  <si>
    <t>ST18166-1</t>
    <phoneticPr fontId="2" type="noConversion"/>
  </si>
  <si>
    <t>ST2824387C</t>
    <phoneticPr fontId="2" type="noConversion"/>
  </si>
  <si>
    <t>WO</t>
    <phoneticPr fontId="2" type="noConversion"/>
  </si>
  <si>
    <t>ST18166-1</t>
    <phoneticPr fontId="2" type="noConversion"/>
  </si>
  <si>
    <t>ST2824387C</t>
    <phoneticPr fontId="2" type="noConversion"/>
  </si>
  <si>
    <t xml:space="preserve">call in </t>
    <phoneticPr fontId="1" type="noConversion"/>
  </si>
  <si>
    <t>comments</t>
    <phoneticPr fontId="1" type="noConversion"/>
  </si>
  <si>
    <t>tracking</t>
    <phoneticPr fontId="1" type="noConversion"/>
  </si>
  <si>
    <t>胶水库存D/C 过期，重新采买，Justin 确认</t>
  </si>
  <si>
    <t>package，line call in</t>
  </si>
  <si>
    <t>2/2ship</t>
  </si>
  <si>
    <t>无现货</t>
  </si>
  <si>
    <t>5K*STK--2018/2/9ETA</t>
  </si>
  <si>
    <t>厂内411251475可以借料1000pcs</t>
  </si>
  <si>
    <t>OK TP SHIP</t>
  </si>
  <si>
    <t>324*stk---2018/2/2eta</t>
  </si>
  <si>
    <t>ok to ship--CNY</t>
  </si>
  <si>
    <t>391 ETD 1/28---ETA 2/2</t>
  </si>
  <si>
    <t>399*STK---2018/2/2ETA</t>
  </si>
  <si>
    <t>388*stk---3/2eta</t>
  </si>
  <si>
    <t>256*STK---2018/3/2ETA</t>
  </si>
  <si>
    <t>4/6ETD5K---4/10ETA</t>
  </si>
  <si>
    <t>fedex#771244053066</t>
  </si>
  <si>
    <t>allocation part---2018/6/19--2018/7/6eta</t>
  </si>
  <si>
    <t>DGK have stock，250pcs*PPV $65</t>
  </si>
  <si>
    <t>ok to ship</t>
  </si>
  <si>
    <t>1/19ETD500---2/9ETA</t>
  </si>
  <si>
    <t>2/28etd1500---3/2eta</t>
  </si>
  <si>
    <t>1/19etd2000---2/9eta</t>
  </si>
  <si>
    <t>10K*STK--2/9ETA</t>
  </si>
  <si>
    <t>DGK HAVE STK ,400pcs PPV*$982--待客户确认</t>
  </si>
  <si>
    <t>2500*1/24ship---2/9eta</t>
  </si>
  <si>
    <t>1/24ship</t>
  </si>
  <si>
    <t>fedex#423485014101---250pcs</t>
  </si>
  <si>
    <t>3k*stk---2018/2/9eta</t>
  </si>
  <si>
    <t>4860*stk---2/9eta</t>
  </si>
  <si>
    <t>398*STK--2018/2/2ETA</t>
  </si>
  <si>
    <t>Fedex # 771264574530</t>
  </si>
  <si>
    <t>化学品---Justin call in</t>
  </si>
  <si>
    <t>no order ,LT8W</t>
    <phoneticPr fontId="1" type="noConversion"/>
  </si>
  <si>
    <t>ok</t>
    <phoneticPr fontId="1" type="noConversion"/>
  </si>
  <si>
    <t>no order ,LT7W</t>
    <phoneticPr fontId="1" type="noConversion"/>
  </si>
  <si>
    <t>3/2etd1000---3/30eta</t>
    <phoneticPr fontId="1" type="noConversion"/>
  </si>
  <si>
    <t>1/19etd320---2/9eta</t>
    <phoneticPr fontId="1" type="noConversion"/>
  </si>
  <si>
    <t>glue</t>
    <phoneticPr fontId="1" type="noConversion"/>
  </si>
  <si>
    <t>2/2etd150---3/2eta</t>
    <phoneticPr fontId="1" type="noConversion"/>
  </si>
  <si>
    <t>have stock</t>
    <phoneticPr fontId="1" type="noConversion"/>
  </si>
  <si>
    <t>650*stk---4/6eta</t>
    <phoneticPr fontId="1" type="noConversion"/>
  </si>
  <si>
    <t>no order ,LT12W</t>
    <phoneticPr fontId="1" type="noConversion"/>
  </si>
  <si>
    <t>900*stk---2/9ETA
700*2/19ETD---4/6ETA</t>
    <phoneticPr fontId="1" type="noConversion"/>
  </si>
  <si>
    <t>1000*STK---4/6ETA</t>
    <phoneticPr fontId="1" type="noConversion"/>
  </si>
  <si>
    <t>package，line call in</t>
    <phoneticPr fontId="1" type="noConversion"/>
  </si>
  <si>
    <t>package</t>
  </si>
  <si>
    <t>1/19new order ,LT14W---4/27ETA</t>
    <phoneticPr fontId="1" type="noConversion"/>
  </si>
  <si>
    <t>gating</t>
    <phoneticPr fontId="1" type="noConversion"/>
  </si>
  <si>
    <t>4/4etd3000---4/16eta</t>
    <phoneticPr fontId="1" type="noConversion"/>
  </si>
  <si>
    <t>6/19etd5k---6/30eta</t>
    <phoneticPr fontId="1" type="noConversion"/>
  </si>
  <si>
    <t>4/4etd358--4/16eta</t>
    <phoneticPr fontId="1" type="noConversion"/>
  </si>
  <si>
    <t>3/30etd1000---4/6eta</t>
    <phoneticPr fontId="1" type="noConversion"/>
  </si>
  <si>
    <t>can't push out any more</t>
    <phoneticPr fontId="1" type="noConversion"/>
  </si>
  <si>
    <t>4/4etd500--4/16eta</t>
    <phoneticPr fontId="1" type="noConversion"/>
  </si>
  <si>
    <t>6/19etd800---6/30eta</t>
    <phoneticPr fontId="1" type="noConversion"/>
  </si>
  <si>
    <t>no order ,LT9W</t>
    <phoneticPr fontId="1" type="noConversion"/>
  </si>
  <si>
    <t>4/3ETD5000--4/16ETA</t>
    <phoneticPr fontId="1" type="noConversion"/>
  </si>
  <si>
    <t>6/1status</t>
    <phoneticPr fontId="1" type="noConversion"/>
  </si>
  <si>
    <t>3/9status</t>
    <phoneticPr fontId="1" type="noConversion"/>
  </si>
  <si>
    <t>2/9status</t>
    <phoneticPr fontId="1" type="noConversion"/>
  </si>
  <si>
    <t>12/20shipped500---1/23eta
1/22ship1000---2/9eta
3/14etd2500--4/6eta</t>
    <phoneticPr fontId="1" type="noConversion"/>
  </si>
  <si>
    <t>fedex#420332707629--1/23待收货
fedex#425497637664--1000</t>
    <phoneticPr fontId="1" type="noConversion"/>
  </si>
  <si>
    <t>fedex#420332707629--1/23待收货
fedex#423484946675---1400pcs</t>
    <phoneticPr fontId="1" type="noConversion"/>
  </si>
  <si>
    <t>12/20etd200---1/23eta
1/17shipped1400---2/9eta
4/3etd1400---4/16eta</t>
    <phoneticPr fontId="1" type="noConversion"/>
  </si>
  <si>
    <t>Jun</t>
    <phoneticPr fontId="2" type="noConversion"/>
  </si>
  <si>
    <t>4/3etd500---4/16eta</t>
    <phoneticPr fontId="1" type="noConversion"/>
  </si>
  <si>
    <t>1/22ship6000--2/9eta</t>
    <phoneticPr fontId="1" type="noConversion"/>
  </si>
  <si>
    <t>fedex#425497637664--6000</t>
    <phoneticPr fontId="1" type="noConversion"/>
  </si>
  <si>
    <t>4/3etd500--4/16eta</t>
    <phoneticPr fontId="1" type="noConversion"/>
  </si>
  <si>
    <t>4/3etd400---4/16eta</t>
    <phoneticPr fontId="1" type="noConversion"/>
  </si>
  <si>
    <t>1000*STK---4/16ETA</t>
    <phoneticPr fontId="1" type="noConversion"/>
  </si>
  <si>
    <t>fedex#425497637664--160</t>
    <phoneticPr fontId="1" type="noConversion"/>
  </si>
  <si>
    <t>1/22ship---2/9eta</t>
    <phoneticPr fontId="1" type="noConversion"/>
  </si>
  <si>
    <t>gating</t>
    <phoneticPr fontId="1" type="noConversion"/>
  </si>
  <si>
    <t>CNY--gating</t>
    <phoneticPr fontId="1" type="noConversion"/>
  </si>
  <si>
    <t>7/30etd3000---8/10eta</t>
    <phoneticPr fontId="1" type="noConversion"/>
  </si>
  <si>
    <t>6/19etd3000---6/30eta</t>
    <phoneticPr fontId="1" type="noConversion"/>
  </si>
  <si>
    <t>allocation part --TBA</t>
    <phoneticPr fontId="1" type="noConversion"/>
  </si>
  <si>
    <t>1/12etd147---2018/1/24eta
1/19etd101---2018/2/2eta
1/26etd130---2018/2/9eta
2/9ETD125---2/28ETA
2/16ETD125---3/2ETA
2/23ETD125---3/5ETA
3/2ETD125---3/12ETA
3/9ETD125---3/19ETA
3/16ETD125--3/26ETA
3/23ETD50---4/2ETA</t>
    <phoneticPr fontId="1" type="noConversion"/>
  </si>
  <si>
    <t>ST7050003</t>
    <phoneticPr fontId="1" type="noConversion"/>
  </si>
  <si>
    <t>fedex#803180695085--147--1/23待收货</t>
    <phoneticPr fontId="1" type="noConversion"/>
  </si>
  <si>
    <t>no order ,LT10W</t>
    <phoneticPr fontId="1" type="noConversion"/>
  </si>
  <si>
    <t>1/19new order ,LT18W---5/31ETA</t>
    <phoneticPr fontId="1" type="noConversion"/>
  </si>
  <si>
    <t>1/19etd240---2/9eta</t>
    <phoneticPr fontId="1" type="noConversion"/>
  </si>
  <si>
    <t>1/25ship</t>
    <phoneticPr fontId="1" type="noConversion"/>
  </si>
  <si>
    <t>2300*STK---2/9ETA</t>
    <phoneticPr fontId="1" type="noConversion"/>
  </si>
  <si>
    <t>Fedex # 650174769236</t>
    <phoneticPr fontId="1" type="noConversion"/>
  </si>
  <si>
    <t>580*stk---2/9eta</t>
    <phoneticPr fontId="1" type="noConversion"/>
  </si>
  <si>
    <t>1/25etd480---2/9eta
840*stk---4/6eta</t>
    <phoneticPr fontId="1" type="noConversion"/>
  </si>
  <si>
    <t>4/16status</t>
    <phoneticPr fontId="1" type="noConversion"/>
  </si>
  <si>
    <t>6/19etd100---6/30eta</t>
    <phoneticPr fontId="1" type="noConversion"/>
  </si>
  <si>
    <t>gating</t>
    <phoneticPr fontId="1" type="noConversion"/>
  </si>
  <si>
    <t>Arrow001</t>
    <phoneticPr fontId="1" type="noConversion"/>
  </si>
  <si>
    <t>2/23etd3000---4/6eta</t>
    <phoneticPr fontId="1" type="noConversion"/>
  </si>
  <si>
    <t>4/13etd3000---4/27eta</t>
    <phoneticPr fontId="1" type="noConversion"/>
  </si>
  <si>
    <t>5/8etd1000---5/22eta</t>
    <phoneticPr fontId="1" type="noConversion"/>
  </si>
  <si>
    <t>320*stk----2/9eta
2018/8/2ETD480---2018/8/16ETA</t>
    <phoneticPr fontId="1" type="noConversion"/>
  </si>
  <si>
    <t>fedex#650174769188</t>
    <phoneticPr fontId="1" type="noConversion"/>
  </si>
  <si>
    <t>2500*stk--2/9eta</t>
    <phoneticPr fontId="1" type="noConversion"/>
  </si>
  <si>
    <t>ok to ship</t>
    <phoneticPr fontId="1" type="noConversion"/>
  </si>
  <si>
    <t>20K*stk---2018/2/9ETA</t>
    <phoneticPr fontId="1" type="noConversion"/>
  </si>
  <si>
    <t>购买现货500pcs---2/9eta
2018/2/28etd3000---2018/3/8eta</t>
    <phoneticPr fontId="1" type="noConversion"/>
  </si>
  <si>
    <t>fedex#423485014101--500pcs</t>
    <phoneticPr fontId="1" type="noConversion"/>
  </si>
  <si>
    <t>购买现货250pcs---2/9eta
2/8etd1500---3/8eta</t>
    <phoneticPr fontId="1" type="noConversion"/>
  </si>
  <si>
    <t>fedex#423485014101--250pcs</t>
    <phoneticPr fontId="1" type="noConversion"/>
  </si>
  <si>
    <t>2018/2/15etd90---2018/3/9eta
2018/2/26etd90---2018/3/9eta</t>
    <phoneticPr fontId="1" type="noConversion"/>
  </si>
  <si>
    <t>项目暂停</t>
    <phoneticPr fontId="1" type="noConversion"/>
  </si>
  <si>
    <t>no order ,LT18W</t>
    <phoneticPr fontId="1" type="noConversion"/>
  </si>
  <si>
    <t>shipped100pcs----2018/1/26eta
2/10etd2000---3/2eta</t>
    <phoneticPr fontId="1" type="noConversion"/>
  </si>
  <si>
    <t>K+N 48161884*100----上海查验---1/26
2/10SHIP2000</t>
    <phoneticPr fontId="1" type="noConversion"/>
  </si>
  <si>
    <t>10/17etd15k---10/30eta</t>
    <phoneticPr fontId="1" type="noConversion"/>
  </si>
  <si>
    <t>1K*STK---2/9ETA</t>
    <phoneticPr fontId="1" type="noConversion"/>
  </si>
  <si>
    <t>3k*stk--2/9eta</t>
    <phoneticPr fontId="1" type="noConversion"/>
  </si>
  <si>
    <t>1/22etd100---2/9eta</t>
    <phoneticPr fontId="1" type="noConversion"/>
  </si>
  <si>
    <t>4/23etd3k---5/7eta</t>
    <phoneticPr fontId="1" type="noConversion"/>
  </si>
  <si>
    <t>2500*stk---2/9eta</t>
    <phoneticPr fontId="1" type="noConversion"/>
  </si>
  <si>
    <t>250*stk---4/6eta</t>
    <phoneticPr fontId="1" type="noConversion"/>
  </si>
  <si>
    <t>490*stk---4/6eta</t>
    <phoneticPr fontId="1" type="noConversion"/>
  </si>
  <si>
    <t>购买现货250pcs*1/19shipped---2/9eta
1250*2018/6/2etd---2018/6/14eta</t>
    <phoneticPr fontId="1" type="noConversion"/>
  </si>
  <si>
    <t>HKARR001</t>
    <phoneticPr fontId="1" type="noConversion"/>
  </si>
  <si>
    <t>fedex#411463832663--3k</t>
    <phoneticPr fontId="1" type="noConversion"/>
  </si>
  <si>
    <t>2/13ETD800--3/8ETA</t>
    <phoneticPr fontId="1" type="noConversion"/>
  </si>
  <si>
    <t>CT-2125530---上海查验--1/26
FEDEX#411786392150---1/26</t>
    <phoneticPr fontId="1" type="noConversion"/>
  </si>
  <si>
    <t>shipped6k---1/26ETA
1/16shipped6k---1/26eta</t>
    <phoneticPr fontId="1" type="noConversion"/>
  </si>
  <si>
    <t>3/20etd800---4/3eta</t>
    <phoneticPr fontId="1" type="noConversion"/>
  </si>
  <si>
    <t>5/10ETD5000---5/25ETA</t>
    <phoneticPr fontId="1" type="noConversion"/>
  </si>
  <si>
    <t>no order ,LT16W</t>
    <phoneticPr fontId="1" type="noConversion"/>
  </si>
  <si>
    <t>4/4ETD3K--4/16ETA</t>
    <phoneticPr fontId="1" type="noConversion"/>
  </si>
  <si>
    <t>4/4ETD1K--4/16ETA</t>
    <phoneticPr fontId="1" type="noConversion"/>
  </si>
  <si>
    <t>3/13ETD2K--3/27ETA</t>
    <phoneticPr fontId="1" type="noConversion"/>
  </si>
  <si>
    <t>6/19etd3k---6/30eta</t>
    <phoneticPr fontId="1" type="noConversion"/>
  </si>
  <si>
    <t>ok to ship</t>
    <phoneticPr fontId="1" type="noConversion"/>
  </si>
  <si>
    <t>6k*stk---2/9eta
6/5etd6k---6/19eta</t>
    <phoneticPr fontId="1" type="noConversion"/>
  </si>
  <si>
    <t>购买现货3k---2/9eta
9000*allocation ----TBA</t>
    <phoneticPr fontId="1" type="noConversion"/>
  </si>
  <si>
    <t>4/15td1500---2018/4/18eta</t>
    <phoneticPr fontId="1" type="noConversion"/>
  </si>
  <si>
    <t>5022*stk--2/2eta</t>
    <phoneticPr fontId="1" type="noConversion"/>
  </si>
  <si>
    <t>3/30etd300---4/13eta</t>
    <phoneticPr fontId="1" type="noConversion"/>
  </si>
  <si>
    <t>3300*stk--4/6eta</t>
    <phoneticPr fontId="1" type="noConversion"/>
  </si>
  <si>
    <t>1/19etd960---2/9eta
3/28ETD1000---4/11ETA</t>
    <phoneticPr fontId="1" type="noConversion"/>
  </si>
  <si>
    <t>1/19etd500--2/9eta
3/28ETD1000---4/11ETA</t>
    <phoneticPr fontId="1" type="noConversion"/>
  </si>
  <si>
    <t>fedex#771244053066</t>
    <phoneticPr fontId="1" type="noConversion"/>
  </si>
  <si>
    <t>1/19etd1200--2/9eta
3/28ETD1000---4/11ETA</t>
    <phoneticPr fontId="1" type="noConversion"/>
  </si>
  <si>
    <t>spot buy 95pcs---2/9eta
2018/6/19etd2500---2018/6/30eta</t>
    <phoneticPr fontId="1" type="noConversion"/>
  </si>
  <si>
    <t>900*stk---4/6eta</t>
    <phoneticPr fontId="1" type="noConversion"/>
  </si>
  <si>
    <t>2018/1/16etd3k---2/9eta
2k*stk---4/6eta</t>
    <phoneticPr fontId="1" type="noConversion"/>
  </si>
  <si>
    <t>1/26etd140--2018/2/2ETA 
2/28etd120---3/2eta
4/28etd90---4/30eta</t>
    <phoneticPr fontId="1" type="noConversion"/>
  </si>
  <si>
    <t>no order, LT6W</t>
    <phoneticPr fontId="1" type="noConversion"/>
  </si>
  <si>
    <t>540*stk---2018/2/2eta</t>
    <phoneticPr fontId="1" type="noConversion"/>
  </si>
  <si>
    <t>no order ,LT6W</t>
    <phoneticPr fontId="1" type="noConversion"/>
  </si>
  <si>
    <t>new order ,LT16W---5/11ETA</t>
    <phoneticPr fontId="1" type="noConversion"/>
  </si>
  <si>
    <t>购买现货500pcs---2/9eta
2018/9/26ETD2K---2018/10/12ETA</t>
    <phoneticPr fontId="1" type="noConversion"/>
  </si>
  <si>
    <t>fedex#423485014101--95pcs</t>
    <phoneticPr fontId="1" type="noConversion"/>
  </si>
  <si>
    <t>fedex#423485014101--500pcs</t>
    <phoneticPr fontId="1" type="noConversion"/>
  </si>
  <si>
    <t>厂内借料--1000pcs--411251475
5/23etd2k---6/3eta</t>
    <phoneticPr fontId="1" type="noConversion"/>
  </si>
  <si>
    <t>11/22etd500---2018/1/23eta</t>
    <phoneticPr fontId="1" type="noConversion"/>
  </si>
  <si>
    <t>k+n12147800--待收货</t>
    <phoneticPr fontId="1" type="noConversion"/>
  </si>
  <si>
    <t>4k*stk---1/23eta</t>
    <phoneticPr fontId="1" type="noConversion"/>
  </si>
  <si>
    <t>allocation part---TBA</t>
    <phoneticPr fontId="1" type="noConversion"/>
  </si>
  <si>
    <t>4/16ETD14K---4/30ETA</t>
    <phoneticPr fontId="1" type="noConversion"/>
  </si>
  <si>
    <t>3/21etd30k---2018/4/6eta</t>
    <phoneticPr fontId="1" type="noConversion"/>
  </si>
  <si>
    <t>DGKC01</t>
    <phoneticPr fontId="1" type="noConversion"/>
  </si>
  <si>
    <t>500*STK---6/1ETA</t>
    <phoneticPr fontId="1" type="noConversion"/>
  </si>
  <si>
    <t>购买现货3k---2/2eta
allocation part--4/25etd10k---5/5eta</t>
    <phoneticPr fontId="1" type="noConversion"/>
  </si>
  <si>
    <t>ok to ship--CNY</t>
    <phoneticPr fontId="1" type="noConversion"/>
  </si>
  <si>
    <t>3/22ETD539---4/6ETA</t>
    <phoneticPr fontId="1" type="noConversion"/>
  </si>
  <si>
    <t>2/21etd4k---3/2eta</t>
    <phoneticPr fontId="1" type="noConversion"/>
  </si>
  <si>
    <t>3k*stk---2/9eta
2k*stk---4/6eta
4/24etd1k---5/7eta</t>
    <phoneticPr fontId="1" type="noConversion"/>
  </si>
  <si>
    <t>5/3ETD1K---5/7ETA</t>
    <phoneticPr fontId="1" type="noConversion"/>
  </si>
  <si>
    <t>1/23ETD2500---2/9ETA</t>
    <phoneticPr fontId="1" type="noConversion"/>
  </si>
  <si>
    <t>113*STK--2/9ETA</t>
    <phoneticPr fontId="1" type="noConversion"/>
  </si>
  <si>
    <t>192*STK---2/9ETA</t>
    <phoneticPr fontId="1" type="noConversion"/>
  </si>
  <si>
    <t>10K*STK--2/9ETA</t>
    <phoneticPr fontId="1" type="noConversion"/>
  </si>
  <si>
    <t>500*STK--2/9ETA</t>
    <phoneticPr fontId="1" type="noConversion"/>
  </si>
  <si>
    <t>4K*STK--2/2ETA</t>
    <phoneticPr fontId="1" type="noConversion"/>
  </si>
  <si>
    <t>5K*STK---2/9ETA</t>
    <phoneticPr fontId="1" type="noConversion"/>
  </si>
  <si>
    <t>380*STK---2/9ETA</t>
    <phoneticPr fontId="1" type="noConversion"/>
  </si>
  <si>
    <t>pending</t>
    <phoneticPr fontId="1" type="noConversion"/>
  </si>
  <si>
    <t>BD-ST19974-2</t>
    <phoneticPr fontId="1" type="noConversion"/>
  </si>
  <si>
    <t>ST13407-2</t>
    <phoneticPr fontId="1" type="noConversion"/>
  </si>
  <si>
    <t>Status</t>
    <phoneticPr fontId="1" type="noConversion"/>
  </si>
  <si>
    <t>6/30*500</t>
    <phoneticPr fontId="1" type="noConversion"/>
  </si>
  <si>
    <t>gating</t>
    <phoneticPr fontId="1" type="noConversion"/>
  </si>
  <si>
    <t>ETA</t>
    <phoneticPr fontId="1" type="noConversion"/>
  </si>
  <si>
    <t>QTY</t>
    <phoneticPr fontId="1" type="noConversion"/>
  </si>
  <si>
    <t>June</t>
    <phoneticPr fontId="2" type="noConversion"/>
  </si>
  <si>
    <t>July</t>
    <phoneticPr fontId="2" type="noConversion"/>
  </si>
  <si>
    <t>Aug</t>
    <phoneticPr fontId="2" type="noConversion"/>
  </si>
  <si>
    <t>Sep</t>
    <phoneticPr fontId="2" type="noConversion"/>
  </si>
  <si>
    <t>ETA</t>
    <phoneticPr fontId="1" type="noConversion"/>
  </si>
  <si>
    <t>Status</t>
    <phoneticPr fontId="1" type="noConversion"/>
  </si>
  <si>
    <t>June Gating</t>
    <phoneticPr fontId="1" type="noConversion"/>
  </si>
  <si>
    <t>July gating</t>
    <phoneticPr fontId="1" type="noConversion"/>
  </si>
  <si>
    <t>6/1*200, 6/5*500, 7/1*2000,8/1*1000</t>
    <phoneticPr fontId="1" type="noConversion"/>
  </si>
  <si>
    <t>Allocated</t>
    <phoneticPr fontId="1" type="noConversion"/>
  </si>
  <si>
    <t>Week1</t>
    <phoneticPr fontId="1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</si>
  <si>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</si>
  <si>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</si>
  <si>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</si>
  <si>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</si>
  <si>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</si>
  <si>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</si>
  <si>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</si>
  <si>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</si>
  <si>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Month1</t>
    <phoneticPr fontId="2" type="noConversion"/>
  </si>
  <si>
    <t>Month2</t>
  </si>
  <si>
    <t>Month3</t>
  </si>
  <si>
    <t>BDWIP</t>
    <phoneticPr fontId="1" type="noConversion"/>
  </si>
  <si>
    <t>QDEC2</t>
    <phoneticPr fontId="1" type="noConversion"/>
  </si>
  <si>
    <t>WIP</t>
    <phoneticPr fontId="1" type="noConversion"/>
  </si>
  <si>
    <t>PBD2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</si>
</sst>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6"/>
      <color theme="1"/>
      <name val="Arial Unicode MS"/>
      <family val="2"/>
      <charset val="134"/>
    </font>
    <font>
      <sz val="6"/>
      <name val="Arial"/>
      <family val="2"/>
    </font>
    <font>
      <sz val="6"/>
      <color indexed="8"/>
      <name val="Arial"/>
      <family val="2"/>
    </font>
    <font>
      <sz val="6"/>
      <color rgb="FFFF0000"/>
      <name val="Arial"/>
      <family val="2"/>
    </font>
    <font>
      <b/>
      <sz val="6"/>
      <color rgb="FFFF0000"/>
      <name val="Arial"/>
      <family val="2"/>
    </font>
    <font>
      <b/>
      <sz val="6"/>
      <name val="Arial"/>
      <family val="2"/>
    </font>
    <font>
      <sz val="6"/>
      <color rgb="FFFF0000"/>
      <name val="Arial Unicode MS"/>
      <family val="2"/>
      <charset val="134"/>
    </font>
    <font>
      <sz val="6"/>
      <color theme="1"/>
      <name val="Arial"/>
      <family val="2"/>
    </font>
    <font>
      <sz val="6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textRotation="180" wrapText="1" readingOrder="1"/>
    </xf>
    <xf numFmtId="0" fontId="6" fillId="0" borderId="0" xfId="0" applyFont="1" applyAlignment="1">
      <alignment horizontal="center" vertical="center" textRotation="180" wrapText="1" readingOrder="1"/>
    </xf>
    <xf numFmtId="0" fontId="5" fillId="0" borderId="0" xfId="0" applyFont="1" applyFill="1" applyAlignment="1">
      <alignment horizontal="center" vertical="center" textRotation="180" wrapText="1" readingOrder="1"/>
    </xf>
    <xf numFmtId="0" fontId="5" fillId="0" borderId="0" xfId="0" applyFont="1" applyAlignment="1">
      <alignment horizontal="center" vertical="center" textRotation="180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3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5" fillId="2" borderId="0" xfId="0" applyFont="1" applyFill="1" applyAlignment="1">
      <alignment horizontal="left" vertical="top" wrapText="1"/>
    </xf>
    <xf numFmtId="49" fontId="3" fillId="0" borderId="0" xfId="0" applyNumberFormat="1" applyFont="1" applyAlignment="1"/>
    <xf numFmtId="0" fontId="5" fillId="0" borderId="0" xfId="0" applyFont="1" applyAlignment="1">
      <alignment horizontal="center" textRotation="180" wrapText="1" readingOrder="1"/>
    </xf>
    <xf numFmtId="0" fontId="6" fillId="0" borderId="0" xfId="0" applyFont="1" applyAlignment="1">
      <alignment horizontal="center" textRotation="180" wrapText="1" readingOrder="1"/>
    </xf>
    <xf numFmtId="0" fontId="5" fillId="0" borderId="0" xfId="0" applyFont="1" applyAlignment="1">
      <alignment horizontal="center" textRotation="180" wrapText="1"/>
    </xf>
    <xf numFmtId="49" fontId="7" fillId="3" borderId="0" xfId="0" applyNumberFormat="1" applyFont="1" applyFill="1" applyBorder="1"/>
    <xf numFmtId="49" fontId="8" fillId="3" borderId="0" xfId="0" applyNumberFormat="1" applyFont="1" applyFill="1" applyBorder="1"/>
    <xf numFmtId="49" fontId="8" fillId="4" borderId="0" xfId="0" applyNumberFormat="1" applyFont="1" applyFill="1" applyBorder="1"/>
    <xf numFmtId="49" fontId="8" fillId="4" borderId="0" xfId="0" applyNumberFormat="1" applyFont="1" applyFill="1" applyBorder="1" applyAlignment="1">
      <alignment horizontal="left"/>
    </xf>
    <xf numFmtId="0" fontId="3" fillId="0" borderId="0" xfId="0" applyFont="1" applyAlignment="1"/>
    <xf numFmtId="49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/>
    <xf numFmtId="176" fontId="3" fillId="4" borderId="0" xfId="0" applyNumberFormat="1" applyFont="1" applyFill="1" applyAlignment="1">
      <alignment vertical="center"/>
    </xf>
    <xf numFmtId="49" fontId="4" fillId="2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0</xdr:colOff>
      <xdr:row>418</xdr:row>
      <xdr:rowOff>0</xdr:rowOff>
    </xdr:from>
    <xdr:to>
      <xdr:col>52</xdr:col>
      <xdr:colOff>9525</xdr:colOff>
      <xdr:row>418</xdr:row>
      <xdr:rowOff>9525</xdr:rowOff>
    </xdr:to>
    <xdr:pic>
      <xdr:nvPicPr>
        <xdr:cNvPr id="2" name="Picture 1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52</xdr:col>
      <xdr:colOff>0</xdr:colOff>
      <xdr:row>420</xdr:row>
      <xdr:rowOff>0</xdr:rowOff>
    </xdr:from>
    <xdr:ext cx="9525" cy="9525"/>
    <xdr:pic>
      <xdr:nvPicPr>
        <xdr:cNvPr id="3" name="Picture 2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52</xdr:col>
      <xdr:colOff>0</xdr:colOff>
      <xdr:row>525</xdr:row>
      <xdr:rowOff>0</xdr:rowOff>
    </xdr:from>
    <xdr:ext cx="9525" cy="9525"/>
    <xdr:pic>
      <xdr:nvPicPr>
        <xdr:cNvPr id="4" name="Picture 3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1427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52</xdr:col>
      <xdr:colOff>0</xdr:colOff>
      <xdr:row>712</xdr:row>
      <xdr:rowOff>0</xdr:rowOff>
    </xdr:from>
    <xdr:ext cx="9525" cy="9525"/>
    <xdr:pic>
      <xdr:nvPicPr>
        <xdr:cNvPr id="5" name="Picture 4" descr="https://googleads.g.doubleclick.net/pagead/viewthroughconversion/863238793/?guid=ON&amp;script=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22336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769"/>
  <sheetViews>
    <sheetView tabSelected="1" zoomScale="130" zoomScaleNormal="130" workbookViewId="0">
      <pane xSplit="3" ySplit="15" topLeftCell="W28" activePane="bottomRight" state="frozen"/>
      <selection pane="topRight" activeCell="D1" sqref="D1"/>
      <selection pane="bottomLeft" activeCell="A10" sqref="A10"/>
      <selection pane="bottomRight" activeCell="V15" sqref="V15:AG15"/>
    </sheetView>
  </sheetViews>
  <sheetFormatPr defaultColWidth="9" defaultRowHeight="9.75" x14ac:dyDescent="0.15"/>
  <cols>
    <col min="1" max="1" width="9.75" style="1" bestFit="1" customWidth="1"/>
    <col min="2" max="2" width="8.5" style="1" customWidth="1"/>
    <col min="3" max="3" width="7.5" style="1" bestFit="1" customWidth="1"/>
    <col min="4" max="21" width="3.625" style="1" customWidth="1"/>
    <col min="22" max="22" width="7.125" style="1" customWidth="1"/>
    <col min="23" max="23" width="9.875" style="1" customWidth="1"/>
    <col min="24" max="24" width="10.375" style="1" customWidth="1"/>
    <col min="25" max="33" width="8.5" style="1" customWidth="1"/>
    <col min="34" max="34" width="6.375" style="1" bestFit="1" customWidth="1"/>
    <col min="35" max="35" width="18.75" style="1" bestFit="1" customWidth="1"/>
    <col min="36" max="36" width="6.75" style="1" bestFit="1" customWidth="1"/>
    <col min="37" max="37" width="6.375" style="1" bestFit="1" customWidth="1"/>
    <col min="38" max="38" width="5.125" style="1" bestFit="1" customWidth="1"/>
    <col min="39" max="39" width="5.25" style="1" bestFit="1" customWidth="1"/>
    <col min="40" max="40" width="6.25" style="1" bestFit="1" customWidth="1"/>
    <col min="41" max="41" width="7.375" style="1" bestFit="1" customWidth="1"/>
    <col min="42" max="42" width="6.375" style="1" bestFit="1" customWidth="1"/>
    <col min="43" max="43" width="7.375" style="1" bestFit="1" customWidth="1"/>
    <col min="44" max="44" width="6.375" style="1" bestFit="1" customWidth="1"/>
    <col min="45" max="45" width="18.75" style="1" bestFit="1" customWidth="1"/>
    <col min="46" max="46" width="6.75" style="1" bestFit="1" customWidth="1"/>
    <col min="47" max="47" width="9.375" style="1" hidden="1" customWidth="1"/>
    <col min="48" max="48" width="7.875" style="1" bestFit="1" customWidth="1"/>
    <col min="49" max="49" width="6.375" style="1" bestFit="1" customWidth="1"/>
    <col min="50" max="50" width="7.375" style="1" bestFit="1" customWidth="1"/>
    <col min="51" max="51" width="6.125" style="1" bestFit="1" customWidth="1"/>
    <col min="52" max="52" width="21.125" style="1" bestFit="1" customWidth="1"/>
    <col min="53" max="53" width="23.875" style="1" bestFit="1" customWidth="1"/>
    <col min="54" max="54" width="6.875" style="1" bestFit="1" customWidth="1"/>
    <col min="55" max="55" width="12.875" style="1" bestFit="1" customWidth="1"/>
    <col min="56" max="56" width="9.125" style="1" bestFit="1" customWidth="1"/>
    <col min="57" max="57" width="4.375" style="1" bestFit="1" customWidth="1"/>
    <col min="58" max="58" width="5.625" style="1" bestFit="1" customWidth="1"/>
    <col min="59" max="59" width="5.5" style="1" bestFit="1" customWidth="1"/>
    <col min="60" max="60" width="7.875" style="1" bestFit="1" customWidth="1"/>
    <col min="61" max="61" width="154.5" style="1" bestFit="1" customWidth="1"/>
    <col min="62" max="16384" width="9" style="1"/>
  </cols>
  <sheetData>
    <row r="1" spans="1:227" ht="35.25" x14ac:dyDescent="0.15">
      <c r="C1" s="2"/>
      <c r="D1" s="3" t="s">
        <v>3</v>
      </c>
      <c r="E1" s="4" t="s">
        <v>4</v>
      </c>
      <c r="F1" s="4" t="s">
        <v>1873</v>
      </c>
      <c r="G1" s="3" t="s">
        <v>1688</v>
      </c>
      <c r="H1" s="3" t="s">
        <v>7</v>
      </c>
      <c r="I1" s="3" t="s">
        <v>1872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1689</v>
      </c>
      <c r="Q1" s="3" t="s">
        <v>16</v>
      </c>
      <c r="R1" s="5" t="s">
        <v>17</v>
      </c>
      <c r="S1" s="4" t="s">
        <v>18</v>
      </c>
      <c r="T1" s="3" t="s">
        <v>19</v>
      </c>
      <c r="U1" s="6" t="s">
        <v>20</v>
      </c>
    </row>
    <row r="2" spans="1:227" x14ac:dyDescent="0.15">
      <c r="C2" s="2" t="s">
        <v>1889</v>
      </c>
      <c r="D2" s="3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5"/>
      <c r="S2" s="4"/>
      <c r="T2" s="3"/>
      <c r="U2" s="6"/>
    </row>
    <row r="3" spans="1:227" x14ac:dyDescent="0.15">
      <c r="C3" s="2" t="s">
        <v>1890</v>
      </c>
      <c r="D3" s="3"/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5"/>
      <c r="S3" s="4"/>
      <c r="T3" s="3"/>
      <c r="U3" s="6"/>
    </row>
    <row r="4" spans="1:227" x14ac:dyDescent="0.15">
      <c r="C4" s="2" t="s">
        <v>1891</v>
      </c>
      <c r="D4" s="3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5"/>
      <c r="S4" s="4"/>
      <c r="T4" s="3"/>
      <c r="U4" s="6"/>
    </row>
    <row r="5" spans="1:227" x14ac:dyDescent="0.15">
      <c r="C5" s="2" t="s">
        <v>1892</v>
      </c>
      <c r="D5" s="3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"/>
      <c r="S5" s="4"/>
      <c r="T5" s="3"/>
      <c r="U5" s="6"/>
    </row>
    <row r="6" spans="1:227" x14ac:dyDescent="0.15">
      <c r="C6" s="2" t="s">
        <v>1893</v>
      </c>
      <c r="D6" s="3"/>
      <c r="E6" s="4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5"/>
      <c r="S6" s="4"/>
      <c r="T6" s="3"/>
      <c r="U6" s="6"/>
    </row>
    <row r="7" spans="1:227" x14ac:dyDescent="0.15">
      <c r="C7" s="2" t="s">
        <v>1894</v>
      </c>
      <c r="D7" s="3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5"/>
      <c r="S7" s="4"/>
      <c r="T7" s="3"/>
      <c r="U7" s="6"/>
    </row>
    <row r="8" spans="1:227" x14ac:dyDescent="0.15">
      <c r="C8" s="2" t="s">
        <v>1895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7"/>
      <c r="U8" s="7"/>
    </row>
    <row r="9" spans="1:227" s="9" customFormat="1" x14ac:dyDescent="0.15">
      <c r="C9" s="2" t="s">
        <v>1896</v>
      </c>
      <c r="D9" s="8"/>
      <c r="E9" s="10"/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8"/>
      <c r="S9" s="10"/>
      <c r="T9" s="8"/>
      <c r="U9" s="10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227" x14ac:dyDescent="0.15">
      <c r="C10" s="2" t="s">
        <v>1897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27" x14ac:dyDescent="0.15">
      <c r="C11" s="2" t="s">
        <v>1898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27" x14ac:dyDescent="0.15">
      <c r="C12" s="2" t="s">
        <v>1899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27" x14ac:dyDescent="0.15">
      <c r="C13" s="2" t="s">
        <v>1900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27" x14ac:dyDescent="0.15">
      <c r="C14" s="28" t="s">
        <v>1690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>
        <v>90</v>
      </c>
      <c r="T14" s="11"/>
      <c r="U14" s="11"/>
    </row>
    <row r="15" spans="1:227" s="20" customFormat="1" ht="35.25" x14ac:dyDescent="0.2">
      <c r="A15" s="12" t="s">
        <v>0</v>
      </c>
      <c r="B15" s="12" t="s">
        <v>1</v>
      </c>
      <c r="C15" s="12" t="s">
        <v>2</v>
      </c>
      <c r="D15" s="13" t="s">
        <v>3</v>
      </c>
      <c r="E15" s="14" t="s">
        <v>4</v>
      </c>
      <c r="F15" s="14" t="s">
        <v>5</v>
      </c>
      <c r="G15" s="13" t="s">
        <v>1691</v>
      </c>
      <c r="H15" s="13" t="s">
        <v>7</v>
      </c>
      <c r="I15" s="13" t="s">
        <v>8</v>
      </c>
      <c r="J15" s="13" t="s">
        <v>9</v>
      </c>
      <c r="K15" s="13" t="s">
        <v>10</v>
      </c>
      <c r="L15" s="13" t="s">
        <v>11</v>
      </c>
      <c r="M15" s="13" t="s">
        <v>12</v>
      </c>
      <c r="N15" s="13" t="s">
        <v>13</v>
      </c>
      <c r="O15" s="13" t="s">
        <v>14</v>
      </c>
      <c r="P15" s="13" t="s">
        <v>1692</v>
      </c>
      <c r="Q15" s="13" t="s">
        <v>16</v>
      </c>
      <c r="R15" s="13" t="s">
        <v>17</v>
      </c>
      <c r="S15" s="14" t="s">
        <v>18</v>
      </c>
      <c r="T15" s="13" t="s">
        <v>19</v>
      </c>
      <c r="U15" s="15" t="s">
        <v>20</v>
      </c>
      <c r="V15" s="12" t="s">
        <v>21</v>
      </c>
      <c r="W15" s="12" t="s">
        <v>1904</v>
      </c>
      <c r="X15" s="12" t="s">
        <v>22</v>
      </c>
      <c r="Y15" s="12" t="s">
        <v>1902</v>
      </c>
      <c r="Z15" s="12" t="s">
        <v>23</v>
      </c>
      <c r="AA15" s="12" t="s">
        <v>1903</v>
      </c>
      <c r="AB15" s="12" t="s">
        <v>1901</v>
      </c>
      <c r="AC15" s="12" t="s">
        <v>24</v>
      </c>
      <c r="AD15" s="12" t="s">
        <v>25</v>
      </c>
      <c r="AE15" s="12" t="s">
        <v>26</v>
      </c>
      <c r="AF15" s="12" t="s">
        <v>27</v>
      </c>
      <c r="AG15" s="12" t="s">
        <v>1888</v>
      </c>
      <c r="AH15" s="16" t="s">
        <v>1879</v>
      </c>
      <c r="AI15" s="17" t="s">
        <v>1877</v>
      </c>
      <c r="AJ15" s="17" t="s">
        <v>1874</v>
      </c>
      <c r="AK15" s="16" t="s">
        <v>1880</v>
      </c>
      <c r="AL15" s="17" t="s">
        <v>1877</v>
      </c>
      <c r="AM15" s="17" t="s">
        <v>1878</v>
      </c>
      <c r="AN15" s="17" t="s">
        <v>1874</v>
      </c>
      <c r="AO15" s="17" t="s">
        <v>1754</v>
      </c>
      <c r="AP15" s="16" t="s">
        <v>1881</v>
      </c>
      <c r="AQ15" s="17" t="s">
        <v>1753</v>
      </c>
      <c r="AR15" s="16" t="s">
        <v>1882</v>
      </c>
      <c r="AS15" s="17" t="s">
        <v>1883</v>
      </c>
      <c r="AT15" s="17" t="s">
        <v>1884</v>
      </c>
      <c r="AU15" s="16"/>
      <c r="AV15" s="17" t="s">
        <v>1784</v>
      </c>
      <c r="AW15" s="16" t="s">
        <v>1759</v>
      </c>
      <c r="AX15" s="17" t="s">
        <v>1752</v>
      </c>
      <c r="AY15" s="18" t="s">
        <v>1693</v>
      </c>
      <c r="AZ15" s="19" t="s">
        <v>1694</v>
      </c>
      <c r="BA15" s="19" t="s">
        <v>1695</v>
      </c>
      <c r="BB15" s="12" t="s">
        <v>28</v>
      </c>
      <c r="BC15" s="12" t="s">
        <v>29</v>
      </c>
      <c r="BD15" s="12" t="s">
        <v>30</v>
      </c>
      <c r="BE15" s="12" t="s">
        <v>31</v>
      </c>
      <c r="BF15" s="12" t="s">
        <v>32</v>
      </c>
      <c r="BG15" s="12" t="s">
        <v>33</v>
      </c>
      <c r="BH15" s="12" t="s">
        <v>34</v>
      </c>
      <c r="BI15" s="12" t="s">
        <v>35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</row>
    <row r="16" spans="1:227" x14ac:dyDescent="0.15">
      <c r="A16" s="21" t="s">
        <v>36</v>
      </c>
      <c r="B16" s="21" t="s">
        <v>37</v>
      </c>
      <c r="C16" s="1" t="s">
        <v>38</v>
      </c>
      <c r="D16" s="1">
        <v>5.9999999999999995E-4</v>
      </c>
      <c r="E16" s="1">
        <v>2.7E-4</v>
      </c>
      <c r="F16" s="1">
        <v>3.3E-4</v>
      </c>
      <c r="G16" s="1">
        <v>3.2000000000000003E-4</v>
      </c>
      <c r="H16" s="1">
        <v>5.9999999999999995E-4</v>
      </c>
      <c r="I16" s="1">
        <v>8.0000000000000004E-4</v>
      </c>
      <c r="J16" s="1">
        <v>1.2600000000000001E-3</v>
      </c>
      <c r="P16" s="1">
        <v>1.2600000000000001E-3</v>
      </c>
      <c r="Q16" s="1">
        <v>1.8000000000000001E-4</v>
      </c>
      <c r="R16" s="1">
        <v>3.5E-4</v>
      </c>
      <c r="S16" s="1">
        <v>5.0000000000000001E-4</v>
      </c>
      <c r="V16" s="1">
        <v>41</v>
      </c>
      <c r="W16" s="1">
        <v>0</v>
      </c>
      <c r="X16" s="1">
        <v>0</v>
      </c>
      <c r="Y16" s="1">
        <v>0</v>
      </c>
      <c r="Z16" s="1">
        <v>0</v>
      </c>
      <c r="AA16" s="1">
        <v>1.6263399999999999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4.4999999999999998E-2</v>
      </c>
      <c r="AH16" s="22">
        <f t="shared" ref="AH16:AH47" si="0">SUM(V16:AE16)-AG16-SUMPRODUCT($D$8:$U$8*D16:U16)</f>
        <v>42.581339999999997</v>
      </c>
      <c r="AI16" s="22"/>
      <c r="AJ16" s="22"/>
      <c r="AK16" s="22">
        <f t="shared" ref="AK16:AK79" si="1">AH16-SUMPRODUCT($D$9:$U$9*D16:U16)</f>
        <v>42.581339999999997</v>
      </c>
      <c r="AL16" s="22"/>
      <c r="AM16" s="22"/>
      <c r="AN16" s="22"/>
      <c r="AO16" s="22"/>
      <c r="AP16" s="22">
        <f t="shared" ref="AP16:AP79" si="2">AK16-SUMPRODUCT($D$10:$U$10*D16:U16)</f>
        <v>42.581339999999997</v>
      </c>
      <c r="AQ16" s="22"/>
      <c r="AR16" s="22">
        <f t="shared" ref="AR16:AR79" si="3">AP16-SUMPRODUCT($D$11:$U$11*D16:U16)</f>
        <v>42.581339999999997</v>
      </c>
      <c r="AS16" s="22"/>
      <c r="AT16" s="22"/>
      <c r="AU16" s="22"/>
      <c r="AV16" s="22"/>
      <c r="AW16" s="22">
        <f t="shared" ref="AW16:AW79" si="4">AR16-SUMPRODUCT($D$12:$U$12*D16:U16)</f>
        <v>42.581339999999997</v>
      </c>
      <c r="AX16" s="22"/>
      <c r="AY16" s="22"/>
      <c r="AZ16" s="22"/>
      <c r="BA16" s="22"/>
      <c r="BB16" s="1">
        <v>0</v>
      </c>
      <c r="BC16" s="1" t="s">
        <v>39</v>
      </c>
      <c r="BD16" s="1" t="s">
        <v>40</v>
      </c>
      <c r="BE16" s="1">
        <v>23</v>
      </c>
      <c r="BF16" s="1">
        <v>12</v>
      </c>
      <c r="BG16" s="1">
        <v>12</v>
      </c>
      <c r="BH16" s="1">
        <v>375.50760000000002</v>
      </c>
      <c r="BI16" s="1" t="s">
        <v>41</v>
      </c>
    </row>
    <row r="17" spans="1:61" x14ac:dyDescent="0.15">
      <c r="A17" s="21" t="s">
        <v>42</v>
      </c>
      <c r="B17" s="21" t="s">
        <v>43</v>
      </c>
      <c r="C17" s="1" t="s">
        <v>38</v>
      </c>
      <c r="G17" s="1">
        <v>9.6</v>
      </c>
      <c r="H17" s="1">
        <v>6</v>
      </c>
      <c r="I17" s="1">
        <v>18</v>
      </c>
      <c r="J17" s="1">
        <v>12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13754</v>
      </c>
      <c r="AB17" s="1">
        <v>0</v>
      </c>
      <c r="AC17" s="1">
        <v>25000</v>
      </c>
      <c r="AD17" s="1">
        <v>0</v>
      </c>
      <c r="AE17" s="1">
        <v>0</v>
      </c>
      <c r="AF17" s="1">
        <v>0</v>
      </c>
      <c r="AG17" s="1">
        <v>547.04999999999995</v>
      </c>
      <c r="AH17" s="22">
        <f t="shared" si="0"/>
        <v>38206.949999999997</v>
      </c>
      <c r="AI17" s="22"/>
      <c r="AJ17" s="22"/>
      <c r="AK17" s="22">
        <f t="shared" si="1"/>
        <v>38206.949999999997</v>
      </c>
      <c r="AL17" s="22"/>
      <c r="AM17" s="22"/>
      <c r="AN17" s="22"/>
      <c r="AO17" s="22"/>
      <c r="AP17" s="22">
        <f t="shared" si="2"/>
        <v>38206.949999999997</v>
      </c>
      <c r="AQ17" s="22"/>
      <c r="AR17" s="22">
        <f t="shared" si="3"/>
        <v>38206.949999999997</v>
      </c>
      <c r="AS17" s="22"/>
      <c r="AT17" s="22"/>
      <c r="AU17" s="22"/>
      <c r="AV17" s="22"/>
      <c r="AW17" s="22">
        <f t="shared" si="4"/>
        <v>38206.949999999997</v>
      </c>
      <c r="AX17" s="22"/>
      <c r="AY17" s="22"/>
      <c r="AZ17" s="22"/>
      <c r="BA17" s="22"/>
      <c r="BB17" s="1">
        <v>0</v>
      </c>
      <c r="BC17" s="1" t="s">
        <v>44</v>
      </c>
      <c r="BD17" s="1" t="s">
        <v>40</v>
      </c>
      <c r="BE17" s="1">
        <v>28</v>
      </c>
      <c r="BF17" s="1">
        <v>5000</v>
      </c>
      <c r="BG17" s="1">
        <v>5000</v>
      </c>
      <c r="BH17" s="1">
        <v>0.1143</v>
      </c>
      <c r="BI17" s="1" t="s">
        <v>45</v>
      </c>
    </row>
    <row r="18" spans="1:61" x14ac:dyDescent="0.15">
      <c r="A18" s="21" t="s">
        <v>46</v>
      </c>
      <c r="B18" s="21" t="s">
        <v>47</v>
      </c>
      <c r="C18" s="1" t="s">
        <v>38</v>
      </c>
      <c r="D18" s="1">
        <v>1.7099999999999999E-3</v>
      </c>
      <c r="E18" s="1">
        <v>1.2999999999999999E-4</v>
      </c>
      <c r="F18" s="1">
        <v>6.0000000000000002E-5</v>
      </c>
      <c r="G18" s="1">
        <v>1.9E-3</v>
      </c>
      <c r="H18" s="1">
        <v>4.2000000000000002E-4</v>
      </c>
      <c r="I18" s="1">
        <v>1E-3</v>
      </c>
      <c r="J18" s="1">
        <v>1E-3</v>
      </c>
      <c r="P18" s="1">
        <v>4.0000000000000002E-4</v>
      </c>
      <c r="Q18" s="1">
        <v>3.5E-4</v>
      </c>
      <c r="R18" s="1">
        <v>1.1000000000000001E-3</v>
      </c>
      <c r="S18" s="1">
        <v>1.5E-5</v>
      </c>
      <c r="U18" s="1">
        <v>5.0000000000000001E-4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3.5634549999999998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1.3500000000000001E-3</v>
      </c>
      <c r="AH18" s="22">
        <f t="shared" si="0"/>
        <v>3.5621049999999999</v>
      </c>
      <c r="AI18" s="22"/>
      <c r="AJ18" s="22"/>
      <c r="AK18" s="22">
        <f t="shared" si="1"/>
        <v>3.5621049999999999</v>
      </c>
      <c r="AL18" s="22"/>
      <c r="AM18" s="22"/>
      <c r="AN18" s="22"/>
      <c r="AO18" s="22"/>
      <c r="AP18" s="22">
        <f t="shared" si="2"/>
        <v>3.5621049999999999</v>
      </c>
      <c r="AQ18" s="22"/>
      <c r="AR18" s="22">
        <f t="shared" si="3"/>
        <v>3.5621049999999999</v>
      </c>
      <c r="AS18" s="22"/>
      <c r="AT18" s="22"/>
      <c r="AU18" s="22"/>
      <c r="AV18" s="22"/>
      <c r="AW18" s="22">
        <f t="shared" si="4"/>
        <v>3.5621049999999999</v>
      </c>
      <c r="AX18" s="22"/>
      <c r="AY18" s="22"/>
      <c r="AZ18" s="22"/>
      <c r="BA18" s="22"/>
      <c r="BB18" s="1">
        <v>0</v>
      </c>
      <c r="BC18" s="1" t="s">
        <v>48</v>
      </c>
      <c r="BD18" s="1" t="s">
        <v>40</v>
      </c>
      <c r="BE18" s="1">
        <v>23</v>
      </c>
      <c r="BF18" s="1">
        <v>5</v>
      </c>
      <c r="BG18" s="1">
        <v>0.5</v>
      </c>
      <c r="BH18" s="1">
        <v>875</v>
      </c>
      <c r="BI18" s="1" t="s">
        <v>49</v>
      </c>
    </row>
    <row r="19" spans="1:61" x14ac:dyDescent="0.15">
      <c r="A19" s="21" t="s">
        <v>342</v>
      </c>
      <c r="B19" s="21" t="s">
        <v>343</v>
      </c>
      <c r="C19" s="1" t="s">
        <v>38</v>
      </c>
      <c r="L19" s="1">
        <v>2</v>
      </c>
      <c r="R19" s="1">
        <v>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3207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22">
        <f t="shared" si="0"/>
        <v>3207</v>
      </c>
      <c r="AI19" s="22"/>
      <c r="AJ19" s="22"/>
      <c r="AK19" s="22">
        <f t="shared" si="1"/>
        <v>3207</v>
      </c>
      <c r="AL19" s="22"/>
      <c r="AM19" s="22"/>
      <c r="AN19" s="22"/>
      <c r="AO19" s="22"/>
      <c r="AP19" s="22">
        <f t="shared" si="2"/>
        <v>3207</v>
      </c>
      <c r="AQ19" s="22"/>
      <c r="AR19" s="22">
        <f t="shared" si="3"/>
        <v>3207</v>
      </c>
      <c r="AS19" s="22"/>
      <c r="AT19" s="22"/>
      <c r="AU19" s="22"/>
      <c r="AV19" s="22"/>
      <c r="AW19" s="22">
        <f t="shared" si="4"/>
        <v>3207</v>
      </c>
      <c r="AX19" s="22" t="s">
        <v>1728</v>
      </c>
      <c r="AY19" s="22"/>
      <c r="AZ19" s="22" t="s">
        <v>1727</v>
      </c>
      <c r="BA19" s="22"/>
      <c r="BB19" s="1">
        <v>0</v>
      </c>
      <c r="BC19" s="1" t="s">
        <v>141</v>
      </c>
      <c r="BD19" s="1" t="s">
        <v>40</v>
      </c>
      <c r="BE19" s="1">
        <v>41</v>
      </c>
      <c r="BF19" s="1">
        <v>100</v>
      </c>
      <c r="BG19" s="1">
        <v>100</v>
      </c>
      <c r="BH19" s="1">
        <v>0.1893</v>
      </c>
      <c r="BI19" s="1" t="s">
        <v>344</v>
      </c>
    </row>
    <row r="20" spans="1:61" x14ac:dyDescent="0.15">
      <c r="A20" s="21" t="s">
        <v>53</v>
      </c>
      <c r="B20" s="21" t="s">
        <v>54</v>
      </c>
      <c r="C20" s="1" t="s">
        <v>38</v>
      </c>
      <c r="G20" s="1">
        <v>0.12</v>
      </c>
      <c r="R20" s="1">
        <v>0.12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31.28</v>
      </c>
      <c r="AB20" s="1">
        <v>0</v>
      </c>
      <c r="AC20" s="1">
        <v>200</v>
      </c>
      <c r="AD20" s="1">
        <v>0</v>
      </c>
      <c r="AE20" s="1">
        <v>0</v>
      </c>
      <c r="AF20" s="1">
        <v>0</v>
      </c>
      <c r="AG20" s="1">
        <v>0</v>
      </c>
      <c r="AH20" s="22">
        <f t="shared" si="0"/>
        <v>231.28</v>
      </c>
      <c r="AI20" s="22"/>
      <c r="AJ20" s="22"/>
      <c r="AK20" s="22">
        <f t="shared" si="1"/>
        <v>231.28</v>
      </c>
      <c r="AL20" s="22"/>
      <c r="AM20" s="22"/>
      <c r="AN20" s="22"/>
      <c r="AO20" s="22"/>
      <c r="AP20" s="22">
        <f t="shared" si="2"/>
        <v>231.28</v>
      </c>
      <c r="AQ20" s="22"/>
      <c r="AR20" s="22">
        <f t="shared" si="3"/>
        <v>231.28</v>
      </c>
      <c r="AS20" s="22"/>
      <c r="AT20" s="22"/>
      <c r="AU20" s="22"/>
      <c r="AV20" s="22"/>
      <c r="AW20" s="22">
        <f t="shared" si="4"/>
        <v>231.28</v>
      </c>
      <c r="AX20" s="22"/>
      <c r="AY20" s="22"/>
      <c r="AZ20" s="22"/>
      <c r="BA20" s="22"/>
      <c r="BB20" s="1">
        <v>0</v>
      </c>
      <c r="BC20" s="1" t="s">
        <v>55</v>
      </c>
      <c r="BD20" s="1" t="s">
        <v>40</v>
      </c>
      <c r="BE20" s="1">
        <v>25</v>
      </c>
      <c r="BF20" s="1">
        <v>200</v>
      </c>
      <c r="BG20" s="1">
        <v>200</v>
      </c>
      <c r="BH20" s="1">
        <v>2.9</v>
      </c>
      <c r="BI20" s="1" t="s">
        <v>56</v>
      </c>
    </row>
    <row r="21" spans="1:61" x14ac:dyDescent="0.15">
      <c r="A21" s="21" t="s">
        <v>345</v>
      </c>
      <c r="B21" s="21" t="s">
        <v>346</v>
      </c>
      <c r="C21" s="1" t="s">
        <v>38</v>
      </c>
      <c r="R21" s="1">
        <v>1</v>
      </c>
      <c r="V21" s="1">
        <v>559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22">
        <f t="shared" si="0"/>
        <v>559</v>
      </c>
      <c r="AI21" s="22"/>
      <c r="AJ21" s="22"/>
      <c r="AK21" s="22">
        <f t="shared" si="1"/>
        <v>559</v>
      </c>
      <c r="AL21" s="22"/>
      <c r="AM21" s="22"/>
      <c r="AN21" s="22"/>
      <c r="AO21" s="22"/>
      <c r="AP21" s="22">
        <f t="shared" si="2"/>
        <v>559</v>
      </c>
      <c r="AQ21" s="22"/>
      <c r="AR21" s="22">
        <f t="shared" si="3"/>
        <v>559</v>
      </c>
      <c r="AS21" s="22"/>
      <c r="AT21" s="22"/>
      <c r="AU21" s="22"/>
      <c r="AV21" s="22" t="s">
        <v>1728</v>
      </c>
      <c r="AW21" s="22">
        <f t="shared" si="4"/>
        <v>559</v>
      </c>
      <c r="AX21" s="22" t="s">
        <v>1728</v>
      </c>
      <c r="AY21" s="22"/>
      <c r="AZ21" s="22" t="s">
        <v>1729</v>
      </c>
      <c r="BA21" s="22"/>
      <c r="BB21" s="1">
        <v>0</v>
      </c>
      <c r="BC21" s="1" t="s">
        <v>141</v>
      </c>
      <c r="BD21" s="1" t="s">
        <v>40</v>
      </c>
      <c r="BE21" s="1">
        <v>36</v>
      </c>
      <c r="BF21" s="1">
        <v>500</v>
      </c>
      <c r="BG21" s="1">
        <v>500</v>
      </c>
      <c r="BH21" s="1">
        <v>0.1615</v>
      </c>
      <c r="BI21" s="1" t="s">
        <v>17</v>
      </c>
    </row>
    <row r="22" spans="1:61" x14ac:dyDescent="0.15">
      <c r="A22" s="21" t="s">
        <v>62</v>
      </c>
      <c r="B22" s="21" t="s">
        <v>63</v>
      </c>
      <c r="C22" s="1" t="s">
        <v>38</v>
      </c>
      <c r="D22" s="1">
        <v>1</v>
      </c>
      <c r="G22" s="1">
        <v>1</v>
      </c>
      <c r="H22" s="1">
        <v>1</v>
      </c>
      <c r="I22" s="1">
        <v>1</v>
      </c>
      <c r="J22" s="1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7132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22">
        <f t="shared" si="0"/>
        <v>7132</v>
      </c>
      <c r="AI22" s="22"/>
      <c r="AJ22" s="22"/>
      <c r="AK22" s="22">
        <f t="shared" si="1"/>
        <v>7132</v>
      </c>
      <c r="AL22" s="22"/>
      <c r="AM22" s="22"/>
      <c r="AN22" s="22"/>
      <c r="AO22" s="22"/>
      <c r="AP22" s="22">
        <f t="shared" si="2"/>
        <v>7132</v>
      </c>
      <c r="AQ22" s="22"/>
      <c r="AR22" s="22">
        <f t="shared" si="3"/>
        <v>7132</v>
      </c>
      <c r="AS22" s="22"/>
      <c r="AT22" s="22"/>
      <c r="AU22" s="22"/>
      <c r="AV22" s="22"/>
      <c r="AW22" s="22">
        <f t="shared" si="4"/>
        <v>7132</v>
      </c>
      <c r="AX22" s="22"/>
      <c r="AY22" s="22"/>
      <c r="AZ22" s="22"/>
      <c r="BA22" s="22"/>
      <c r="BB22" s="1">
        <v>0</v>
      </c>
      <c r="BC22" s="1" t="s">
        <v>64</v>
      </c>
      <c r="BD22" s="1" t="s">
        <v>60</v>
      </c>
      <c r="BE22" s="1">
        <v>33</v>
      </c>
      <c r="BF22" s="1">
        <v>10000</v>
      </c>
      <c r="BG22" s="1">
        <v>10000</v>
      </c>
      <c r="BH22" s="1">
        <v>0.40799999999999997</v>
      </c>
      <c r="BI22" s="1" t="s">
        <v>65</v>
      </c>
    </row>
    <row r="23" spans="1:61" x14ac:dyDescent="0.15">
      <c r="A23" s="21" t="s">
        <v>66</v>
      </c>
      <c r="B23" s="21" t="s">
        <v>67</v>
      </c>
      <c r="C23" s="1" t="s">
        <v>38</v>
      </c>
      <c r="I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22">
        <f t="shared" si="0"/>
        <v>0</v>
      </c>
      <c r="AI23" s="22"/>
      <c r="AJ23" s="22"/>
      <c r="AK23" s="22">
        <f t="shared" si="1"/>
        <v>0</v>
      </c>
      <c r="AL23" s="22"/>
      <c r="AM23" s="22"/>
      <c r="AN23" s="22"/>
      <c r="AO23" s="22"/>
      <c r="AP23" s="22">
        <f t="shared" si="2"/>
        <v>0</v>
      </c>
      <c r="AQ23" s="22"/>
      <c r="AR23" s="22">
        <f t="shared" si="3"/>
        <v>0</v>
      </c>
      <c r="AS23" s="22"/>
      <c r="AT23" s="22"/>
      <c r="AU23" s="22"/>
      <c r="AV23" s="22"/>
      <c r="AW23" s="22">
        <f t="shared" si="4"/>
        <v>0</v>
      </c>
      <c r="AX23" s="22"/>
      <c r="AY23" s="22"/>
      <c r="AZ23" s="22"/>
      <c r="BA23" s="22"/>
      <c r="BB23" s="1">
        <v>0</v>
      </c>
      <c r="BC23" s="1" t="s">
        <v>68</v>
      </c>
      <c r="BD23" s="1" t="s">
        <v>40</v>
      </c>
      <c r="BE23" s="1">
        <v>141</v>
      </c>
      <c r="BF23" s="1">
        <v>1000</v>
      </c>
      <c r="BG23" s="1">
        <v>1000</v>
      </c>
      <c r="BH23" s="1">
        <v>12.5352</v>
      </c>
      <c r="BI23" s="1" t="s">
        <v>8</v>
      </c>
    </row>
    <row r="24" spans="1:61" x14ac:dyDescent="0.15">
      <c r="A24" s="21" t="s">
        <v>1057</v>
      </c>
      <c r="B24" s="21" t="s">
        <v>1058</v>
      </c>
      <c r="C24" s="1" t="s">
        <v>38</v>
      </c>
      <c r="K24" s="1">
        <v>4</v>
      </c>
      <c r="L24" s="1">
        <v>2</v>
      </c>
      <c r="R24" s="1">
        <v>4</v>
      </c>
      <c r="V24" s="1">
        <v>2800</v>
      </c>
      <c r="W24" s="1">
        <v>0</v>
      </c>
      <c r="X24" s="1">
        <v>0</v>
      </c>
      <c r="Y24" s="1">
        <v>0</v>
      </c>
      <c r="Z24" s="1">
        <v>0</v>
      </c>
      <c r="AA24" s="1">
        <v>2817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22">
        <f t="shared" si="0"/>
        <v>5617</v>
      </c>
      <c r="AI24" s="22"/>
      <c r="AJ24" s="22"/>
      <c r="AK24" s="22">
        <f t="shared" si="1"/>
        <v>5617</v>
      </c>
      <c r="AL24" s="22"/>
      <c r="AM24" s="22"/>
      <c r="AN24" s="22"/>
      <c r="AO24" s="22"/>
      <c r="AP24" s="22">
        <f t="shared" si="2"/>
        <v>5617</v>
      </c>
      <c r="AQ24" s="22"/>
      <c r="AR24" s="22">
        <f t="shared" si="3"/>
        <v>5617</v>
      </c>
      <c r="AS24" s="22"/>
      <c r="AT24" s="22"/>
      <c r="AU24" s="22"/>
      <c r="AV24" s="22"/>
      <c r="AW24" s="22">
        <f t="shared" si="4"/>
        <v>5617</v>
      </c>
      <c r="AX24" s="22" t="s">
        <v>1728</v>
      </c>
      <c r="AY24" s="22"/>
      <c r="AZ24" s="22" t="s">
        <v>1727</v>
      </c>
      <c r="BA24" s="22"/>
      <c r="BB24" s="1">
        <v>0</v>
      </c>
      <c r="BC24" s="1" t="s">
        <v>141</v>
      </c>
      <c r="BD24" s="1" t="s">
        <v>40</v>
      </c>
      <c r="BE24" s="1">
        <v>41</v>
      </c>
      <c r="BF24" s="1">
        <v>100</v>
      </c>
      <c r="BG24" s="1">
        <v>100</v>
      </c>
      <c r="BH24" s="1">
        <v>0.65300000000000002</v>
      </c>
      <c r="BI24" s="1" t="s">
        <v>1026</v>
      </c>
    </row>
    <row r="25" spans="1:61" x14ac:dyDescent="0.15">
      <c r="A25" s="21" t="s">
        <v>74</v>
      </c>
      <c r="B25" s="21" t="s">
        <v>75</v>
      </c>
      <c r="C25" s="1" t="s">
        <v>38</v>
      </c>
      <c r="M25" s="1">
        <v>0.02</v>
      </c>
      <c r="T25" s="1">
        <v>0.02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6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22">
        <f t="shared" si="0"/>
        <v>6</v>
      </c>
      <c r="AI25" s="22"/>
      <c r="AJ25" s="22"/>
      <c r="AK25" s="22">
        <f t="shared" si="1"/>
        <v>6</v>
      </c>
      <c r="AL25" s="22"/>
      <c r="AM25" s="22"/>
      <c r="AN25" s="22"/>
      <c r="AO25" s="22"/>
      <c r="AP25" s="22">
        <f t="shared" si="2"/>
        <v>6</v>
      </c>
      <c r="AQ25" s="22"/>
      <c r="AR25" s="22">
        <f t="shared" si="3"/>
        <v>6</v>
      </c>
      <c r="AS25" s="22"/>
      <c r="AT25" s="22"/>
      <c r="AU25" s="22"/>
      <c r="AV25" s="22"/>
      <c r="AW25" s="22">
        <f t="shared" si="4"/>
        <v>6</v>
      </c>
      <c r="AX25" s="22"/>
      <c r="AY25" s="22"/>
      <c r="AZ25" s="22"/>
      <c r="BA25" s="22"/>
      <c r="BB25" s="1">
        <v>1</v>
      </c>
      <c r="BC25" s="1" t="s">
        <v>76</v>
      </c>
      <c r="BD25" s="1" t="s">
        <v>77</v>
      </c>
      <c r="BE25" s="1">
        <v>18</v>
      </c>
      <c r="BF25" s="1">
        <v>10</v>
      </c>
      <c r="BG25" s="1">
        <v>1</v>
      </c>
      <c r="BH25" s="1">
        <v>103.407</v>
      </c>
      <c r="BI25" s="1" t="s">
        <v>78</v>
      </c>
    </row>
    <row r="26" spans="1:61" x14ac:dyDescent="0.15">
      <c r="A26" s="21" t="s">
        <v>1665</v>
      </c>
      <c r="B26" s="21" t="s">
        <v>1666</v>
      </c>
      <c r="C26" s="1" t="s">
        <v>38</v>
      </c>
      <c r="O26" s="1">
        <v>4</v>
      </c>
      <c r="V26" s="1">
        <v>1800</v>
      </c>
      <c r="W26" s="1">
        <v>0</v>
      </c>
      <c r="X26" s="1">
        <v>0</v>
      </c>
      <c r="Y26" s="1">
        <v>0</v>
      </c>
      <c r="Z26" s="1">
        <v>0</v>
      </c>
      <c r="AA26" s="1">
        <v>465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22">
        <f t="shared" si="0"/>
        <v>2265</v>
      </c>
      <c r="AI26" s="22"/>
      <c r="AJ26" s="22"/>
      <c r="AK26" s="22">
        <f t="shared" si="1"/>
        <v>2265</v>
      </c>
      <c r="AL26" s="22"/>
      <c r="AM26" s="22"/>
      <c r="AN26" s="22"/>
      <c r="AO26" s="22"/>
      <c r="AP26" s="22">
        <f t="shared" si="2"/>
        <v>2265</v>
      </c>
      <c r="AQ26" s="22"/>
      <c r="AR26" s="22">
        <f t="shared" si="3"/>
        <v>2265</v>
      </c>
      <c r="AS26" s="22"/>
      <c r="AT26" s="22"/>
      <c r="AU26" s="22"/>
      <c r="AV26" s="22"/>
      <c r="AW26" s="22">
        <f t="shared" si="4"/>
        <v>2265</v>
      </c>
      <c r="AX26" s="22" t="s">
        <v>1728</v>
      </c>
      <c r="AY26" s="22"/>
      <c r="AZ26" s="22" t="s">
        <v>1730</v>
      </c>
      <c r="BA26" s="22" t="s">
        <v>1747</v>
      </c>
      <c r="BB26" s="1">
        <v>1000</v>
      </c>
      <c r="BC26" s="1" t="s">
        <v>141</v>
      </c>
      <c r="BD26" s="1" t="s">
        <v>40</v>
      </c>
      <c r="BE26" s="1">
        <v>41</v>
      </c>
      <c r="BF26" s="1">
        <v>1000</v>
      </c>
      <c r="BG26" s="1">
        <v>100</v>
      </c>
      <c r="BH26" s="1">
        <v>0.4637</v>
      </c>
      <c r="BI26" s="1" t="s">
        <v>14</v>
      </c>
    </row>
    <row r="27" spans="1:61" x14ac:dyDescent="0.15">
      <c r="A27" s="21" t="s">
        <v>1667</v>
      </c>
      <c r="B27" s="21" t="s">
        <v>1668</v>
      </c>
      <c r="C27" s="1" t="s">
        <v>38</v>
      </c>
      <c r="P27" s="1">
        <v>2</v>
      </c>
      <c r="V27" s="1">
        <v>274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22">
        <f t="shared" si="0"/>
        <v>274</v>
      </c>
      <c r="AI27" s="22"/>
      <c r="AJ27" s="22"/>
      <c r="AK27" s="22">
        <f t="shared" si="1"/>
        <v>274</v>
      </c>
      <c r="AL27" s="22"/>
      <c r="AM27" s="22"/>
      <c r="AN27" s="22"/>
      <c r="AO27" s="22"/>
      <c r="AP27" s="22">
        <f t="shared" si="2"/>
        <v>274</v>
      </c>
      <c r="AQ27" s="22" t="s">
        <v>1728</v>
      </c>
      <c r="AR27" s="22">
        <f t="shared" si="3"/>
        <v>274</v>
      </c>
      <c r="AS27" s="22"/>
      <c r="AT27" s="22"/>
      <c r="AU27" s="22"/>
      <c r="AV27" s="22" t="s">
        <v>1728</v>
      </c>
      <c r="AW27" s="22">
        <f t="shared" si="4"/>
        <v>274</v>
      </c>
      <c r="AX27" s="22" t="s">
        <v>1728</v>
      </c>
      <c r="AY27" s="22">
        <v>320</v>
      </c>
      <c r="AZ27" s="22" t="s">
        <v>1731</v>
      </c>
      <c r="BA27" s="22" t="s">
        <v>1725</v>
      </c>
      <c r="BB27" s="1">
        <v>320</v>
      </c>
      <c r="BC27" s="1" t="s">
        <v>141</v>
      </c>
      <c r="BD27" s="1" t="s">
        <v>40</v>
      </c>
      <c r="BE27" s="1">
        <v>41</v>
      </c>
      <c r="BF27" s="1">
        <v>10</v>
      </c>
      <c r="BG27" s="1">
        <v>1</v>
      </c>
      <c r="BH27" s="1">
        <v>17.968599999999999</v>
      </c>
      <c r="BI27" s="1" t="s">
        <v>15</v>
      </c>
    </row>
    <row r="28" spans="1:61" x14ac:dyDescent="0.15">
      <c r="A28" s="21" t="s">
        <v>87</v>
      </c>
      <c r="B28" s="21" t="s">
        <v>88</v>
      </c>
      <c r="C28" s="1" t="s">
        <v>38</v>
      </c>
      <c r="U28" s="1">
        <v>2.5000000000000001E-2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22">
        <f t="shared" si="0"/>
        <v>1</v>
      </c>
      <c r="AI28" s="22"/>
      <c r="AJ28" s="22"/>
      <c r="AK28" s="22">
        <f t="shared" si="1"/>
        <v>1</v>
      </c>
      <c r="AL28" s="22"/>
      <c r="AM28" s="22"/>
      <c r="AN28" s="22"/>
      <c r="AO28" s="22"/>
      <c r="AP28" s="22">
        <f t="shared" si="2"/>
        <v>1</v>
      </c>
      <c r="AQ28" s="22"/>
      <c r="AR28" s="22">
        <f t="shared" si="3"/>
        <v>1</v>
      </c>
      <c r="AS28" s="22"/>
      <c r="AT28" s="22"/>
      <c r="AU28" s="22"/>
      <c r="AV28" s="22"/>
      <c r="AW28" s="22">
        <f t="shared" si="4"/>
        <v>1</v>
      </c>
      <c r="AX28" s="22"/>
      <c r="AY28" s="22"/>
      <c r="AZ28" s="22"/>
      <c r="BA28" s="22"/>
      <c r="BB28" s="1">
        <v>3</v>
      </c>
      <c r="BC28" s="1" t="s">
        <v>76</v>
      </c>
      <c r="BD28" s="1" t="s">
        <v>81</v>
      </c>
      <c r="BE28" s="1">
        <v>13</v>
      </c>
      <c r="BF28" s="1">
        <v>10</v>
      </c>
      <c r="BG28" s="1">
        <v>1</v>
      </c>
      <c r="BH28" s="1">
        <v>73.174000000000007</v>
      </c>
      <c r="BI28" s="1" t="s">
        <v>89</v>
      </c>
    </row>
    <row r="29" spans="1:61" x14ac:dyDescent="0.15">
      <c r="A29" s="21" t="s">
        <v>50</v>
      </c>
      <c r="B29" s="21" t="s">
        <v>51</v>
      </c>
      <c r="C29" s="1" t="s">
        <v>38</v>
      </c>
      <c r="G29" s="1">
        <v>6.2</v>
      </c>
      <c r="H29" s="1">
        <v>7</v>
      </c>
      <c r="I29" s="1">
        <v>18</v>
      </c>
      <c r="J29" s="1">
        <v>12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22">
        <f t="shared" si="0"/>
        <v>0</v>
      </c>
      <c r="AI29" s="22" t="s">
        <v>1887</v>
      </c>
      <c r="AJ29" s="22" t="s">
        <v>1885</v>
      </c>
      <c r="AK29" s="22">
        <f t="shared" si="1"/>
        <v>0</v>
      </c>
      <c r="AL29" s="22"/>
      <c r="AM29" s="22"/>
      <c r="AN29" s="22"/>
      <c r="AO29" s="22" t="s">
        <v>1732</v>
      </c>
      <c r="AP29" s="22">
        <f t="shared" si="2"/>
        <v>0</v>
      </c>
      <c r="AQ29" s="22" t="s">
        <v>1732</v>
      </c>
      <c r="AR29" s="22">
        <f t="shared" si="3"/>
        <v>0</v>
      </c>
      <c r="AS29" s="22" t="s">
        <v>1887</v>
      </c>
      <c r="AT29" s="22" t="s">
        <v>1885</v>
      </c>
      <c r="AU29" s="22"/>
      <c r="AV29" s="22" t="s">
        <v>1732</v>
      </c>
      <c r="AW29" s="22">
        <f t="shared" si="4"/>
        <v>0</v>
      </c>
      <c r="AX29" s="22" t="s">
        <v>1732</v>
      </c>
      <c r="AY29" s="22"/>
      <c r="AZ29" s="22" t="s">
        <v>1696</v>
      </c>
      <c r="BA29" s="22"/>
      <c r="BB29" s="1">
        <v>20000</v>
      </c>
      <c r="BC29" s="1" t="s">
        <v>44</v>
      </c>
      <c r="BD29" s="1" t="s">
        <v>40</v>
      </c>
      <c r="BE29" s="1">
        <v>83</v>
      </c>
      <c r="BF29" s="1">
        <v>20000</v>
      </c>
      <c r="BG29" s="1">
        <v>5000</v>
      </c>
      <c r="BH29" s="1">
        <v>0.28839999999999999</v>
      </c>
      <c r="BI29" s="1" t="s">
        <v>52</v>
      </c>
    </row>
    <row r="30" spans="1:61" x14ac:dyDescent="0.15">
      <c r="A30" s="21" t="s">
        <v>1680</v>
      </c>
      <c r="B30" s="21" t="s">
        <v>1681</v>
      </c>
      <c r="C30" s="1" t="s">
        <v>38</v>
      </c>
      <c r="Q30" s="1">
        <v>0.54</v>
      </c>
      <c r="R30" s="1">
        <v>2.62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123.28</v>
      </c>
      <c r="AB30" s="1">
        <v>0</v>
      </c>
      <c r="AC30" s="1">
        <v>540</v>
      </c>
      <c r="AD30" s="1">
        <v>0</v>
      </c>
      <c r="AE30" s="1">
        <v>0</v>
      </c>
      <c r="AF30" s="1">
        <v>0</v>
      </c>
      <c r="AG30" s="1">
        <v>0</v>
      </c>
      <c r="AH30" s="22">
        <f t="shared" si="0"/>
        <v>663.28</v>
      </c>
      <c r="AI30" s="22"/>
      <c r="AJ30" s="22"/>
      <c r="AK30" s="22">
        <f t="shared" si="1"/>
        <v>663.28</v>
      </c>
      <c r="AL30" s="22"/>
      <c r="AM30" s="22"/>
      <c r="AN30" s="22"/>
      <c r="AO30" s="22" t="s">
        <v>1732</v>
      </c>
      <c r="AP30" s="22">
        <f t="shared" si="2"/>
        <v>663.28</v>
      </c>
      <c r="AQ30" s="22" t="s">
        <v>1732</v>
      </c>
      <c r="AR30" s="22">
        <f t="shared" si="3"/>
        <v>663.28</v>
      </c>
      <c r="AS30" s="22"/>
      <c r="AT30" s="22"/>
      <c r="AU30" s="22"/>
      <c r="AV30" s="22" t="s">
        <v>1732</v>
      </c>
      <c r="AW30" s="22">
        <f t="shared" si="4"/>
        <v>663.28</v>
      </c>
      <c r="AX30" s="22" t="s">
        <v>1732</v>
      </c>
      <c r="AY30" s="22"/>
      <c r="AZ30" s="22" t="s">
        <v>1726</v>
      </c>
      <c r="BA30" s="22"/>
      <c r="BB30" s="1">
        <v>420</v>
      </c>
      <c r="BC30" s="1" t="s">
        <v>44</v>
      </c>
      <c r="BD30" s="1" t="s">
        <v>40</v>
      </c>
      <c r="BE30" s="1">
        <v>43</v>
      </c>
      <c r="BF30" s="1">
        <v>300</v>
      </c>
      <c r="BG30" s="1">
        <v>300</v>
      </c>
      <c r="BH30" s="1">
        <v>10.0006</v>
      </c>
      <c r="BI30" s="1" t="s">
        <v>1682</v>
      </c>
    </row>
    <row r="31" spans="1:61" x14ac:dyDescent="0.15">
      <c r="A31" s="21" t="s">
        <v>1683</v>
      </c>
      <c r="B31" s="21" t="s">
        <v>1681</v>
      </c>
      <c r="C31" s="1" t="s">
        <v>38</v>
      </c>
      <c r="R31" s="1">
        <v>1.3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77.2</v>
      </c>
      <c r="AB31" s="1">
        <v>0</v>
      </c>
      <c r="AC31" s="1">
        <v>300</v>
      </c>
      <c r="AD31" s="1">
        <v>0</v>
      </c>
      <c r="AE31" s="1">
        <v>0</v>
      </c>
      <c r="AF31" s="1">
        <v>0</v>
      </c>
      <c r="AG31" s="1">
        <v>0</v>
      </c>
      <c r="AH31" s="22">
        <f t="shared" si="0"/>
        <v>377.2</v>
      </c>
      <c r="AI31" s="22"/>
      <c r="AJ31" s="22"/>
      <c r="AK31" s="22">
        <f t="shared" si="1"/>
        <v>377.2</v>
      </c>
      <c r="AL31" s="22"/>
      <c r="AM31" s="22"/>
      <c r="AN31" s="22"/>
      <c r="AO31" s="22"/>
      <c r="AP31" s="22">
        <f t="shared" si="2"/>
        <v>377.2</v>
      </c>
      <c r="AQ31" s="22" t="s">
        <v>1732</v>
      </c>
      <c r="AR31" s="22">
        <f t="shared" si="3"/>
        <v>377.2</v>
      </c>
      <c r="AS31" s="22"/>
      <c r="AT31" s="22"/>
      <c r="AU31" s="22"/>
      <c r="AV31" s="22" t="s">
        <v>1732</v>
      </c>
      <c r="AW31" s="22">
        <f t="shared" si="4"/>
        <v>377.2</v>
      </c>
      <c r="AX31" s="22" t="s">
        <v>1732</v>
      </c>
      <c r="AY31" s="22"/>
      <c r="AZ31" s="22" t="s">
        <v>1726</v>
      </c>
      <c r="BA31" s="22"/>
      <c r="BB31" s="1">
        <v>600</v>
      </c>
      <c r="BC31" s="1" t="s">
        <v>44</v>
      </c>
      <c r="BD31" s="1" t="s">
        <v>40</v>
      </c>
      <c r="BE31" s="1">
        <v>43</v>
      </c>
      <c r="BF31" s="1">
        <v>300</v>
      </c>
      <c r="BG31" s="1">
        <v>30</v>
      </c>
      <c r="BH31" s="1">
        <v>10</v>
      </c>
      <c r="BI31" s="1" t="s">
        <v>656</v>
      </c>
    </row>
    <row r="32" spans="1:61" x14ac:dyDescent="0.15">
      <c r="A32" s="21" t="s">
        <v>145</v>
      </c>
      <c r="B32" s="21" t="s">
        <v>146</v>
      </c>
      <c r="C32" s="1" t="s">
        <v>38</v>
      </c>
      <c r="F32" s="1">
        <v>1</v>
      </c>
      <c r="V32" s="1">
        <v>4</v>
      </c>
      <c r="W32" s="1">
        <v>0</v>
      </c>
      <c r="X32" s="1">
        <v>0</v>
      </c>
      <c r="Y32" s="1">
        <v>0</v>
      </c>
      <c r="Z32" s="1">
        <v>0</v>
      </c>
      <c r="AA32" s="1">
        <v>108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22">
        <f t="shared" si="0"/>
        <v>112</v>
      </c>
      <c r="AI32" s="22"/>
      <c r="AJ32" s="22"/>
      <c r="AK32" s="22">
        <f t="shared" si="1"/>
        <v>112</v>
      </c>
      <c r="AL32" s="22"/>
      <c r="AM32" s="22"/>
      <c r="AN32" s="22"/>
      <c r="AO32" s="22"/>
      <c r="AP32" s="22">
        <f t="shared" si="2"/>
        <v>112</v>
      </c>
      <c r="AQ32" s="22" t="s">
        <v>1728</v>
      </c>
      <c r="AR32" s="22">
        <f t="shared" si="3"/>
        <v>112</v>
      </c>
      <c r="AS32" s="22"/>
      <c r="AT32" s="22"/>
      <c r="AU32" s="22"/>
      <c r="AV32" s="22" t="s">
        <v>1728</v>
      </c>
      <c r="AW32" s="22">
        <f t="shared" si="4"/>
        <v>112</v>
      </c>
      <c r="AX32" s="22" t="s">
        <v>1728</v>
      </c>
      <c r="AY32" s="22">
        <v>150</v>
      </c>
      <c r="AZ32" s="22" t="s">
        <v>1733</v>
      </c>
      <c r="BA32" s="22" t="s">
        <v>1698</v>
      </c>
      <c r="BB32" s="1">
        <v>150</v>
      </c>
      <c r="BC32" s="1" t="s">
        <v>144</v>
      </c>
      <c r="BD32" s="1" t="s">
        <v>40</v>
      </c>
      <c r="BE32" s="1">
        <v>51</v>
      </c>
      <c r="BF32" s="1">
        <v>100</v>
      </c>
      <c r="BG32" s="1">
        <v>25</v>
      </c>
      <c r="BH32" s="1">
        <v>25.199200000000001</v>
      </c>
      <c r="BI32" s="1" t="s">
        <v>3</v>
      </c>
    </row>
    <row r="33" spans="1:61" x14ac:dyDescent="0.15">
      <c r="A33" s="21" t="s">
        <v>102</v>
      </c>
      <c r="B33" s="21" t="s">
        <v>103</v>
      </c>
      <c r="C33" s="1" t="s">
        <v>38</v>
      </c>
      <c r="P33" s="1">
        <v>0.4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3318.09</v>
      </c>
      <c r="AB33" s="1">
        <v>0</v>
      </c>
      <c r="AC33" s="1">
        <v>25000</v>
      </c>
      <c r="AD33" s="1">
        <v>0</v>
      </c>
      <c r="AE33" s="1">
        <v>0</v>
      </c>
      <c r="AF33" s="1">
        <v>0</v>
      </c>
      <c r="AG33" s="1">
        <v>362.8</v>
      </c>
      <c r="AH33" s="22">
        <f t="shared" si="0"/>
        <v>27955.29</v>
      </c>
      <c r="AI33" s="22"/>
      <c r="AJ33" s="22"/>
      <c r="AK33" s="22">
        <f t="shared" si="1"/>
        <v>27955.29</v>
      </c>
      <c r="AL33" s="22"/>
      <c r="AM33" s="22"/>
      <c r="AN33" s="22"/>
      <c r="AO33" s="22"/>
      <c r="AP33" s="22">
        <f t="shared" si="2"/>
        <v>27955.29</v>
      </c>
      <c r="AQ33" s="22"/>
      <c r="AR33" s="22">
        <f t="shared" si="3"/>
        <v>27955.29</v>
      </c>
      <c r="AS33" s="22"/>
      <c r="AT33" s="22"/>
      <c r="AU33" s="22"/>
      <c r="AV33" s="22"/>
      <c r="AW33" s="22">
        <f t="shared" si="4"/>
        <v>27955.29</v>
      </c>
      <c r="AX33" s="22"/>
      <c r="AY33" s="22"/>
      <c r="AZ33" s="22"/>
      <c r="BA33" s="22"/>
      <c r="BB33" s="1">
        <v>5000</v>
      </c>
      <c r="BC33" s="1" t="s">
        <v>44</v>
      </c>
      <c r="BD33" s="1" t="s">
        <v>104</v>
      </c>
      <c r="BE33" s="1">
        <v>28</v>
      </c>
      <c r="BF33" s="1">
        <v>5000</v>
      </c>
      <c r="BG33" s="1">
        <v>5000</v>
      </c>
      <c r="BH33" s="1">
        <v>0.27339999999999998</v>
      </c>
      <c r="BI33" s="1" t="s">
        <v>105</v>
      </c>
    </row>
    <row r="34" spans="1:61" x14ac:dyDescent="0.15">
      <c r="A34" s="21" t="s">
        <v>106</v>
      </c>
      <c r="B34" s="21" t="s">
        <v>107</v>
      </c>
      <c r="C34" s="1" t="s">
        <v>38</v>
      </c>
      <c r="P34" s="1">
        <v>0.27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2014.88</v>
      </c>
      <c r="AB34" s="1">
        <v>0</v>
      </c>
      <c r="AC34" s="1">
        <v>15000</v>
      </c>
      <c r="AD34" s="1">
        <v>0</v>
      </c>
      <c r="AE34" s="1">
        <v>0</v>
      </c>
      <c r="AF34" s="1">
        <v>0</v>
      </c>
      <c r="AG34" s="1">
        <v>421.24</v>
      </c>
      <c r="AH34" s="22">
        <f t="shared" si="0"/>
        <v>16593.64</v>
      </c>
      <c r="AI34" s="22"/>
      <c r="AJ34" s="22"/>
      <c r="AK34" s="22">
        <f t="shared" si="1"/>
        <v>16593.64</v>
      </c>
      <c r="AL34" s="22"/>
      <c r="AM34" s="22"/>
      <c r="AN34" s="22"/>
      <c r="AO34" s="22"/>
      <c r="AP34" s="22">
        <f t="shared" si="2"/>
        <v>16593.64</v>
      </c>
      <c r="AQ34" s="22"/>
      <c r="AR34" s="22">
        <f t="shared" si="3"/>
        <v>16593.64</v>
      </c>
      <c r="AS34" s="22"/>
      <c r="AT34" s="22"/>
      <c r="AU34" s="22"/>
      <c r="AV34" s="22"/>
      <c r="AW34" s="22">
        <f t="shared" si="4"/>
        <v>16593.64</v>
      </c>
      <c r="AX34" s="22"/>
      <c r="AY34" s="22"/>
      <c r="AZ34" s="22"/>
      <c r="BA34" s="22"/>
      <c r="BB34" s="1">
        <v>5000</v>
      </c>
      <c r="BC34" s="1" t="s">
        <v>44</v>
      </c>
      <c r="BD34" s="1" t="s">
        <v>104</v>
      </c>
      <c r="BE34" s="1">
        <v>28</v>
      </c>
      <c r="BF34" s="1">
        <v>5000</v>
      </c>
      <c r="BG34" s="1">
        <v>5000</v>
      </c>
      <c r="BH34" s="1">
        <v>0.13220000000000001</v>
      </c>
      <c r="BI34" s="1" t="s">
        <v>105</v>
      </c>
    </row>
    <row r="35" spans="1:61" x14ac:dyDescent="0.15">
      <c r="A35" s="21" t="s">
        <v>108</v>
      </c>
      <c r="B35" s="21" t="s">
        <v>109</v>
      </c>
      <c r="C35" s="1" t="s">
        <v>38</v>
      </c>
      <c r="K35" s="1">
        <v>1.2899999999999999E-3</v>
      </c>
      <c r="L35" s="1">
        <v>3.3480000000000001E-4</v>
      </c>
      <c r="M35" s="1">
        <v>1.209E-4</v>
      </c>
      <c r="N35" s="1">
        <v>1.116E-4</v>
      </c>
      <c r="O35" s="1">
        <v>5.5800000000000001E-5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160.4566346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28.06268064</v>
      </c>
      <c r="AH35" s="22">
        <f t="shared" si="0"/>
        <v>132.39395396</v>
      </c>
      <c r="AI35" s="22"/>
      <c r="AJ35" s="22"/>
      <c r="AK35" s="22">
        <f t="shared" si="1"/>
        <v>132.39395396</v>
      </c>
      <c r="AL35" s="22"/>
      <c r="AM35" s="22"/>
      <c r="AN35" s="22"/>
      <c r="AO35" s="22"/>
      <c r="AP35" s="22">
        <f t="shared" si="2"/>
        <v>132.39395396</v>
      </c>
      <c r="AQ35" s="22"/>
      <c r="AR35" s="22">
        <f t="shared" si="3"/>
        <v>132.39395396</v>
      </c>
      <c r="AS35" s="22"/>
      <c r="AT35" s="22"/>
      <c r="AU35" s="22"/>
      <c r="AV35" s="22"/>
      <c r="AW35" s="22">
        <f t="shared" si="4"/>
        <v>132.39395396</v>
      </c>
      <c r="AX35" s="22"/>
      <c r="AY35" s="22"/>
      <c r="AZ35" s="22"/>
      <c r="BA35" s="22"/>
      <c r="BB35" s="1">
        <v>60</v>
      </c>
      <c r="BC35" s="1" t="s">
        <v>39</v>
      </c>
      <c r="BD35" s="1" t="s">
        <v>110</v>
      </c>
      <c r="BE35" s="1">
        <v>23</v>
      </c>
      <c r="BF35" s="1">
        <v>20</v>
      </c>
      <c r="BG35" s="1">
        <v>20</v>
      </c>
      <c r="BH35" s="1">
        <v>512</v>
      </c>
      <c r="BI35" s="1" t="s">
        <v>111</v>
      </c>
    </row>
    <row r="36" spans="1:61" x14ac:dyDescent="0.15">
      <c r="A36" s="21" t="s">
        <v>112</v>
      </c>
      <c r="B36" s="21" t="s">
        <v>113</v>
      </c>
      <c r="C36" s="1" t="s">
        <v>38</v>
      </c>
      <c r="K36" s="1">
        <v>5.5620000000000001E-3</v>
      </c>
      <c r="L36" s="1">
        <v>1.3596000000000001E-3</v>
      </c>
      <c r="N36" s="1">
        <v>4.6349999999999999E-4</v>
      </c>
      <c r="O36" s="1">
        <v>1.3905000000000001E-2</v>
      </c>
      <c r="R36" s="1">
        <v>2.4719999999999998E-3</v>
      </c>
      <c r="T36" s="1">
        <v>8.8579999999999996E-4</v>
      </c>
      <c r="U36" s="1">
        <v>1.1999999999999999E-3</v>
      </c>
      <c r="V36" s="1">
        <v>660</v>
      </c>
      <c r="W36" s="1">
        <v>0</v>
      </c>
      <c r="X36" s="1">
        <v>0</v>
      </c>
      <c r="Y36" s="1">
        <v>0</v>
      </c>
      <c r="Z36" s="1">
        <v>0</v>
      </c>
      <c r="AA36" s="1">
        <v>103.50315689999999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117.1879892</v>
      </c>
      <c r="AH36" s="22">
        <f t="shared" si="0"/>
        <v>646.31516770000007</v>
      </c>
      <c r="AI36" s="22"/>
      <c r="AJ36" s="22"/>
      <c r="AK36" s="22">
        <f t="shared" si="1"/>
        <v>646.31516770000007</v>
      </c>
      <c r="AL36" s="22"/>
      <c r="AM36" s="22"/>
      <c r="AN36" s="22"/>
      <c r="AO36" s="22"/>
      <c r="AP36" s="22">
        <f t="shared" si="2"/>
        <v>646.31516770000007</v>
      </c>
      <c r="AQ36" s="22"/>
      <c r="AR36" s="22">
        <f t="shared" si="3"/>
        <v>646.31516770000007</v>
      </c>
      <c r="AS36" s="22"/>
      <c r="AT36" s="22"/>
      <c r="AU36" s="22"/>
      <c r="AV36" s="22"/>
      <c r="AW36" s="22">
        <f t="shared" si="4"/>
        <v>646.31516770000007</v>
      </c>
      <c r="AX36" s="22"/>
      <c r="AY36" s="22"/>
      <c r="AZ36" s="22"/>
      <c r="BA36" s="22"/>
      <c r="BB36" s="1">
        <v>240</v>
      </c>
      <c r="BC36" s="1" t="s">
        <v>39</v>
      </c>
      <c r="BD36" s="1" t="s">
        <v>110</v>
      </c>
      <c r="BE36" s="1">
        <v>23</v>
      </c>
      <c r="BF36" s="1">
        <v>20</v>
      </c>
      <c r="BG36" s="1">
        <v>20</v>
      </c>
      <c r="BH36" s="1">
        <v>364.9975</v>
      </c>
      <c r="BI36" s="1" t="s">
        <v>114</v>
      </c>
    </row>
    <row r="37" spans="1:61" x14ac:dyDescent="0.15">
      <c r="A37" s="21" t="s">
        <v>115</v>
      </c>
      <c r="B37" s="21" t="s">
        <v>116</v>
      </c>
      <c r="C37" s="1" t="s">
        <v>38</v>
      </c>
      <c r="D37" s="1">
        <v>1</v>
      </c>
      <c r="I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2463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22">
        <f t="shared" si="0"/>
        <v>2463</v>
      </c>
      <c r="AI37" s="22"/>
      <c r="AJ37" s="22"/>
      <c r="AK37" s="22">
        <f t="shared" si="1"/>
        <v>2463</v>
      </c>
      <c r="AL37" s="22"/>
      <c r="AM37" s="22"/>
      <c r="AN37" s="22"/>
      <c r="AO37" s="22"/>
      <c r="AP37" s="22">
        <f t="shared" si="2"/>
        <v>2463</v>
      </c>
      <c r="AQ37" s="22"/>
      <c r="AR37" s="22">
        <f t="shared" si="3"/>
        <v>2463</v>
      </c>
      <c r="AS37" s="22"/>
      <c r="AT37" s="22"/>
      <c r="AU37" s="22"/>
      <c r="AV37" s="22"/>
      <c r="AW37" s="22">
        <f t="shared" si="4"/>
        <v>2463</v>
      </c>
      <c r="AX37" s="22"/>
      <c r="AY37" s="22">
        <v>2500</v>
      </c>
      <c r="AZ37" s="22" t="s">
        <v>1863</v>
      </c>
      <c r="BA37" s="22"/>
      <c r="BB37" s="1">
        <v>2500</v>
      </c>
      <c r="BC37" s="1" t="s">
        <v>117</v>
      </c>
      <c r="BD37" s="1" t="s">
        <v>60</v>
      </c>
      <c r="BE37" s="1">
        <v>121</v>
      </c>
      <c r="BF37" s="1">
        <v>2500</v>
      </c>
      <c r="BG37" s="1">
        <v>2500</v>
      </c>
      <c r="BH37" s="1">
        <v>1.2104999999999999</v>
      </c>
      <c r="BI37" s="1" t="s">
        <v>118</v>
      </c>
    </row>
    <row r="38" spans="1:61" x14ac:dyDescent="0.15">
      <c r="A38" s="21" t="s">
        <v>1583</v>
      </c>
      <c r="B38" s="21" t="s">
        <v>1584</v>
      </c>
      <c r="C38" s="1" t="s">
        <v>38</v>
      </c>
      <c r="K38" s="1">
        <v>2</v>
      </c>
      <c r="V38" s="1">
        <v>1025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22">
        <f t="shared" si="0"/>
        <v>1025</v>
      </c>
      <c r="AI38" s="22"/>
      <c r="AJ38" s="22"/>
      <c r="AK38" s="22">
        <f t="shared" si="1"/>
        <v>1025</v>
      </c>
      <c r="AL38" s="22"/>
      <c r="AM38" s="22"/>
      <c r="AN38" s="22"/>
      <c r="AO38" s="22"/>
      <c r="AP38" s="22">
        <f t="shared" si="2"/>
        <v>1025</v>
      </c>
      <c r="AQ38" s="22"/>
      <c r="AR38" s="22">
        <f t="shared" si="3"/>
        <v>1025</v>
      </c>
      <c r="AS38" s="22"/>
      <c r="AT38" s="22"/>
      <c r="AU38" s="22"/>
      <c r="AV38" s="22" t="s">
        <v>1728</v>
      </c>
      <c r="AW38" s="22">
        <f t="shared" si="4"/>
        <v>1025</v>
      </c>
      <c r="AX38" s="22" t="s">
        <v>1728</v>
      </c>
      <c r="AY38" s="22"/>
      <c r="AZ38" s="22" t="s">
        <v>1735</v>
      </c>
      <c r="BA38" s="22" t="s">
        <v>1734</v>
      </c>
      <c r="BB38" s="1">
        <v>650</v>
      </c>
      <c r="BC38" s="1" t="s">
        <v>68</v>
      </c>
      <c r="BD38" s="1" t="s">
        <v>40</v>
      </c>
      <c r="BE38" s="1">
        <v>71</v>
      </c>
      <c r="BF38" s="1">
        <v>1050</v>
      </c>
      <c r="BG38" s="1">
        <v>1050</v>
      </c>
      <c r="BH38" s="1">
        <v>6.8146000000000004</v>
      </c>
      <c r="BI38" s="1" t="s">
        <v>10</v>
      </c>
    </row>
    <row r="39" spans="1:61" x14ac:dyDescent="0.15">
      <c r="A39" s="21" t="s">
        <v>1595</v>
      </c>
      <c r="B39" s="21" t="s">
        <v>1596</v>
      </c>
      <c r="C39" s="1" t="s">
        <v>38</v>
      </c>
      <c r="O39" s="1">
        <v>1</v>
      </c>
      <c r="V39" s="1">
        <v>402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22">
        <f t="shared" si="0"/>
        <v>402</v>
      </c>
      <c r="AI39" s="22"/>
      <c r="AJ39" s="22"/>
      <c r="AK39" s="22">
        <f t="shared" si="1"/>
        <v>402</v>
      </c>
      <c r="AL39" s="22"/>
      <c r="AM39" s="22"/>
      <c r="AN39" s="22"/>
      <c r="AO39" s="22"/>
      <c r="AP39" s="22">
        <f t="shared" si="2"/>
        <v>402</v>
      </c>
      <c r="AQ39" s="22"/>
      <c r="AR39" s="22">
        <f t="shared" si="3"/>
        <v>402</v>
      </c>
      <c r="AS39" s="22"/>
      <c r="AT39" s="22"/>
      <c r="AU39" s="22"/>
      <c r="AV39" s="22"/>
      <c r="AW39" s="22">
        <f t="shared" si="4"/>
        <v>402</v>
      </c>
      <c r="AX39" s="22" t="s">
        <v>1728</v>
      </c>
      <c r="AY39" s="22"/>
      <c r="AZ39" s="22" t="s">
        <v>1736</v>
      </c>
      <c r="BA39" s="22"/>
      <c r="BB39" s="1">
        <v>0</v>
      </c>
      <c r="BC39" s="1" t="s">
        <v>1585</v>
      </c>
      <c r="BD39" s="1" t="s">
        <v>40</v>
      </c>
      <c r="BE39" s="1">
        <v>69</v>
      </c>
      <c r="BF39" s="1">
        <v>2400</v>
      </c>
      <c r="BG39" s="1">
        <v>2400</v>
      </c>
      <c r="BH39" s="1">
        <v>6.984</v>
      </c>
      <c r="BI39" s="1" t="s">
        <v>14</v>
      </c>
    </row>
    <row r="40" spans="1:61" ht="19.5" x14ac:dyDescent="0.15">
      <c r="A40" s="21" t="s">
        <v>1095</v>
      </c>
      <c r="B40" s="21" t="s">
        <v>1096</v>
      </c>
      <c r="C40" s="1" t="s">
        <v>38</v>
      </c>
      <c r="R40" s="1">
        <v>4</v>
      </c>
      <c r="V40" s="1">
        <v>1180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22">
        <f t="shared" si="0"/>
        <v>1180</v>
      </c>
      <c r="AI40" s="22"/>
      <c r="AJ40" s="22"/>
      <c r="AK40" s="22">
        <f t="shared" si="1"/>
        <v>1180</v>
      </c>
      <c r="AL40" s="22"/>
      <c r="AM40" s="22"/>
      <c r="AN40" s="22"/>
      <c r="AO40" s="22"/>
      <c r="AP40" s="22">
        <f t="shared" si="2"/>
        <v>1180</v>
      </c>
      <c r="AQ40" s="22" t="s">
        <v>1728</v>
      </c>
      <c r="AR40" s="22">
        <f t="shared" si="3"/>
        <v>1180</v>
      </c>
      <c r="AS40" s="22"/>
      <c r="AT40" s="22"/>
      <c r="AU40" s="22"/>
      <c r="AV40" s="22" t="s">
        <v>1728</v>
      </c>
      <c r="AW40" s="22">
        <f t="shared" si="4"/>
        <v>1180</v>
      </c>
      <c r="AX40" s="22" t="s">
        <v>1728</v>
      </c>
      <c r="AY40" s="22">
        <v>900</v>
      </c>
      <c r="AZ40" s="23" t="s">
        <v>1737</v>
      </c>
      <c r="BA40" s="22" t="s">
        <v>1713</v>
      </c>
      <c r="BB40" s="1">
        <v>1600</v>
      </c>
      <c r="BC40" s="1" t="s">
        <v>1097</v>
      </c>
      <c r="BD40" s="1" t="s">
        <v>40</v>
      </c>
      <c r="BE40" s="1">
        <v>81</v>
      </c>
      <c r="BF40" s="1">
        <v>700</v>
      </c>
      <c r="BG40" s="1">
        <v>100</v>
      </c>
      <c r="BH40" s="1">
        <v>3.8294999999999999</v>
      </c>
      <c r="BI40" s="1" t="s">
        <v>17</v>
      </c>
    </row>
    <row r="41" spans="1:61" x14ac:dyDescent="0.15">
      <c r="A41" s="21" t="s">
        <v>129</v>
      </c>
      <c r="B41" s="21" t="s">
        <v>130</v>
      </c>
      <c r="C41" s="1" t="s">
        <v>38</v>
      </c>
      <c r="I41" s="1">
        <v>2.7799999999999998E-2</v>
      </c>
      <c r="J41" s="1">
        <v>2.7799999999999998E-2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22">
        <f t="shared" si="0"/>
        <v>0</v>
      </c>
      <c r="AI41" s="22"/>
      <c r="AJ41" s="22"/>
      <c r="AK41" s="22">
        <f t="shared" si="1"/>
        <v>0</v>
      </c>
      <c r="AL41" s="22"/>
      <c r="AM41" s="22"/>
      <c r="AN41" s="22"/>
      <c r="AO41" s="22"/>
      <c r="AP41" s="22">
        <f t="shared" si="2"/>
        <v>0</v>
      </c>
      <c r="AQ41" s="22"/>
      <c r="AR41" s="22">
        <f t="shared" si="3"/>
        <v>0</v>
      </c>
      <c r="AS41" s="22"/>
      <c r="AT41" s="22"/>
      <c r="AU41" s="22"/>
      <c r="AV41" s="22"/>
      <c r="AW41" s="22">
        <f t="shared" si="4"/>
        <v>0</v>
      </c>
      <c r="AX41" s="22"/>
      <c r="AY41" s="22"/>
      <c r="AZ41" s="22"/>
      <c r="BA41" s="22"/>
      <c r="BB41" s="1">
        <v>3</v>
      </c>
      <c r="BC41" s="1" t="s">
        <v>76</v>
      </c>
      <c r="BD41" s="1" t="s">
        <v>40</v>
      </c>
      <c r="BE41" s="1">
        <v>18</v>
      </c>
      <c r="BF41" s="1">
        <v>10</v>
      </c>
      <c r="BG41" s="1">
        <v>1</v>
      </c>
      <c r="BH41" s="1">
        <v>56.110500000000002</v>
      </c>
      <c r="BI41" s="1" t="s">
        <v>131</v>
      </c>
    </row>
    <row r="42" spans="1:61" x14ac:dyDescent="0.15">
      <c r="A42" s="21" t="s">
        <v>132</v>
      </c>
      <c r="B42" s="21" t="s">
        <v>133</v>
      </c>
      <c r="C42" s="1" t="s">
        <v>38</v>
      </c>
      <c r="K42" s="1">
        <v>1</v>
      </c>
      <c r="L42" s="1">
        <v>2</v>
      </c>
      <c r="M42" s="1">
        <v>1</v>
      </c>
      <c r="N42" s="1">
        <v>1</v>
      </c>
      <c r="O42" s="1">
        <v>1</v>
      </c>
      <c r="P42" s="1">
        <v>3</v>
      </c>
      <c r="Q42" s="1">
        <v>2</v>
      </c>
      <c r="R42" s="1">
        <v>4</v>
      </c>
      <c r="S42" s="1">
        <v>2</v>
      </c>
      <c r="T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8110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180</v>
      </c>
      <c r="AH42" s="22">
        <f t="shared" si="0"/>
        <v>7930</v>
      </c>
      <c r="AI42" s="22"/>
      <c r="AJ42" s="22"/>
      <c r="AK42" s="22">
        <f t="shared" si="1"/>
        <v>7930</v>
      </c>
      <c r="AL42" s="22"/>
      <c r="AM42" s="22"/>
      <c r="AN42" s="22"/>
      <c r="AO42" s="22"/>
      <c r="AP42" s="22">
        <f t="shared" si="2"/>
        <v>7930</v>
      </c>
      <c r="AQ42" s="22"/>
      <c r="AR42" s="22">
        <f t="shared" si="3"/>
        <v>7930</v>
      </c>
      <c r="AS42" s="22"/>
      <c r="AT42" s="22"/>
      <c r="AU42" s="22"/>
      <c r="AV42" s="22"/>
      <c r="AW42" s="22">
        <f t="shared" si="4"/>
        <v>7930</v>
      </c>
      <c r="AX42" s="22"/>
      <c r="AY42" s="22"/>
      <c r="AZ42" s="22"/>
      <c r="BA42" s="22"/>
      <c r="BB42" s="1">
        <v>0</v>
      </c>
      <c r="BC42" s="1" t="s">
        <v>64</v>
      </c>
      <c r="BD42" s="1" t="s">
        <v>134</v>
      </c>
      <c r="BE42" s="1">
        <v>33</v>
      </c>
      <c r="BF42" s="1">
        <v>10000</v>
      </c>
      <c r="BG42" s="1">
        <v>10000</v>
      </c>
      <c r="BH42" s="1">
        <v>0.25190000000000001</v>
      </c>
      <c r="BI42" s="1" t="s">
        <v>135</v>
      </c>
    </row>
    <row r="43" spans="1:61" x14ac:dyDescent="0.15">
      <c r="A43" s="21" t="s">
        <v>136</v>
      </c>
      <c r="B43" s="21" t="s">
        <v>137</v>
      </c>
      <c r="C43" s="1" t="s">
        <v>38</v>
      </c>
      <c r="K43" s="1">
        <v>2.5871999999999999E-4</v>
      </c>
      <c r="L43" s="1">
        <v>9.856000000000001E-4</v>
      </c>
      <c r="O43" s="1">
        <v>3.3264000000000002E-3</v>
      </c>
      <c r="V43" s="1">
        <v>65</v>
      </c>
      <c r="W43" s="1">
        <v>0</v>
      </c>
      <c r="X43" s="1">
        <v>0</v>
      </c>
      <c r="Y43" s="1">
        <v>0</v>
      </c>
      <c r="Z43" s="1">
        <v>0</v>
      </c>
      <c r="AA43" s="1">
        <v>58.849952928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19.829573199999999</v>
      </c>
      <c r="AH43" s="22">
        <f t="shared" si="0"/>
        <v>104.02037972799999</v>
      </c>
      <c r="AI43" s="22"/>
      <c r="AJ43" s="22"/>
      <c r="AK43" s="22">
        <f t="shared" si="1"/>
        <v>104.02037972799999</v>
      </c>
      <c r="AL43" s="22"/>
      <c r="AM43" s="22"/>
      <c r="AN43" s="22"/>
      <c r="AO43" s="22"/>
      <c r="AP43" s="22">
        <f t="shared" si="2"/>
        <v>104.02037972799999</v>
      </c>
      <c r="AQ43" s="22"/>
      <c r="AR43" s="22">
        <f t="shared" si="3"/>
        <v>104.02037972799999</v>
      </c>
      <c r="AS43" s="22"/>
      <c r="AT43" s="22"/>
      <c r="AU43" s="22"/>
      <c r="AV43" s="22"/>
      <c r="AW43" s="22">
        <f t="shared" si="4"/>
        <v>104.02037972799999</v>
      </c>
      <c r="AX43" s="22"/>
      <c r="AY43" s="22"/>
      <c r="AZ43" s="22"/>
      <c r="BA43" s="22"/>
      <c r="BB43" s="1">
        <v>60</v>
      </c>
      <c r="BC43" s="1" t="s">
        <v>39</v>
      </c>
      <c r="BD43" s="1" t="s">
        <v>110</v>
      </c>
      <c r="BE43" s="1">
        <v>23</v>
      </c>
      <c r="BF43" s="1">
        <v>20</v>
      </c>
      <c r="BG43" s="1">
        <v>20</v>
      </c>
      <c r="BH43" s="1">
        <v>370</v>
      </c>
      <c r="BI43" s="1" t="s">
        <v>138</v>
      </c>
    </row>
    <row r="44" spans="1:61" x14ac:dyDescent="0.15">
      <c r="A44" s="21" t="s">
        <v>139</v>
      </c>
      <c r="B44" s="21" t="s">
        <v>140</v>
      </c>
      <c r="C44" s="1" t="s">
        <v>38</v>
      </c>
      <c r="R44" s="1">
        <v>1</v>
      </c>
      <c r="V44" s="1">
        <v>616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22">
        <f t="shared" si="0"/>
        <v>616</v>
      </c>
      <c r="AI44" s="22"/>
      <c r="AJ44" s="22"/>
      <c r="AK44" s="22">
        <f t="shared" si="1"/>
        <v>616</v>
      </c>
      <c r="AL44" s="22"/>
      <c r="AM44" s="22"/>
      <c r="AN44" s="22"/>
      <c r="AO44" s="22"/>
      <c r="AP44" s="22">
        <f t="shared" si="2"/>
        <v>616</v>
      </c>
      <c r="AQ44" s="22"/>
      <c r="AR44" s="22">
        <f t="shared" si="3"/>
        <v>616</v>
      </c>
      <c r="AS44" s="22"/>
      <c r="AT44" s="22"/>
      <c r="AU44" s="22"/>
      <c r="AV44" s="22"/>
      <c r="AW44" s="22">
        <f t="shared" si="4"/>
        <v>616</v>
      </c>
      <c r="AX44" s="22"/>
      <c r="AY44" s="22"/>
      <c r="AZ44" s="22"/>
      <c r="BA44" s="22"/>
      <c r="BB44" s="1">
        <v>0</v>
      </c>
      <c r="BC44" s="1" t="s">
        <v>141</v>
      </c>
      <c r="BD44" s="1" t="s">
        <v>40</v>
      </c>
      <c r="BE44" s="1">
        <v>41</v>
      </c>
      <c r="BF44" s="1">
        <v>100</v>
      </c>
      <c r="BG44" s="1">
        <v>100</v>
      </c>
      <c r="BH44" s="1">
        <v>0.1638</v>
      </c>
      <c r="BI44" s="1" t="s">
        <v>17</v>
      </c>
    </row>
    <row r="45" spans="1:61" x14ac:dyDescent="0.15">
      <c r="A45" s="21" t="s">
        <v>142</v>
      </c>
      <c r="B45" s="21" t="s">
        <v>143</v>
      </c>
      <c r="C45" s="1" t="s">
        <v>38</v>
      </c>
      <c r="E45" s="1">
        <v>1</v>
      </c>
      <c r="F45" s="1">
        <v>1</v>
      </c>
      <c r="V45" s="1">
        <v>340</v>
      </c>
      <c r="W45" s="1">
        <v>0</v>
      </c>
      <c r="X45" s="1">
        <v>0</v>
      </c>
      <c r="Y45" s="1">
        <v>0</v>
      </c>
      <c r="Z45" s="1">
        <v>0</v>
      </c>
      <c r="AA45" s="1">
        <v>108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22">
        <f t="shared" si="0"/>
        <v>448</v>
      </c>
      <c r="AI45" s="22"/>
      <c r="AJ45" s="22"/>
      <c r="AK45" s="22">
        <f t="shared" si="1"/>
        <v>448</v>
      </c>
      <c r="AL45" s="22"/>
      <c r="AM45" s="22"/>
      <c r="AN45" s="22"/>
      <c r="AO45" s="22"/>
      <c r="AP45" s="22">
        <f t="shared" si="2"/>
        <v>448</v>
      </c>
      <c r="AQ45" s="22"/>
      <c r="AR45" s="22">
        <f t="shared" si="3"/>
        <v>448</v>
      </c>
      <c r="AS45" s="22"/>
      <c r="AT45" s="22"/>
      <c r="AU45" s="22"/>
      <c r="AV45" s="22"/>
      <c r="AW45" s="22">
        <f t="shared" si="4"/>
        <v>448</v>
      </c>
      <c r="AX45" s="22"/>
      <c r="AY45" s="22"/>
      <c r="AZ45" s="22"/>
      <c r="BA45" s="22"/>
      <c r="BB45" s="1">
        <v>0</v>
      </c>
      <c r="BC45" s="1" t="s">
        <v>144</v>
      </c>
      <c r="BD45" s="1" t="s">
        <v>40</v>
      </c>
      <c r="BE45" s="1">
        <v>51</v>
      </c>
      <c r="BF45" s="1">
        <v>2500</v>
      </c>
      <c r="BG45" s="1">
        <v>25</v>
      </c>
      <c r="BH45" s="1">
        <v>26.132899999999999</v>
      </c>
      <c r="BI45" s="1" t="s">
        <v>3</v>
      </c>
    </row>
    <row r="46" spans="1:61" x14ac:dyDescent="0.15">
      <c r="A46" s="21" t="s">
        <v>1504</v>
      </c>
      <c r="B46" s="21" t="s">
        <v>1505</v>
      </c>
      <c r="C46" s="1" t="s">
        <v>38</v>
      </c>
      <c r="K46" s="1">
        <v>2</v>
      </c>
      <c r="V46" s="1">
        <v>856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22">
        <f t="shared" si="0"/>
        <v>856</v>
      </c>
      <c r="AI46" s="22"/>
      <c r="AJ46" s="22"/>
      <c r="AK46" s="22">
        <f t="shared" si="1"/>
        <v>856</v>
      </c>
      <c r="AL46" s="22"/>
      <c r="AM46" s="22"/>
      <c r="AN46" s="22"/>
      <c r="AO46" s="22"/>
      <c r="AP46" s="22">
        <f t="shared" si="2"/>
        <v>856</v>
      </c>
      <c r="AQ46" s="22"/>
      <c r="AR46" s="22">
        <f t="shared" si="3"/>
        <v>856</v>
      </c>
      <c r="AS46" s="22"/>
      <c r="AT46" s="22"/>
      <c r="AU46" s="22"/>
      <c r="AV46" s="22" t="s">
        <v>1728</v>
      </c>
      <c r="AW46" s="22">
        <f t="shared" si="4"/>
        <v>856</v>
      </c>
      <c r="AX46" s="22" t="s">
        <v>1728</v>
      </c>
      <c r="AY46" s="22"/>
      <c r="AZ46" s="22" t="s">
        <v>1738</v>
      </c>
      <c r="BA46" s="22"/>
      <c r="BB46" s="1">
        <v>1000</v>
      </c>
      <c r="BC46" s="1" t="s">
        <v>1097</v>
      </c>
      <c r="BD46" s="1" t="s">
        <v>40</v>
      </c>
      <c r="BE46" s="1">
        <v>121</v>
      </c>
      <c r="BF46" s="1">
        <v>1000</v>
      </c>
      <c r="BG46" s="1">
        <v>1000</v>
      </c>
      <c r="BH46" s="1">
        <v>9.2979000000000003</v>
      </c>
      <c r="BI46" s="1" t="s">
        <v>10</v>
      </c>
    </row>
    <row r="47" spans="1:61" x14ac:dyDescent="0.15">
      <c r="A47" s="21" t="s">
        <v>147</v>
      </c>
      <c r="B47" s="21" t="s">
        <v>148</v>
      </c>
      <c r="C47" s="1" t="s">
        <v>38</v>
      </c>
      <c r="E47" s="1">
        <v>1</v>
      </c>
      <c r="V47" s="1">
        <v>1020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22">
        <f t="shared" si="0"/>
        <v>1020</v>
      </c>
      <c r="AI47" s="22"/>
      <c r="AJ47" s="22"/>
      <c r="AK47" s="22">
        <f t="shared" si="1"/>
        <v>1020</v>
      </c>
      <c r="AL47" s="22"/>
      <c r="AM47" s="22"/>
      <c r="AN47" s="22"/>
      <c r="AO47" s="22"/>
      <c r="AP47" s="22">
        <f t="shared" si="2"/>
        <v>1020</v>
      </c>
      <c r="AQ47" s="22"/>
      <c r="AR47" s="22">
        <f t="shared" si="3"/>
        <v>1020</v>
      </c>
      <c r="AS47" s="22"/>
      <c r="AT47" s="22"/>
      <c r="AU47" s="22"/>
      <c r="AV47" s="22"/>
      <c r="AW47" s="22">
        <f t="shared" si="4"/>
        <v>1020</v>
      </c>
      <c r="AX47" s="22"/>
      <c r="AY47" s="22"/>
      <c r="AZ47" s="22"/>
      <c r="BA47" s="22"/>
      <c r="BB47" s="1">
        <v>0</v>
      </c>
      <c r="BC47" s="1" t="s">
        <v>149</v>
      </c>
      <c r="BD47" s="1" t="s">
        <v>40</v>
      </c>
      <c r="BE47" s="1">
        <v>51</v>
      </c>
      <c r="BF47" s="1">
        <v>1500</v>
      </c>
      <c r="BG47" s="1">
        <v>12</v>
      </c>
      <c r="BH47" s="1">
        <v>19.241499999999998</v>
      </c>
      <c r="BI47" s="1" t="s">
        <v>125</v>
      </c>
    </row>
    <row r="48" spans="1:61" x14ac:dyDescent="0.15">
      <c r="A48" s="21" t="s">
        <v>151</v>
      </c>
      <c r="B48" s="21" t="s">
        <v>152</v>
      </c>
      <c r="C48" s="1" t="s">
        <v>38</v>
      </c>
      <c r="F48" s="1">
        <v>1</v>
      </c>
      <c r="V48" s="1">
        <v>464</v>
      </c>
      <c r="W48" s="1">
        <v>0</v>
      </c>
      <c r="X48" s="1">
        <v>0</v>
      </c>
      <c r="Y48" s="1">
        <v>0</v>
      </c>
      <c r="Z48" s="1">
        <v>0</v>
      </c>
      <c r="AA48" s="1">
        <v>108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22">
        <f t="shared" ref="AH48:AH79" si="5">SUM(V48:AE48)-AG48-SUMPRODUCT($D$8:$U$8*D48:U48)</f>
        <v>572</v>
      </c>
      <c r="AI48" s="22"/>
      <c r="AJ48" s="22"/>
      <c r="AK48" s="22">
        <f t="shared" si="1"/>
        <v>572</v>
      </c>
      <c r="AL48" s="22"/>
      <c r="AM48" s="22"/>
      <c r="AN48" s="22"/>
      <c r="AO48" s="22"/>
      <c r="AP48" s="22">
        <f t="shared" si="2"/>
        <v>572</v>
      </c>
      <c r="AQ48" s="22"/>
      <c r="AR48" s="22">
        <f t="shared" si="3"/>
        <v>572</v>
      </c>
      <c r="AS48" s="22"/>
      <c r="AT48" s="22"/>
      <c r="AU48" s="22"/>
      <c r="AV48" s="22"/>
      <c r="AW48" s="22">
        <f t="shared" si="4"/>
        <v>572</v>
      </c>
      <c r="AX48" s="22"/>
      <c r="AY48" s="22"/>
      <c r="AZ48" s="22"/>
      <c r="BA48" s="22"/>
      <c r="BB48" s="1">
        <v>0</v>
      </c>
      <c r="BC48" s="1" t="s">
        <v>149</v>
      </c>
      <c r="BD48" s="1" t="s">
        <v>40</v>
      </c>
      <c r="BE48" s="1">
        <v>71</v>
      </c>
      <c r="BF48" s="1">
        <v>1008</v>
      </c>
      <c r="BG48" s="1">
        <v>12</v>
      </c>
      <c r="BH48" s="1">
        <v>20.6602</v>
      </c>
      <c r="BI48" s="1" t="s">
        <v>125</v>
      </c>
    </row>
    <row r="49" spans="1:61" x14ac:dyDescent="0.15">
      <c r="A49" s="21" t="s">
        <v>153</v>
      </c>
      <c r="B49" s="21" t="s">
        <v>154</v>
      </c>
      <c r="C49" s="1" t="s">
        <v>38</v>
      </c>
      <c r="D49" s="1">
        <v>1</v>
      </c>
      <c r="V49" s="1">
        <v>400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22">
        <f t="shared" si="5"/>
        <v>400</v>
      </c>
      <c r="AI49" s="22"/>
      <c r="AJ49" s="22"/>
      <c r="AK49" s="22">
        <f t="shared" si="1"/>
        <v>400</v>
      </c>
      <c r="AL49" s="22"/>
      <c r="AM49" s="22"/>
      <c r="AN49" s="22"/>
      <c r="AO49" s="22"/>
      <c r="AP49" s="22">
        <f t="shared" si="2"/>
        <v>400</v>
      </c>
      <c r="AQ49" s="22"/>
      <c r="AR49" s="22">
        <f t="shared" si="3"/>
        <v>400</v>
      </c>
      <c r="AS49" s="22"/>
      <c r="AT49" s="22"/>
      <c r="AU49" s="22"/>
      <c r="AV49" s="22"/>
      <c r="AW49" s="22">
        <f t="shared" si="4"/>
        <v>400</v>
      </c>
      <c r="AX49" s="22"/>
      <c r="AY49" s="22"/>
      <c r="AZ49" s="22"/>
      <c r="BA49" s="22"/>
      <c r="BB49" s="1">
        <v>0</v>
      </c>
      <c r="BC49" s="1" t="s">
        <v>155</v>
      </c>
      <c r="BD49" s="1" t="s">
        <v>40</v>
      </c>
      <c r="BE49" s="1">
        <v>61</v>
      </c>
      <c r="BF49" s="1">
        <v>400</v>
      </c>
      <c r="BG49" s="1">
        <v>4</v>
      </c>
      <c r="BH49" s="1">
        <v>40</v>
      </c>
      <c r="BI49" s="1" t="s">
        <v>125</v>
      </c>
    </row>
    <row r="50" spans="1:61" x14ac:dyDescent="0.15">
      <c r="A50" s="21" t="s">
        <v>156</v>
      </c>
      <c r="B50" s="21" t="s">
        <v>157</v>
      </c>
      <c r="C50" s="1" t="s">
        <v>38</v>
      </c>
      <c r="G50" s="1">
        <v>1</v>
      </c>
      <c r="V50" s="1">
        <v>474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22">
        <f t="shared" si="5"/>
        <v>474</v>
      </c>
      <c r="AI50" s="22"/>
      <c r="AJ50" s="22"/>
      <c r="AK50" s="22">
        <f t="shared" si="1"/>
        <v>474</v>
      </c>
      <c r="AL50" s="22"/>
      <c r="AM50" s="22"/>
      <c r="AN50" s="22"/>
      <c r="AO50" s="22"/>
      <c r="AP50" s="22">
        <f t="shared" si="2"/>
        <v>474</v>
      </c>
      <c r="AQ50" s="22"/>
      <c r="AR50" s="22">
        <f t="shared" si="3"/>
        <v>474</v>
      </c>
      <c r="AS50" s="22"/>
      <c r="AT50" s="22"/>
      <c r="AU50" s="22"/>
      <c r="AV50" s="22"/>
      <c r="AW50" s="22">
        <f t="shared" si="4"/>
        <v>474</v>
      </c>
      <c r="AX50" s="22"/>
      <c r="AY50" s="22"/>
      <c r="AZ50" s="22"/>
      <c r="BA50" s="22"/>
      <c r="BB50" s="1">
        <v>0</v>
      </c>
      <c r="BC50" s="1" t="s">
        <v>150</v>
      </c>
      <c r="BD50" s="1" t="s">
        <v>40</v>
      </c>
      <c r="BE50" s="1">
        <v>999</v>
      </c>
      <c r="BF50" s="1">
        <v>1</v>
      </c>
      <c r="BG50" s="1">
        <v>1</v>
      </c>
      <c r="BH50" s="1">
        <v>12.2685</v>
      </c>
      <c r="BI50" s="1" t="s">
        <v>6</v>
      </c>
    </row>
    <row r="51" spans="1:61" x14ac:dyDescent="0.15">
      <c r="A51" s="21" t="s">
        <v>158</v>
      </c>
      <c r="B51" s="21" t="s">
        <v>159</v>
      </c>
      <c r="C51" s="1" t="s">
        <v>38</v>
      </c>
      <c r="H51" s="1">
        <v>1</v>
      </c>
      <c r="V51" s="1">
        <v>310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22">
        <f t="shared" si="5"/>
        <v>310</v>
      </c>
      <c r="AI51" s="22"/>
      <c r="AJ51" s="22"/>
      <c r="AK51" s="22">
        <f t="shared" si="1"/>
        <v>310</v>
      </c>
      <c r="AL51" s="22"/>
      <c r="AM51" s="22"/>
      <c r="AN51" s="22"/>
      <c r="AO51" s="22"/>
      <c r="AP51" s="22">
        <f t="shared" si="2"/>
        <v>310</v>
      </c>
      <c r="AQ51" s="22"/>
      <c r="AR51" s="22">
        <f t="shared" si="3"/>
        <v>310</v>
      </c>
      <c r="AS51" s="22"/>
      <c r="AT51" s="22"/>
      <c r="AU51" s="22"/>
      <c r="AV51" s="22"/>
      <c r="AW51" s="22">
        <f t="shared" si="4"/>
        <v>310</v>
      </c>
      <c r="AX51" s="22"/>
      <c r="AY51" s="22">
        <v>113</v>
      </c>
      <c r="AZ51" s="22" t="s">
        <v>1864</v>
      </c>
      <c r="BA51" s="22"/>
      <c r="BB51" s="1">
        <v>113</v>
      </c>
      <c r="BC51" s="1" t="s">
        <v>149</v>
      </c>
      <c r="BD51" s="1" t="s">
        <v>40</v>
      </c>
      <c r="BE51" s="1">
        <v>66</v>
      </c>
      <c r="BF51" s="1">
        <v>504</v>
      </c>
      <c r="BG51" s="1">
        <v>8</v>
      </c>
      <c r="BH51" s="1">
        <v>65.969800000000006</v>
      </c>
      <c r="BI51" s="1" t="s">
        <v>7</v>
      </c>
    </row>
    <row r="52" spans="1:61" x14ac:dyDescent="0.15">
      <c r="A52" s="21" t="s">
        <v>160</v>
      </c>
      <c r="B52" s="21" t="s">
        <v>161</v>
      </c>
      <c r="C52" s="1" t="s">
        <v>38</v>
      </c>
      <c r="G52" s="1">
        <v>1</v>
      </c>
      <c r="V52" s="1">
        <v>456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22">
        <f t="shared" si="5"/>
        <v>456</v>
      </c>
      <c r="AI52" s="22"/>
      <c r="AJ52" s="22"/>
      <c r="AK52" s="22">
        <f t="shared" si="1"/>
        <v>456</v>
      </c>
      <c r="AL52" s="22"/>
      <c r="AM52" s="22"/>
      <c r="AN52" s="22"/>
      <c r="AO52" s="22"/>
      <c r="AP52" s="22">
        <f t="shared" si="2"/>
        <v>456</v>
      </c>
      <c r="AQ52" s="22"/>
      <c r="AR52" s="22">
        <f t="shared" si="3"/>
        <v>456</v>
      </c>
      <c r="AS52" s="22"/>
      <c r="AT52" s="22"/>
      <c r="AU52" s="22"/>
      <c r="AV52" s="22"/>
      <c r="AW52" s="22">
        <f t="shared" si="4"/>
        <v>456</v>
      </c>
      <c r="AX52" s="22"/>
      <c r="AY52" s="22"/>
      <c r="AZ52" s="22"/>
      <c r="BA52" s="22"/>
      <c r="BB52" s="1">
        <v>0</v>
      </c>
      <c r="BC52" s="1" t="s">
        <v>155</v>
      </c>
      <c r="BD52" s="1" t="s">
        <v>40</v>
      </c>
      <c r="BE52" s="1">
        <v>61</v>
      </c>
      <c r="BF52" s="1">
        <v>400</v>
      </c>
      <c r="BG52" s="1">
        <v>1</v>
      </c>
      <c r="BH52" s="1">
        <v>42.122799999999998</v>
      </c>
      <c r="BI52" s="1" t="s">
        <v>162</v>
      </c>
    </row>
    <row r="53" spans="1:61" x14ac:dyDescent="0.15">
      <c r="A53" s="21" t="s">
        <v>1403</v>
      </c>
      <c r="B53" s="21" t="s">
        <v>1404</v>
      </c>
      <c r="C53" s="1" t="s">
        <v>38</v>
      </c>
      <c r="K53" s="1">
        <v>6</v>
      </c>
      <c r="V53" s="1">
        <v>1892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22">
        <f t="shared" si="5"/>
        <v>1892</v>
      </c>
      <c r="AI53" s="22"/>
      <c r="AJ53" s="22"/>
      <c r="AK53" s="22">
        <f t="shared" si="1"/>
        <v>1892</v>
      </c>
      <c r="AL53" s="22"/>
      <c r="AM53" s="22"/>
      <c r="AN53" s="22"/>
      <c r="AO53" s="22" t="s">
        <v>1728</v>
      </c>
      <c r="AP53" s="22">
        <f t="shared" si="2"/>
        <v>1892</v>
      </c>
      <c r="AQ53" s="22" t="s">
        <v>1728</v>
      </c>
      <c r="AR53" s="22">
        <f t="shared" si="3"/>
        <v>1892</v>
      </c>
      <c r="AS53" s="22"/>
      <c r="AT53" s="22"/>
      <c r="AU53" s="22"/>
      <c r="AV53" s="22" t="s">
        <v>1728</v>
      </c>
      <c r="AW53" s="22">
        <f t="shared" si="4"/>
        <v>1892</v>
      </c>
      <c r="AX53" s="22" t="s">
        <v>1728</v>
      </c>
      <c r="AY53" s="22">
        <v>2500</v>
      </c>
      <c r="AZ53" s="22" t="s">
        <v>1719</v>
      </c>
      <c r="BA53" s="22" t="s">
        <v>1720</v>
      </c>
      <c r="BB53" s="1">
        <v>2500</v>
      </c>
      <c r="BC53" s="1" t="s">
        <v>1405</v>
      </c>
      <c r="BD53" s="1" t="s">
        <v>40</v>
      </c>
      <c r="BE53" s="1">
        <v>121</v>
      </c>
      <c r="BF53" s="1">
        <v>2500</v>
      </c>
      <c r="BG53" s="1">
        <v>2500</v>
      </c>
      <c r="BH53" s="1">
        <v>7.9180999999999999</v>
      </c>
      <c r="BI53" s="1" t="s">
        <v>10</v>
      </c>
    </row>
    <row r="54" spans="1:61" x14ac:dyDescent="0.15">
      <c r="A54" s="21" t="s">
        <v>165</v>
      </c>
      <c r="B54" s="21" t="s">
        <v>166</v>
      </c>
      <c r="C54" s="1" t="s">
        <v>38</v>
      </c>
      <c r="G54" s="1">
        <v>1</v>
      </c>
      <c r="V54" s="1">
        <v>491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22">
        <f t="shared" si="5"/>
        <v>491</v>
      </c>
      <c r="AI54" s="22"/>
      <c r="AJ54" s="22"/>
      <c r="AK54" s="22">
        <f t="shared" si="1"/>
        <v>491</v>
      </c>
      <c r="AL54" s="22"/>
      <c r="AM54" s="22"/>
      <c r="AN54" s="22"/>
      <c r="AO54" s="22"/>
      <c r="AP54" s="22">
        <f t="shared" si="2"/>
        <v>491</v>
      </c>
      <c r="AQ54" s="22"/>
      <c r="AR54" s="22">
        <f t="shared" si="3"/>
        <v>491</v>
      </c>
      <c r="AS54" s="22"/>
      <c r="AT54" s="22"/>
      <c r="AU54" s="22"/>
      <c r="AV54" s="22"/>
      <c r="AW54" s="22">
        <f t="shared" si="4"/>
        <v>491</v>
      </c>
      <c r="AX54" s="22"/>
      <c r="AY54" s="22">
        <v>192</v>
      </c>
      <c r="AZ54" s="22" t="s">
        <v>1865</v>
      </c>
      <c r="BA54" s="22"/>
      <c r="BB54" s="1">
        <v>192</v>
      </c>
      <c r="BC54" s="1" t="s">
        <v>149</v>
      </c>
      <c r="BD54" s="1" t="s">
        <v>40</v>
      </c>
      <c r="BE54" s="1">
        <v>91</v>
      </c>
      <c r="BF54" s="1">
        <v>960</v>
      </c>
      <c r="BG54" s="1">
        <v>96</v>
      </c>
      <c r="BH54" s="1">
        <v>15.3668</v>
      </c>
      <c r="BI54" s="1" t="s">
        <v>162</v>
      </c>
    </row>
    <row r="55" spans="1:61" x14ac:dyDescent="0.15">
      <c r="A55" s="21" t="s">
        <v>167</v>
      </c>
      <c r="B55" s="21" t="s">
        <v>168</v>
      </c>
      <c r="C55" s="1" t="s">
        <v>38</v>
      </c>
      <c r="I55" s="1">
        <v>1</v>
      </c>
      <c r="V55" s="1">
        <v>50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22">
        <f t="shared" si="5"/>
        <v>50</v>
      </c>
      <c r="AI55" s="22"/>
      <c r="AJ55" s="22"/>
      <c r="AK55" s="22">
        <f t="shared" si="1"/>
        <v>50</v>
      </c>
      <c r="AL55" s="22"/>
      <c r="AM55" s="22"/>
      <c r="AN55" s="22"/>
      <c r="AO55" s="22"/>
      <c r="AP55" s="22">
        <f t="shared" si="2"/>
        <v>50</v>
      </c>
      <c r="AQ55" s="22"/>
      <c r="AR55" s="22">
        <f t="shared" si="3"/>
        <v>50</v>
      </c>
      <c r="AT55" s="22"/>
      <c r="AU55" s="22"/>
      <c r="AV55" s="22"/>
      <c r="AW55" s="22">
        <f t="shared" si="4"/>
        <v>50</v>
      </c>
      <c r="AX55" s="22"/>
      <c r="AY55" s="22"/>
      <c r="AZ55" s="22"/>
      <c r="BA55" s="22"/>
      <c r="BB55" s="1">
        <v>0</v>
      </c>
      <c r="BC55" s="1" t="s">
        <v>150</v>
      </c>
      <c r="BD55" s="1" t="s">
        <v>40</v>
      </c>
      <c r="BE55" s="1">
        <v>999</v>
      </c>
      <c r="BF55" s="1">
        <v>1</v>
      </c>
      <c r="BG55" s="1">
        <v>1</v>
      </c>
      <c r="BH55" s="1">
        <v>188.76</v>
      </c>
      <c r="BI55" s="1" t="s">
        <v>169</v>
      </c>
    </row>
    <row r="56" spans="1:61" x14ac:dyDescent="0.15">
      <c r="A56" s="21" t="s">
        <v>170</v>
      </c>
      <c r="B56" s="21" t="s">
        <v>171</v>
      </c>
      <c r="C56" s="1" t="s">
        <v>38</v>
      </c>
      <c r="I56" s="1">
        <v>1</v>
      </c>
      <c r="V56" s="1">
        <v>4126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22">
        <f t="shared" si="5"/>
        <v>4126</v>
      </c>
      <c r="AI56" s="22"/>
      <c r="AJ56" s="22"/>
      <c r="AK56" s="22">
        <f t="shared" si="1"/>
        <v>4126</v>
      </c>
      <c r="AL56" s="22"/>
      <c r="AM56" s="22"/>
      <c r="AN56" s="22"/>
      <c r="AO56" s="22"/>
      <c r="AP56" s="22">
        <f t="shared" si="2"/>
        <v>4126</v>
      </c>
      <c r="AQ56" s="22"/>
      <c r="AR56" s="22">
        <f t="shared" si="3"/>
        <v>4126</v>
      </c>
      <c r="AS56" s="22"/>
      <c r="AT56" s="22"/>
      <c r="AU56" s="22"/>
      <c r="AV56" s="22"/>
      <c r="AW56" s="22">
        <f t="shared" si="4"/>
        <v>4126</v>
      </c>
      <c r="AX56" s="22"/>
      <c r="AY56" s="22"/>
      <c r="AZ56" s="22"/>
      <c r="BA56" s="22"/>
      <c r="BB56" s="1">
        <v>0</v>
      </c>
      <c r="BC56" s="1" t="s">
        <v>172</v>
      </c>
      <c r="BD56" s="1" t="s">
        <v>40</v>
      </c>
      <c r="BE56" s="1">
        <v>66</v>
      </c>
      <c r="BF56" s="1">
        <v>5000</v>
      </c>
      <c r="BG56" s="1">
        <v>5000</v>
      </c>
      <c r="BH56" s="1">
        <v>1.14E-2</v>
      </c>
      <c r="BI56" s="1" t="s">
        <v>169</v>
      </c>
    </row>
    <row r="57" spans="1:61" x14ac:dyDescent="0.15">
      <c r="A57" s="21" t="s">
        <v>173</v>
      </c>
      <c r="B57" s="21" t="s">
        <v>174</v>
      </c>
      <c r="C57" s="1" t="s">
        <v>38</v>
      </c>
      <c r="J57" s="1">
        <v>1</v>
      </c>
      <c r="V57" s="1">
        <v>248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22">
        <f t="shared" si="5"/>
        <v>248</v>
      </c>
      <c r="AI57" s="22"/>
      <c r="AJ57" s="22"/>
      <c r="AK57" s="22">
        <f t="shared" si="1"/>
        <v>248</v>
      </c>
      <c r="AL57" s="22"/>
      <c r="AM57" s="22"/>
      <c r="AN57" s="22"/>
      <c r="AO57" s="22"/>
      <c r="AP57" s="22">
        <f t="shared" si="2"/>
        <v>248</v>
      </c>
      <c r="AQ57" s="22"/>
      <c r="AR57" s="22">
        <f t="shared" si="3"/>
        <v>248</v>
      </c>
      <c r="AS57" s="22"/>
      <c r="AT57" s="22"/>
      <c r="AU57" s="22"/>
      <c r="AV57" s="22"/>
      <c r="AW57" s="22">
        <f t="shared" si="4"/>
        <v>248</v>
      </c>
      <c r="AX57" s="22"/>
      <c r="AY57" s="22"/>
      <c r="AZ57" s="22"/>
      <c r="BA57" s="22"/>
      <c r="BB57" s="1">
        <v>0</v>
      </c>
      <c r="BC57" s="1" t="s">
        <v>68</v>
      </c>
      <c r="BD57" s="1" t="s">
        <v>40</v>
      </c>
      <c r="BE57" s="1">
        <v>211</v>
      </c>
      <c r="BF57" s="1">
        <v>5000</v>
      </c>
      <c r="BG57" s="1">
        <v>5000</v>
      </c>
      <c r="BH57" s="1">
        <v>0.02</v>
      </c>
      <c r="BI57" s="1" t="s">
        <v>9</v>
      </c>
    </row>
    <row r="58" spans="1:61" x14ac:dyDescent="0.15">
      <c r="A58" s="21" t="s">
        <v>175</v>
      </c>
      <c r="B58" s="21" t="s">
        <v>176</v>
      </c>
      <c r="C58" s="1" t="s">
        <v>38</v>
      </c>
      <c r="D58" s="1">
        <v>4</v>
      </c>
      <c r="G58" s="1">
        <v>1</v>
      </c>
      <c r="U58" s="1">
        <v>4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4374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22">
        <f t="shared" si="5"/>
        <v>4374</v>
      </c>
      <c r="AI58" s="22"/>
      <c r="AJ58" s="22"/>
      <c r="AK58" s="22">
        <f t="shared" si="1"/>
        <v>4374</v>
      </c>
      <c r="AL58" s="22"/>
      <c r="AM58" s="22"/>
      <c r="AN58" s="22"/>
      <c r="AO58" s="22"/>
      <c r="AP58" s="22">
        <f t="shared" si="2"/>
        <v>4374</v>
      </c>
      <c r="AQ58" s="22"/>
      <c r="AR58" s="22">
        <f t="shared" si="3"/>
        <v>4374</v>
      </c>
      <c r="AS58" s="22"/>
      <c r="AT58" s="22"/>
      <c r="AU58" s="22"/>
      <c r="AV58" s="22"/>
      <c r="AW58" s="22">
        <f t="shared" si="4"/>
        <v>4374</v>
      </c>
      <c r="AX58" s="22"/>
      <c r="AY58" s="22"/>
      <c r="AZ58" s="22"/>
      <c r="BA58" s="22"/>
      <c r="BB58" s="1">
        <v>0</v>
      </c>
      <c r="BC58" s="1" t="s">
        <v>177</v>
      </c>
      <c r="BD58" s="1" t="s">
        <v>40</v>
      </c>
      <c r="BE58" s="1">
        <v>56</v>
      </c>
      <c r="BF58" s="1">
        <v>5000</v>
      </c>
      <c r="BG58" s="1">
        <v>5000</v>
      </c>
      <c r="BH58" s="1">
        <v>4.1999999999999997E-3</v>
      </c>
      <c r="BI58" s="1" t="s">
        <v>178</v>
      </c>
    </row>
    <row r="59" spans="1:61" x14ac:dyDescent="0.15">
      <c r="A59" s="21" t="s">
        <v>179</v>
      </c>
      <c r="B59" s="21" t="s">
        <v>180</v>
      </c>
      <c r="C59" s="1" t="s">
        <v>38</v>
      </c>
      <c r="G59" s="1">
        <v>7</v>
      </c>
      <c r="I59" s="1">
        <v>4</v>
      </c>
      <c r="J59" s="1">
        <v>6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4514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22">
        <f t="shared" si="5"/>
        <v>4514</v>
      </c>
      <c r="AI59" s="22"/>
      <c r="AJ59" s="22"/>
      <c r="AK59" s="22">
        <f t="shared" si="1"/>
        <v>4514</v>
      </c>
      <c r="AL59" s="22"/>
      <c r="AM59" s="22"/>
      <c r="AN59" s="22"/>
      <c r="AO59" s="22"/>
      <c r="AP59" s="22">
        <f t="shared" si="2"/>
        <v>4514</v>
      </c>
      <c r="AQ59" s="22"/>
      <c r="AR59" s="22">
        <f t="shared" si="3"/>
        <v>4514</v>
      </c>
      <c r="AS59" s="22"/>
      <c r="AT59" s="22"/>
      <c r="AU59" s="22"/>
      <c r="AV59" s="22"/>
      <c r="AW59" s="22">
        <f t="shared" si="4"/>
        <v>4514</v>
      </c>
      <c r="AX59" s="22"/>
      <c r="AY59" s="22"/>
      <c r="AZ59" s="22"/>
      <c r="BA59" s="22"/>
      <c r="BB59" s="1">
        <v>0</v>
      </c>
      <c r="BC59" s="1" t="s">
        <v>181</v>
      </c>
      <c r="BD59" s="1" t="s">
        <v>40</v>
      </c>
      <c r="BE59" s="1">
        <v>376</v>
      </c>
      <c r="BF59" s="1">
        <v>50000</v>
      </c>
      <c r="BG59" s="1">
        <v>5000</v>
      </c>
      <c r="BH59" s="1">
        <v>4.1000000000000003E-3</v>
      </c>
      <c r="BI59" s="1" t="s">
        <v>182</v>
      </c>
    </row>
    <row r="60" spans="1:61" x14ac:dyDescent="0.15">
      <c r="A60" s="21" t="s">
        <v>183</v>
      </c>
      <c r="B60" s="21" t="s">
        <v>184</v>
      </c>
      <c r="C60" s="1" t="s">
        <v>38</v>
      </c>
      <c r="D60" s="1">
        <v>4</v>
      </c>
      <c r="G60" s="1">
        <v>2</v>
      </c>
      <c r="I60" s="1">
        <v>2</v>
      </c>
      <c r="J60" s="1">
        <v>2</v>
      </c>
      <c r="R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4843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22">
        <f t="shared" si="5"/>
        <v>4843</v>
      </c>
      <c r="AI60" s="22"/>
      <c r="AJ60" s="22"/>
      <c r="AK60" s="22">
        <f t="shared" si="1"/>
        <v>4843</v>
      </c>
      <c r="AL60" s="22"/>
      <c r="AM60" s="22"/>
      <c r="AN60" s="22"/>
      <c r="AO60" s="22"/>
      <c r="AP60" s="22">
        <f t="shared" si="2"/>
        <v>4843</v>
      </c>
      <c r="AQ60" s="22"/>
      <c r="AR60" s="22">
        <f t="shared" si="3"/>
        <v>4843</v>
      </c>
      <c r="AS60" s="22"/>
      <c r="AT60" s="22"/>
      <c r="AU60" s="22"/>
      <c r="AV60" s="22"/>
      <c r="AW60" s="22">
        <f t="shared" si="4"/>
        <v>4843</v>
      </c>
      <c r="AX60" s="22"/>
      <c r="AY60" s="22"/>
      <c r="AZ60" s="22"/>
      <c r="BA60" s="22"/>
      <c r="BB60" s="1">
        <v>0</v>
      </c>
      <c r="BC60" s="1" t="s">
        <v>177</v>
      </c>
      <c r="BD60" s="1" t="s">
        <v>40</v>
      </c>
      <c r="BE60" s="1">
        <v>56</v>
      </c>
      <c r="BF60" s="1">
        <v>5000</v>
      </c>
      <c r="BG60" s="1">
        <v>5000</v>
      </c>
      <c r="BH60" s="1">
        <v>2.3999999999999998E-3</v>
      </c>
      <c r="BI60" s="1" t="s">
        <v>185</v>
      </c>
    </row>
    <row r="61" spans="1:61" x14ac:dyDescent="0.15">
      <c r="A61" s="21" t="s">
        <v>186</v>
      </c>
      <c r="B61" s="21" t="s">
        <v>187</v>
      </c>
      <c r="C61" s="1" t="s">
        <v>38</v>
      </c>
      <c r="I61" s="1">
        <v>2</v>
      </c>
      <c r="J61" s="1">
        <v>4</v>
      </c>
      <c r="V61" s="1">
        <v>260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22">
        <f t="shared" si="5"/>
        <v>260</v>
      </c>
      <c r="AI61" s="22"/>
      <c r="AJ61" s="22"/>
      <c r="AK61" s="22">
        <f t="shared" si="1"/>
        <v>260</v>
      </c>
      <c r="AL61" s="22"/>
      <c r="AM61" s="22"/>
      <c r="AN61" s="22"/>
      <c r="AO61" s="22"/>
      <c r="AP61" s="22">
        <f t="shared" si="2"/>
        <v>260</v>
      </c>
      <c r="AQ61" s="22"/>
      <c r="AR61" s="22">
        <f t="shared" si="3"/>
        <v>260</v>
      </c>
      <c r="AS61" s="22"/>
      <c r="AT61" s="22"/>
      <c r="AU61" s="22"/>
      <c r="AV61" s="22"/>
      <c r="AW61" s="22">
        <f t="shared" si="4"/>
        <v>260</v>
      </c>
      <c r="AX61" s="22"/>
      <c r="AY61" s="22"/>
      <c r="AZ61" s="22"/>
      <c r="BA61" s="22"/>
      <c r="BB61" s="1">
        <v>0</v>
      </c>
      <c r="BC61" s="1" t="s">
        <v>177</v>
      </c>
      <c r="BD61" s="1" t="s">
        <v>40</v>
      </c>
      <c r="BE61" s="1">
        <v>56</v>
      </c>
      <c r="BF61" s="1">
        <v>5000</v>
      </c>
      <c r="BG61" s="1">
        <v>5000</v>
      </c>
      <c r="BH61" s="1">
        <v>2.8999999999999998E-3</v>
      </c>
      <c r="BI61" s="1" t="s">
        <v>131</v>
      </c>
    </row>
    <row r="62" spans="1:61" x14ac:dyDescent="0.15">
      <c r="A62" s="21" t="s">
        <v>188</v>
      </c>
      <c r="B62" s="21" t="s">
        <v>189</v>
      </c>
      <c r="C62" s="1" t="s">
        <v>38</v>
      </c>
      <c r="J62" s="1">
        <v>1</v>
      </c>
      <c r="V62" s="1">
        <v>749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22">
        <f t="shared" si="5"/>
        <v>749</v>
      </c>
      <c r="AI62" s="22"/>
      <c r="AJ62" s="22"/>
      <c r="AK62" s="22">
        <f t="shared" si="1"/>
        <v>749</v>
      </c>
      <c r="AL62" s="22"/>
      <c r="AM62" s="22"/>
      <c r="AN62" s="22"/>
      <c r="AO62" s="22"/>
      <c r="AP62" s="22">
        <f t="shared" si="2"/>
        <v>749</v>
      </c>
      <c r="AQ62" s="22"/>
      <c r="AR62" s="22">
        <f t="shared" si="3"/>
        <v>749</v>
      </c>
      <c r="AS62" s="22"/>
      <c r="AT62" s="22"/>
      <c r="AU62" s="22"/>
      <c r="AV62" s="22"/>
      <c r="AW62" s="22">
        <f t="shared" si="4"/>
        <v>749</v>
      </c>
      <c r="AX62" s="22"/>
      <c r="AY62" s="22"/>
      <c r="AZ62" s="22"/>
      <c r="BA62" s="22"/>
      <c r="BB62" s="1">
        <v>0</v>
      </c>
      <c r="BC62" s="1" t="s">
        <v>172</v>
      </c>
      <c r="BD62" s="1" t="s">
        <v>40</v>
      </c>
      <c r="BE62" s="1">
        <v>126</v>
      </c>
      <c r="BF62" s="1">
        <v>3000</v>
      </c>
      <c r="BG62" s="1">
        <v>3000</v>
      </c>
      <c r="BH62" s="1">
        <v>2.02</v>
      </c>
      <c r="BI62" s="1" t="s">
        <v>9</v>
      </c>
    </row>
    <row r="63" spans="1:61" x14ac:dyDescent="0.15">
      <c r="A63" s="21" t="s">
        <v>190</v>
      </c>
      <c r="B63" s="21" t="s">
        <v>191</v>
      </c>
      <c r="C63" s="1" t="s">
        <v>38</v>
      </c>
      <c r="I63" s="1">
        <v>3</v>
      </c>
      <c r="J63" s="1">
        <v>3</v>
      </c>
      <c r="V63" s="1">
        <v>4619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22">
        <f t="shared" si="5"/>
        <v>4619</v>
      </c>
      <c r="AI63" s="22"/>
      <c r="AJ63" s="22"/>
      <c r="AK63" s="22">
        <f t="shared" si="1"/>
        <v>4619</v>
      </c>
      <c r="AL63" s="22"/>
      <c r="AM63" s="22"/>
      <c r="AN63" s="22"/>
      <c r="AO63" s="22"/>
      <c r="AP63" s="22">
        <f t="shared" si="2"/>
        <v>4619</v>
      </c>
      <c r="AQ63" s="22"/>
      <c r="AR63" s="22">
        <f t="shared" si="3"/>
        <v>4619</v>
      </c>
      <c r="AS63" s="22"/>
      <c r="AT63" s="22"/>
      <c r="AU63" s="22"/>
      <c r="AV63" s="22"/>
      <c r="AW63" s="22">
        <f t="shared" si="4"/>
        <v>4619</v>
      </c>
      <c r="AX63" s="22"/>
      <c r="AY63" s="22"/>
      <c r="AZ63" s="22"/>
      <c r="BA63" s="22"/>
      <c r="BB63" s="1">
        <v>0</v>
      </c>
      <c r="BC63" s="1" t="s">
        <v>172</v>
      </c>
      <c r="BD63" s="1" t="s">
        <v>40</v>
      </c>
      <c r="BE63" s="1">
        <v>126</v>
      </c>
      <c r="BF63" s="1">
        <v>3000</v>
      </c>
      <c r="BG63" s="1">
        <v>3000</v>
      </c>
      <c r="BH63" s="1">
        <v>1.837</v>
      </c>
      <c r="BI63" s="1" t="s">
        <v>131</v>
      </c>
    </row>
    <row r="64" spans="1:61" x14ac:dyDescent="0.15">
      <c r="A64" s="21" t="s">
        <v>192</v>
      </c>
      <c r="B64" s="21" t="s">
        <v>193</v>
      </c>
      <c r="C64" s="1" t="s">
        <v>38</v>
      </c>
      <c r="I64" s="1">
        <v>3</v>
      </c>
      <c r="J64" s="1">
        <v>3</v>
      </c>
      <c r="V64" s="1">
        <v>6283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22">
        <f t="shared" si="5"/>
        <v>6283</v>
      </c>
      <c r="AI64" s="22"/>
      <c r="AJ64" s="22"/>
      <c r="AK64" s="22">
        <f t="shared" si="1"/>
        <v>6283</v>
      </c>
      <c r="AL64" s="22"/>
      <c r="AM64" s="22"/>
      <c r="AN64" s="22"/>
      <c r="AO64" s="22"/>
      <c r="AP64" s="22">
        <f t="shared" si="2"/>
        <v>6283</v>
      </c>
      <c r="AQ64" s="22"/>
      <c r="AR64" s="22">
        <f t="shared" si="3"/>
        <v>6283</v>
      </c>
      <c r="AS64" s="22"/>
      <c r="AT64" s="22"/>
      <c r="AU64" s="22"/>
      <c r="AV64" s="22"/>
      <c r="AW64" s="22">
        <f t="shared" si="4"/>
        <v>6283</v>
      </c>
      <c r="AX64" s="22"/>
      <c r="AY64" s="22"/>
      <c r="AZ64" s="22"/>
      <c r="BA64" s="22"/>
      <c r="BB64" s="1">
        <v>0</v>
      </c>
      <c r="BC64" s="1" t="s">
        <v>177</v>
      </c>
      <c r="BD64" s="1" t="s">
        <v>40</v>
      </c>
      <c r="BE64" s="1">
        <v>56</v>
      </c>
      <c r="BF64" s="1">
        <v>5000</v>
      </c>
      <c r="BG64" s="1">
        <v>5000</v>
      </c>
      <c r="BH64" s="1">
        <v>4.7000000000000002E-3</v>
      </c>
      <c r="BI64" s="1" t="s">
        <v>131</v>
      </c>
    </row>
    <row r="65" spans="1:61" x14ac:dyDescent="0.15">
      <c r="A65" s="21" t="s">
        <v>194</v>
      </c>
      <c r="B65" s="21" t="s">
        <v>195</v>
      </c>
      <c r="C65" s="1" t="s">
        <v>38</v>
      </c>
      <c r="I65" s="1">
        <v>1</v>
      </c>
      <c r="J65" s="1">
        <v>1</v>
      </c>
      <c r="V65" s="1">
        <v>809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22">
        <f t="shared" si="5"/>
        <v>809</v>
      </c>
      <c r="AI65" s="22"/>
      <c r="AJ65" s="22"/>
      <c r="AK65" s="22">
        <f t="shared" si="1"/>
        <v>809</v>
      </c>
      <c r="AL65" s="22"/>
      <c r="AM65" s="22"/>
      <c r="AN65" s="22"/>
      <c r="AO65" s="22"/>
      <c r="AP65" s="22">
        <f t="shared" si="2"/>
        <v>809</v>
      </c>
      <c r="AQ65" s="22"/>
      <c r="AR65" s="22">
        <f t="shared" si="3"/>
        <v>809</v>
      </c>
      <c r="AS65" s="22"/>
      <c r="AT65" s="22"/>
      <c r="AU65" s="22"/>
      <c r="AV65" s="22"/>
      <c r="AW65" s="22">
        <f t="shared" si="4"/>
        <v>809</v>
      </c>
      <c r="AX65" s="22"/>
      <c r="AY65" s="22"/>
      <c r="AZ65" s="22"/>
      <c r="BA65" s="22"/>
      <c r="BB65" s="1">
        <v>0</v>
      </c>
      <c r="BC65" s="1" t="s">
        <v>177</v>
      </c>
      <c r="BD65" s="1" t="s">
        <v>40</v>
      </c>
      <c r="BE65" s="1">
        <v>53</v>
      </c>
      <c r="BF65" s="1">
        <v>5000</v>
      </c>
      <c r="BG65" s="1">
        <v>5000</v>
      </c>
      <c r="BH65" s="1">
        <v>7.8E-2</v>
      </c>
      <c r="BI65" s="1" t="s">
        <v>131</v>
      </c>
    </row>
    <row r="66" spans="1:61" x14ac:dyDescent="0.15">
      <c r="A66" s="21" t="s">
        <v>196</v>
      </c>
      <c r="B66" s="21" t="s">
        <v>197</v>
      </c>
      <c r="C66" s="1" t="s">
        <v>38</v>
      </c>
      <c r="J66" s="1">
        <v>3</v>
      </c>
      <c r="V66" s="1">
        <v>813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22">
        <f t="shared" si="5"/>
        <v>813</v>
      </c>
      <c r="AI66" s="22"/>
      <c r="AJ66" s="22"/>
      <c r="AK66" s="22">
        <f t="shared" si="1"/>
        <v>813</v>
      </c>
      <c r="AL66" s="22"/>
      <c r="AM66" s="22"/>
      <c r="AN66" s="22"/>
      <c r="AO66" s="22"/>
      <c r="AP66" s="22">
        <f t="shared" si="2"/>
        <v>813</v>
      </c>
      <c r="AQ66" s="22"/>
      <c r="AR66" s="22">
        <f t="shared" si="3"/>
        <v>813</v>
      </c>
      <c r="AS66" s="22"/>
      <c r="AT66" s="22"/>
      <c r="AU66" s="22"/>
      <c r="AV66" s="22"/>
      <c r="AW66" s="22">
        <f t="shared" si="4"/>
        <v>813</v>
      </c>
      <c r="AX66" s="22"/>
      <c r="AY66" s="22"/>
      <c r="AZ66" s="22"/>
      <c r="BA66" s="22"/>
      <c r="BB66" s="1">
        <v>0</v>
      </c>
      <c r="BC66" s="1" t="s">
        <v>177</v>
      </c>
      <c r="BD66" s="1" t="s">
        <v>40</v>
      </c>
      <c r="BE66" s="1">
        <v>53</v>
      </c>
      <c r="BF66" s="1">
        <v>5000</v>
      </c>
      <c r="BG66" s="1">
        <v>5000</v>
      </c>
      <c r="BH66" s="1">
        <v>0.29970000000000002</v>
      </c>
      <c r="BI66" s="1" t="s">
        <v>9</v>
      </c>
    </row>
    <row r="67" spans="1:61" x14ac:dyDescent="0.15">
      <c r="A67" s="21" t="s">
        <v>198</v>
      </c>
      <c r="B67" s="21" t="s">
        <v>199</v>
      </c>
      <c r="C67" s="1" t="s">
        <v>38</v>
      </c>
      <c r="D67" s="1">
        <v>7</v>
      </c>
      <c r="G67" s="1">
        <v>2</v>
      </c>
      <c r="I67" s="1">
        <v>4</v>
      </c>
      <c r="J67" s="1">
        <v>4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4757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22">
        <f t="shared" si="5"/>
        <v>4757</v>
      </c>
      <c r="AI67" s="22"/>
      <c r="AJ67" s="22"/>
      <c r="AK67" s="22">
        <f t="shared" si="1"/>
        <v>4757</v>
      </c>
      <c r="AL67" s="22"/>
      <c r="AM67" s="22"/>
      <c r="AN67" s="22"/>
      <c r="AO67" s="22"/>
      <c r="AP67" s="22">
        <f t="shared" si="2"/>
        <v>4757</v>
      </c>
      <c r="AQ67" s="22"/>
      <c r="AR67" s="22">
        <f t="shared" si="3"/>
        <v>4757</v>
      </c>
      <c r="AS67" s="22"/>
      <c r="AT67" s="22"/>
      <c r="AU67" s="22"/>
      <c r="AV67" s="22"/>
      <c r="AW67" s="22">
        <f t="shared" si="4"/>
        <v>4757</v>
      </c>
      <c r="AX67" s="22"/>
      <c r="AY67" s="22"/>
      <c r="AZ67" s="22"/>
      <c r="BA67" s="22"/>
      <c r="BB67" s="1">
        <v>0</v>
      </c>
      <c r="BC67" s="1" t="s">
        <v>177</v>
      </c>
      <c r="BD67" s="1" t="s">
        <v>40</v>
      </c>
      <c r="BE67" s="1">
        <v>56</v>
      </c>
      <c r="BF67" s="1">
        <v>5000</v>
      </c>
      <c r="BG67" s="1">
        <v>5000</v>
      </c>
      <c r="BH67" s="1">
        <v>3.3E-3</v>
      </c>
      <c r="BI67" s="1" t="s">
        <v>200</v>
      </c>
    </row>
    <row r="68" spans="1:61" x14ac:dyDescent="0.15">
      <c r="A68" s="21" t="s">
        <v>201</v>
      </c>
      <c r="B68" s="21" t="s">
        <v>202</v>
      </c>
      <c r="C68" s="1" t="s">
        <v>38</v>
      </c>
      <c r="G68" s="1">
        <v>1</v>
      </c>
      <c r="I68" s="1">
        <v>1</v>
      </c>
      <c r="V68" s="1">
        <v>9541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22">
        <f t="shared" si="5"/>
        <v>9541</v>
      </c>
      <c r="AI68" s="22"/>
      <c r="AJ68" s="22"/>
      <c r="AK68" s="22">
        <f t="shared" si="1"/>
        <v>9541</v>
      </c>
      <c r="AL68" s="22"/>
      <c r="AM68" s="22"/>
      <c r="AN68" s="22"/>
      <c r="AO68" s="22"/>
      <c r="AP68" s="22">
        <f t="shared" si="2"/>
        <v>9541</v>
      </c>
      <c r="AQ68" s="22"/>
      <c r="AR68" s="22">
        <f t="shared" si="3"/>
        <v>9541</v>
      </c>
      <c r="AS68" s="22"/>
      <c r="AT68" s="22"/>
      <c r="AU68" s="22"/>
      <c r="AV68" s="22"/>
      <c r="AW68" s="22">
        <f t="shared" si="4"/>
        <v>9541</v>
      </c>
      <c r="AX68" s="22"/>
      <c r="AY68" s="22"/>
      <c r="AZ68" s="22"/>
      <c r="BA68" s="22"/>
      <c r="BB68" s="1">
        <v>0</v>
      </c>
      <c r="BC68" s="1" t="s">
        <v>177</v>
      </c>
      <c r="BD68" s="1" t="s">
        <v>40</v>
      </c>
      <c r="BE68" s="1">
        <v>56</v>
      </c>
      <c r="BF68" s="1">
        <v>5000</v>
      </c>
      <c r="BG68" s="1">
        <v>5000</v>
      </c>
      <c r="BH68" s="1">
        <v>2.7000000000000001E-3</v>
      </c>
      <c r="BI68" s="1" t="s">
        <v>203</v>
      </c>
    </row>
    <row r="69" spans="1:61" x14ac:dyDescent="0.15">
      <c r="A69" s="21" t="s">
        <v>204</v>
      </c>
      <c r="B69" s="21" t="s">
        <v>205</v>
      </c>
      <c r="C69" s="1" t="s">
        <v>38</v>
      </c>
      <c r="E69" s="1">
        <v>1</v>
      </c>
      <c r="F69" s="1">
        <v>1</v>
      </c>
      <c r="V69" s="1">
        <v>4535</v>
      </c>
      <c r="W69" s="1">
        <v>0</v>
      </c>
      <c r="X69" s="1">
        <v>0</v>
      </c>
      <c r="Y69" s="1">
        <v>0</v>
      </c>
      <c r="Z69" s="1">
        <v>0</v>
      </c>
      <c r="AA69" s="1">
        <v>4241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22">
        <f t="shared" si="5"/>
        <v>8776</v>
      </c>
      <c r="AI69" s="22"/>
      <c r="AJ69" s="22"/>
      <c r="AK69" s="22">
        <f t="shared" si="1"/>
        <v>8776</v>
      </c>
      <c r="AL69" s="22"/>
      <c r="AM69" s="22"/>
      <c r="AN69" s="22"/>
      <c r="AO69" s="22"/>
      <c r="AP69" s="22">
        <f t="shared" si="2"/>
        <v>8776</v>
      </c>
      <c r="AQ69" s="22"/>
      <c r="AR69" s="22">
        <f t="shared" si="3"/>
        <v>8776</v>
      </c>
      <c r="AS69" s="22"/>
      <c r="AT69" s="22"/>
      <c r="AU69" s="22"/>
      <c r="AV69" s="22"/>
      <c r="AW69" s="22">
        <f t="shared" si="4"/>
        <v>8776</v>
      </c>
      <c r="AX69" s="22"/>
      <c r="AY69" s="22"/>
      <c r="AZ69" s="22"/>
      <c r="BA69" s="22"/>
      <c r="BB69" s="1">
        <v>0</v>
      </c>
      <c r="BC69" s="1" t="s">
        <v>172</v>
      </c>
      <c r="BD69" s="1" t="s">
        <v>40</v>
      </c>
      <c r="BE69" s="1">
        <v>76</v>
      </c>
      <c r="BF69" s="1">
        <v>5000</v>
      </c>
      <c r="BG69" s="1">
        <v>5000</v>
      </c>
      <c r="BH69" s="1">
        <v>9.2999999999999992E-3</v>
      </c>
      <c r="BI69" s="1" t="s">
        <v>125</v>
      </c>
    </row>
    <row r="70" spans="1:61" x14ac:dyDescent="0.15">
      <c r="A70" s="21" t="s">
        <v>206</v>
      </c>
      <c r="B70" s="21" t="s">
        <v>207</v>
      </c>
      <c r="C70" s="1" t="s">
        <v>38</v>
      </c>
      <c r="E70" s="1">
        <v>1</v>
      </c>
      <c r="F70" s="1">
        <v>1</v>
      </c>
      <c r="V70" s="1">
        <v>1518</v>
      </c>
      <c r="W70" s="1">
        <v>0</v>
      </c>
      <c r="X70" s="1">
        <v>0</v>
      </c>
      <c r="Y70" s="1">
        <v>0</v>
      </c>
      <c r="Z70" s="1">
        <v>0</v>
      </c>
      <c r="AA70" s="1">
        <v>1300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22">
        <f t="shared" si="5"/>
        <v>2818</v>
      </c>
      <c r="AI70" s="22"/>
      <c r="AJ70" s="22"/>
      <c r="AK70" s="22">
        <f t="shared" si="1"/>
        <v>2818</v>
      </c>
      <c r="AL70" s="22"/>
      <c r="AM70" s="22"/>
      <c r="AN70" s="22"/>
      <c r="AO70" s="22"/>
      <c r="AP70" s="22">
        <f t="shared" si="2"/>
        <v>2818</v>
      </c>
      <c r="AQ70" s="22"/>
      <c r="AR70" s="22">
        <f t="shared" si="3"/>
        <v>2818</v>
      </c>
      <c r="AS70" s="22"/>
      <c r="AT70" s="22"/>
      <c r="AU70" s="22"/>
      <c r="AV70" s="22"/>
      <c r="AW70" s="22">
        <f t="shared" si="4"/>
        <v>2818</v>
      </c>
      <c r="AX70" s="22"/>
      <c r="AY70" s="22"/>
      <c r="AZ70" s="22"/>
      <c r="BA70" s="22"/>
      <c r="BB70" s="1">
        <v>0</v>
      </c>
      <c r="BC70" s="1" t="s">
        <v>177</v>
      </c>
      <c r="BD70" s="1" t="s">
        <v>40</v>
      </c>
      <c r="BE70" s="1">
        <v>56</v>
      </c>
      <c r="BF70" s="1">
        <v>5000</v>
      </c>
      <c r="BG70" s="1">
        <v>5000</v>
      </c>
      <c r="BH70" s="1">
        <v>9.1000000000000004E-3</v>
      </c>
      <c r="BI70" s="1" t="s">
        <v>125</v>
      </c>
    </row>
    <row r="71" spans="1:61" x14ac:dyDescent="0.15">
      <c r="A71" s="21" t="s">
        <v>208</v>
      </c>
      <c r="B71" s="21" t="s">
        <v>209</v>
      </c>
      <c r="C71" s="1" t="s">
        <v>38</v>
      </c>
      <c r="J71" s="1">
        <v>4</v>
      </c>
      <c r="V71" s="1">
        <v>350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22">
        <f t="shared" si="5"/>
        <v>350</v>
      </c>
      <c r="AI71" s="22"/>
      <c r="AJ71" s="22"/>
      <c r="AK71" s="22">
        <f t="shared" si="1"/>
        <v>350</v>
      </c>
      <c r="AL71" s="22"/>
      <c r="AM71" s="22"/>
      <c r="AN71" s="22"/>
      <c r="AO71" s="22"/>
      <c r="AP71" s="22">
        <f t="shared" si="2"/>
        <v>350</v>
      </c>
      <c r="AQ71" s="22"/>
      <c r="AR71" s="22">
        <f t="shared" si="3"/>
        <v>350</v>
      </c>
      <c r="AS71" s="22"/>
      <c r="AT71" s="22"/>
      <c r="AU71" s="22"/>
      <c r="AV71" s="22"/>
      <c r="AW71" s="22">
        <f t="shared" si="4"/>
        <v>350</v>
      </c>
      <c r="AX71" s="22"/>
      <c r="AY71" s="22"/>
      <c r="AZ71" s="22"/>
      <c r="BA71" s="22"/>
      <c r="BB71" s="1">
        <v>0</v>
      </c>
      <c r="BC71" s="1" t="s">
        <v>172</v>
      </c>
      <c r="BD71" s="1" t="s">
        <v>40</v>
      </c>
      <c r="BE71" s="1">
        <v>376</v>
      </c>
      <c r="BF71" s="1">
        <v>5000</v>
      </c>
      <c r="BG71" s="1">
        <v>5000</v>
      </c>
      <c r="BH71" s="1">
        <v>1.0500000000000001E-2</v>
      </c>
      <c r="BI71" s="1" t="s">
        <v>9</v>
      </c>
    </row>
    <row r="72" spans="1:61" x14ac:dyDescent="0.15">
      <c r="A72" s="21" t="s">
        <v>210</v>
      </c>
      <c r="B72" s="21" t="s">
        <v>211</v>
      </c>
      <c r="C72" s="1" t="s">
        <v>38</v>
      </c>
      <c r="D72" s="1">
        <v>1</v>
      </c>
      <c r="G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3216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22">
        <f t="shared" si="5"/>
        <v>3216</v>
      </c>
      <c r="AI72" s="22"/>
      <c r="AJ72" s="22"/>
      <c r="AK72" s="22">
        <f t="shared" si="1"/>
        <v>3216</v>
      </c>
      <c r="AL72" s="22"/>
      <c r="AM72" s="22"/>
      <c r="AN72" s="22"/>
      <c r="AO72" s="22"/>
      <c r="AP72" s="22">
        <f t="shared" si="2"/>
        <v>3216</v>
      </c>
      <c r="AQ72" s="22"/>
      <c r="AR72" s="22">
        <f t="shared" si="3"/>
        <v>3216</v>
      </c>
      <c r="AS72" s="22"/>
      <c r="AT72" s="22"/>
      <c r="AU72" s="22"/>
      <c r="AV72" s="22"/>
      <c r="AW72" s="22">
        <f t="shared" si="4"/>
        <v>3216</v>
      </c>
      <c r="AX72" s="22"/>
      <c r="AY72" s="22"/>
      <c r="AZ72" s="22"/>
      <c r="BA72" s="22"/>
      <c r="BB72" s="1">
        <v>0</v>
      </c>
      <c r="BC72" s="1" t="s">
        <v>177</v>
      </c>
      <c r="BD72" s="1" t="s">
        <v>40</v>
      </c>
      <c r="BE72" s="1">
        <v>56</v>
      </c>
      <c r="BF72" s="1">
        <v>5000</v>
      </c>
      <c r="BG72" s="1">
        <v>5000</v>
      </c>
      <c r="BH72" s="1">
        <v>3.5000000000000001E-3</v>
      </c>
      <c r="BI72" s="1" t="s">
        <v>212</v>
      </c>
    </row>
    <row r="73" spans="1:61" x14ac:dyDescent="0.15">
      <c r="A73" s="21" t="s">
        <v>976</v>
      </c>
      <c r="B73" s="21" t="s">
        <v>977</v>
      </c>
      <c r="C73" s="1" t="s">
        <v>38</v>
      </c>
      <c r="R73" s="1">
        <v>4</v>
      </c>
      <c r="V73" s="1">
        <v>2171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22">
        <f t="shared" si="5"/>
        <v>2171</v>
      </c>
      <c r="AI73" s="22"/>
      <c r="AJ73" s="22"/>
      <c r="AK73" s="22">
        <f t="shared" si="1"/>
        <v>2171</v>
      </c>
      <c r="AL73" s="22"/>
      <c r="AM73" s="22"/>
      <c r="AN73" s="22"/>
      <c r="AO73" s="22"/>
      <c r="AP73" s="22">
        <f t="shared" si="2"/>
        <v>2171</v>
      </c>
      <c r="AQ73" s="22"/>
      <c r="AR73" s="22">
        <f t="shared" si="3"/>
        <v>2171</v>
      </c>
      <c r="AS73" s="22"/>
      <c r="AT73" s="22"/>
      <c r="AU73" s="22"/>
      <c r="AV73" s="22" t="s">
        <v>1742</v>
      </c>
      <c r="AW73" s="22">
        <f t="shared" si="4"/>
        <v>2171</v>
      </c>
      <c r="AX73" s="22" t="s">
        <v>1728</v>
      </c>
      <c r="AY73" s="22"/>
      <c r="AZ73" s="22" t="s">
        <v>1741</v>
      </c>
      <c r="BA73" s="22"/>
      <c r="BB73" s="1">
        <v>3000</v>
      </c>
      <c r="BC73" s="1" t="s">
        <v>483</v>
      </c>
      <c r="BD73" s="1" t="s">
        <v>40</v>
      </c>
      <c r="BE73" s="1">
        <v>71</v>
      </c>
      <c r="BF73" s="1">
        <v>3000</v>
      </c>
      <c r="BG73" s="1">
        <v>3000</v>
      </c>
      <c r="BH73" s="1">
        <v>7.9699999999999993E-2</v>
      </c>
      <c r="BI73" s="1" t="s">
        <v>17</v>
      </c>
    </row>
    <row r="74" spans="1:61" x14ac:dyDescent="0.15">
      <c r="A74" s="21" t="s">
        <v>215</v>
      </c>
      <c r="B74" s="21" t="s">
        <v>216</v>
      </c>
      <c r="C74" s="1" t="s">
        <v>38</v>
      </c>
      <c r="D74" s="1">
        <v>5</v>
      </c>
      <c r="V74" s="1">
        <v>7601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22">
        <f t="shared" si="5"/>
        <v>7601</v>
      </c>
      <c r="AI74" s="22"/>
      <c r="AJ74" s="22"/>
      <c r="AK74" s="22">
        <f t="shared" si="1"/>
        <v>7601</v>
      </c>
      <c r="AL74" s="22"/>
      <c r="AM74" s="22"/>
      <c r="AN74" s="22"/>
      <c r="AO74" s="22"/>
      <c r="AP74" s="22">
        <f t="shared" si="2"/>
        <v>7601</v>
      </c>
      <c r="AQ74" s="22"/>
      <c r="AR74" s="22">
        <f t="shared" si="3"/>
        <v>7601</v>
      </c>
      <c r="AS74" s="22"/>
      <c r="AT74" s="22"/>
      <c r="AU74" s="22"/>
      <c r="AV74" s="22"/>
      <c r="AW74" s="22">
        <f t="shared" si="4"/>
        <v>7601</v>
      </c>
      <c r="AX74" s="22"/>
      <c r="AY74" s="22"/>
      <c r="AZ74" s="22"/>
      <c r="BA74" s="22"/>
      <c r="BB74" s="1">
        <v>0</v>
      </c>
      <c r="BC74" s="1" t="s">
        <v>177</v>
      </c>
      <c r="BD74" s="1" t="s">
        <v>40</v>
      </c>
      <c r="BE74" s="1">
        <v>56</v>
      </c>
      <c r="BF74" s="1">
        <v>5000</v>
      </c>
      <c r="BG74" s="1">
        <v>5000</v>
      </c>
      <c r="BH74" s="1">
        <v>8.6E-3</v>
      </c>
      <c r="BI74" s="1" t="s">
        <v>125</v>
      </c>
    </row>
    <row r="75" spans="1:61" x14ac:dyDescent="0.15">
      <c r="A75" s="21" t="s">
        <v>217</v>
      </c>
      <c r="B75" s="21" t="s">
        <v>218</v>
      </c>
      <c r="C75" s="1" t="s">
        <v>38</v>
      </c>
      <c r="G75" s="1">
        <v>1</v>
      </c>
      <c r="V75" s="1">
        <v>1415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22">
        <f t="shared" si="5"/>
        <v>1415</v>
      </c>
      <c r="AI75" s="22"/>
      <c r="AJ75" s="22"/>
      <c r="AK75" s="22">
        <f t="shared" si="1"/>
        <v>1415</v>
      </c>
      <c r="AL75" s="22"/>
      <c r="AM75" s="22"/>
      <c r="AN75" s="22"/>
      <c r="AO75" s="22"/>
      <c r="AP75" s="22">
        <f t="shared" si="2"/>
        <v>1415</v>
      </c>
      <c r="AQ75" s="22"/>
      <c r="AR75" s="22">
        <f t="shared" si="3"/>
        <v>1415</v>
      </c>
      <c r="AS75" s="22"/>
      <c r="AT75" s="22"/>
      <c r="AU75" s="22"/>
      <c r="AV75" s="22"/>
      <c r="AW75" s="22">
        <f t="shared" si="4"/>
        <v>1415</v>
      </c>
      <c r="AX75" s="22"/>
      <c r="AY75" s="22"/>
      <c r="AZ75" s="22"/>
      <c r="BA75" s="22"/>
      <c r="BB75" s="1">
        <v>0</v>
      </c>
      <c r="BC75" s="1" t="s">
        <v>177</v>
      </c>
      <c r="BD75" s="1" t="s">
        <v>40</v>
      </c>
      <c r="BE75" s="1">
        <v>54</v>
      </c>
      <c r="BF75" s="1">
        <v>5000</v>
      </c>
      <c r="BG75" s="1">
        <v>5000</v>
      </c>
      <c r="BH75" s="1">
        <v>3.0000000000000001E-3</v>
      </c>
      <c r="BI75" s="1" t="s">
        <v>162</v>
      </c>
    </row>
    <row r="76" spans="1:61" x14ac:dyDescent="0.15">
      <c r="A76" s="21" t="s">
        <v>219</v>
      </c>
      <c r="B76" s="21" t="s">
        <v>220</v>
      </c>
      <c r="C76" s="1" t="s">
        <v>38</v>
      </c>
      <c r="G76" s="1">
        <v>1</v>
      </c>
      <c r="I76" s="1">
        <v>1</v>
      </c>
      <c r="J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5145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22">
        <f t="shared" si="5"/>
        <v>5145</v>
      </c>
      <c r="AI76" s="22"/>
      <c r="AJ76" s="22"/>
      <c r="AK76" s="22">
        <f t="shared" si="1"/>
        <v>5145</v>
      </c>
      <c r="AL76" s="22"/>
      <c r="AM76" s="22"/>
      <c r="AN76" s="22"/>
      <c r="AO76" s="22"/>
      <c r="AP76" s="22">
        <f t="shared" si="2"/>
        <v>5145</v>
      </c>
      <c r="AQ76" s="22"/>
      <c r="AR76" s="22">
        <f t="shared" si="3"/>
        <v>5145</v>
      </c>
      <c r="AS76" s="22"/>
      <c r="AT76" s="22"/>
      <c r="AU76" s="22"/>
      <c r="AV76" s="22"/>
      <c r="AW76" s="22">
        <f t="shared" si="4"/>
        <v>5145</v>
      </c>
      <c r="AX76" s="22"/>
      <c r="AY76" s="22"/>
      <c r="AZ76" s="22"/>
      <c r="BA76" s="22"/>
      <c r="BB76" s="1">
        <v>0</v>
      </c>
      <c r="BC76" s="1" t="s">
        <v>177</v>
      </c>
      <c r="BD76" s="1" t="s">
        <v>40</v>
      </c>
      <c r="BE76" s="1">
        <v>56</v>
      </c>
      <c r="BF76" s="1">
        <v>5000</v>
      </c>
      <c r="BG76" s="1">
        <v>5000</v>
      </c>
      <c r="BH76" s="1">
        <v>2.8E-3</v>
      </c>
      <c r="BI76" s="1" t="s">
        <v>182</v>
      </c>
    </row>
    <row r="77" spans="1:61" x14ac:dyDescent="0.15">
      <c r="A77" s="21" t="s">
        <v>221</v>
      </c>
      <c r="B77" s="21" t="s">
        <v>222</v>
      </c>
      <c r="C77" s="1" t="s">
        <v>38</v>
      </c>
      <c r="I77" s="1">
        <v>6</v>
      </c>
      <c r="J77" s="1">
        <v>6</v>
      </c>
      <c r="U77" s="1">
        <v>1</v>
      </c>
      <c r="V77" s="1">
        <v>3331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22">
        <f t="shared" si="5"/>
        <v>3331</v>
      </c>
      <c r="AI77" s="22"/>
      <c r="AJ77" s="22"/>
      <c r="AK77" s="22">
        <f t="shared" si="1"/>
        <v>3331</v>
      </c>
      <c r="AL77" s="22"/>
      <c r="AM77" s="22"/>
      <c r="AN77" s="22"/>
      <c r="AO77" s="22"/>
      <c r="AP77" s="22">
        <f t="shared" si="2"/>
        <v>3331</v>
      </c>
      <c r="AQ77" s="22"/>
      <c r="AR77" s="22">
        <f t="shared" si="3"/>
        <v>3331</v>
      </c>
      <c r="AS77" s="22"/>
      <c r="AT77" s="22"/>
      <c r="AU77" s="22"/>
      <c r="AV77" s="22"/>
      <c r="AW77" s="22">
        <f t="shared" si="4"/>
        <v>3331</v>
      </c>
      <c r="AX77" s="22"/>
      <c r="AY77" s="22"/>
      <c r="AZ77" s="22"/>
      <c r="BA77" s="22"/>
      <c r="BB77" s="1">
        <v>0</v>
      </c>
      <c r="BC77" s="1" t="s">
        <v>177</v>
      </c>
      <c r="BD77" s="1" t="s">
        <v>40</v>
      </c>
      <c r="BE77" s="1">
        <v>56</v>
      </c>
      <c r="BF77" s="1">
        <v>5000</v>
      </c>
      <c r="BG77" s="1">
        <v>5000</v>
      </c>
      <c r="BH77" s="1">
        <v>2.7000000000000001E-3</v>
      </c>
      <c r="BI77" s="1" t="s">
        <v>223</v>
      </c>
    </row>
    <row r="78" spans="1:61" x14ac:dyDescent="0.15">
      <c r="A78" s="21" t="s">
        <v>224</v>
      </c>
      <c r="B78" s="21" t="s">
        <v>225</v>
      </c>
      <c r="C78" s="1" t="s">
        <v>38</v>
      </c>
      <c r="D78" s="1">
        <v>8</v>
      </c>
      <c r="V78" s="1">
        <v>7723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22">
        <f t="shared" si="5"/>
        <v>7723</v>
      </c>
      <c r="AI78" s="22"/>
      <c r="AJ78" s="22"/>
      <c r="AK78" s="22">
        <f t="shared" si="1"/>
        <v>7723</v>
      </c>
      <c r="AL78" s="22"/>
      <c r="AM78" s="22"/>
      <c r="AN78" s="22"/>
      <c r="AO78" s="22"/>
      <c r="AP78" s="22">
        <f t="shared" si="2"/>
        <v>7723</v>
      </c>
      <c r="AQ78" s="22"/>
      <c r="AR78" s="22">
        <f t="shared" si="3"/>
        <v>7723</v>
      </c>
      <c r="AS78" s="22"/>
      <c r="AT78" s="22"/>
      <c r="AU78" s="22"/>
      <c r="AV78" s="22"/>
      <c r="AW78" s="22">
        <f t="shared" si="4"/>
        <v>7723</v>
      </c>
      <c r="AX78" s="22"/>
      <c r="AY78" s="22"/>
      <c r="AZ78" s="22"/>
      <c r="BA78" s="22"/>
      <c r="BB78" s="1">
        <v>0</v>
      </c>
      <c r="BC78" s="1" t="s">
        <v>177</v>
      </c>
      <c r="BD78" s="1" t="s">
        <v>40</v>
      </c>
      <c r="BE78" s="1">
        <v>56</v>
      </c>
      <c r="BF78" s="1">
        <v>5000</v>
      </c>
      <c r="BG78" s="1">
        <v>5000</v>
      </c>
      <c r="BH78" s="1">
        <v>2.8E-3</v>
      </c>
      <c r="BI78" s="1" t="s">
        <v>125</v>
      </c>
    </row>
    <row r="79" spans="1:61" x14ac:dyDescent="0.15">
      <c r="A79" s="21" t="s">
        <v>226</v>
      </c>
      <c r="B79" s="21" t="s">
        <v>227</v>
      </c>
      <c r="C79" s="1" t="s">
        <v>38</v>
      </c>
      <c r="E79" s="1">
        <v>1</v>
      </c>
      <c r="V79" s="1">
        <v>4046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22">
        <f t="shared" si="5"/>
        <v>4046</v>
      </c>
      <c r="AI79" s="22"/>
      <c r="AJ79" s="22"/>
      <c r="AK79" s="22">
        <f t="shared" si="1"/>
        <v>4046</v>
      </c>
      <c r="AL79" s="22"/>
      <c r="AM79" s="22"/>
      <c r="AN79" s="22"/>
      <c r="AO79" s="22"/>
      <c r="AP79" s="22">
        <f t="shared" si="2"/>
        <v>4046</v>
      </c>
      <c r="AQ79" s="22"/>
      <c r="AR79" s="22">
        <f t="shared" si="3"/>
        <v>4046</v>
      </c>
      <c r="AS79" s="22"/>
      <c r="AT79" s="22"/>
      <c r="AU79" s="22"/>
      <c r="AV79" s="22"/>
      <c r="AW79" s="22">
        <f t="shared" si="4"/>
        <v>4046</v>
      </c>
      <c r="AX79" s="22"/>
      <c r="AY79" s="22"/>
      <c r="AZ79" s="22"/>
      <c r="BA79" s="22"/>
      <c r="BB79" s="1">
        <v>0</v>
      </c>
      <c r="BC79" s="1" t="s">
        <v>172</v>
      </c>
      <c r="BD79" s="1" t="s">
        <v>40</v>
      </c>
      <c r="BE79" s="1">
        <v>66</v>
      </c>
      <c r="BF79" s="1">
        <v>5000</v>
      </c>
      <c r="BG79" s="1">
        <v>5000</v>
      </c>
      <c r="BH79" s="1">
        <v>2.7000000000000001E-3</v>
      </c>
      <c r="BI79" s="1" t="s">
        <v>125</v>
      </c>
    </row>
    <row r="80" spans="1:61" x14ac:dyDescent="0.15">
      <c r="A80" s="21" t="s">
        <v>228</v>
      </c>
      <c r="B80" s="21" t="s">
        <v>229</v>
      </c>
      <c r="C80" s="1" t="s">
        <v>38</v>
      </c>
      <c r="D80" s="1">
        <v>2</v>
      </c>
      <c r="V80" s="1">
        <v>2524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22">
        <f t="shared" ref="AH80:AH111" si="6">SUM(V80:AE80)-AG80-SUMPRODUCT($D$8:$U$8*D80:U80)</f>
        <v>2524</v>
      </c>
      <c r="AI80" s="22"/>
      <c r="AJ80" s="22"/>
      <c r="AK80" s="22">
        <f t="shared" ref="AK80:AK143" si="7">AH80-SUMPRODUCT($D$9:$U$9*D80:U80)</f>
        <v>2524</v>
      </c>
      <c r="AL80" s="22"/>
      <c r="AM80" s="22"/>
      <c r="AN80" s="22"/>
      <c r="AO80" s="22"/>
      <c r="AP80" s="22">
        <f t="shared" ref="AP80:AP143" si="8">AK80-SUMPRODUCT($D$10:$U$10*D80:U80)</f>
        <v>2524</v>
      </c>
      <c r="AQ80" s="22"/>
      <c r="AR80" s="22">
        <f t="shared" ref="AR80:AR143" si="9">AP80-SUMPRODUCT($D$11:$U$11*D80:U80)</f>
        <v>2524</v>
      </c>
      <c r="AS80" s="22"/>
      <c r="AT80" s="22"/>
      <c r="AU80" s="22"/>
      <c r="AV80" s="22"/>
      <c r="AW80" s="22">
        <f t="shared" ref="AW80:AW143" si="10">AR80-SUMPRODUCT($D$12:$U$12*D80:U80)</f>
        <v>2524</v>
      </c>
      <c r="AX80" s="22"/>
      <c r="AY80" s="22"/>
      <c r="AZ80" s="22"/>
      <c r="BA80" s="22"/>
      <c r="BB80" s="1">
        <v>0</v>
      </c>
      <c r="BC80" s="1" t="s">
        <v>177</v>
      </c>
      <c r="BD80" s="1" t="s">
        <v>40</v>
      </c>
      <c r="BE80" s="1">
        <v>56</v>
      </c>
      <c r="BF80" s="1">
        <v>5000</v>
      </c>
      <c r="BG80" s="1">
        <v>5000</v>
      </c>
      <c r="BH80" s="1">
        <v>3.3999999999999998E-3</v>
      </c>
      <c r="BI80" s="1" t="s">
        <v>125</v>
      </c>
    </row>
    <row r="81" spans="1:61" x14ac:dyDescent="0.15">
      <c r="A81" s="21" t="s">
        <v>230</v>
      </c>
      <c r="B81" s="21" t="s">
        <v>231</v>
      </c>
      <c r="C81" s="1" t="s">
        <v>38</v>
      </c>
      <c r="G81" s="1">
        <v>1</v>
      </c>
      <c r="I81" s="1">
        <v>3</v>
      </c>
      <c r="J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1353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22">
        <f t="shared" si="6"/>
        <v>1353</v>
      </c>
      <c r="AI81" s="22"/>
      <c r="AJ81" s="22"/>
      <c r="AK81" s="22">
        <f t="shared" si="7"/>
        <v>1353</v>
      </c>
      <c r="AL81" s="22"/>
      <c r="AM81" s="22"/>
      <c r="AN81" s="22"/>
      <c r="AO81" s="22"/>
      <c r="AP81" s="22">
        <f t="shared" si="8"/>
        <v>1353</v>
      </c>
      <c r="AQ81" s="22"/>
      <c r="AR81" s="22">
        <f t="shared" si="9"/>
        <v>1353</v>
      </c>
      <c r="AS81" s="22"/>
      <c r="AT81" s="22"/>
      <c r="AU81" s="22"/>
      <c r="AV81" s="22"/>
      <c r="AW81" s="22">
        <f t="shared" si="10"/>
        <v>1353</v>
      </c>
      <c r="AX81" s="22"/>
      <c r="AY81" s="22"/>
      <c r="AZ81" s="22"/>
      <c r="BA81" s="22"/>
      <c r="BB81" s="1">
        <v>0</v>
      </c>
      <c r="BC81" s="1" t="s">
        <v>177</v>
      </c>
      <c r="BD81" s="1" t="s">
        <v>40</v>
      </c>
      <c r="BE81" s="1">
        <v>56</v>
      </c>
      <c r="BF81" s="1">
        <v>5000</v>
      </c>
      <c r="BG81" s="1">
        <v>5000</v>
      </c>
      <c r="BH81" s="1">
        <v>2.7000000000000001E-3</v>
      </c>
      <c r="BI81" s="1" t="s">
        <v>182</v>
      </c>
    </row>
    <row r="82" spans="1:61" x14ac:dyDescent="0.15">
      <c r="A82" s="21" t="s">
        <v>232</v>
      </c>
      <c r="B82" s="21" t="s">
        <v>233</v>
      </c>
      <c r="C82" s="1" t="s">
        <v>38</v>
      </c>
      <c r="I82" s="1">
        <v>2</v>
      </c>
      <c r="J82" s="1">
        <v>2</v>
      </c>
      <c r="V82" s="1">
        <v>19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22">
        <f t="shared" si="6"/>
        <v>19</v>
      </c>
      <c r="AI82" s="22"/>
      <c r="AJ82" s="22"/>
      <c r="AK82" s="22">
        <f t="shared" si="7"/>
        <v>19</v>
      </c>
      <c r="AL82" s="22"/>
      <c r="AM82" s="22"/>
      <c r="AN82" s="22"/>
      <c r="AO82" s="22"/>
      <c r="AP82" s="22">
        <f t="shared" si="8"/>
        <v>19</v>
      </c>
      <c r="AQ82" s="22"/>
      <c r="AR82" s="22">
        <f t="shared" si="9"/>
        <v>19</v>
      </c>
      <c r="AS82" s="22"/>
      <c r="AT82" s="22"/>
      <c r="AU82" s="22"/>
      <c r="AV82" s="22"/>
      <c r="AW82" s="22">
        <f t="shared" si="10"/>
        <v>19</v>
      </c>
      <c r="AX82" s="22"/>
      <c r="AY82" s="22"/>
      <c r="AZ82" s="22"/>
      <c r="BA82" s="22"/>
      <c r="BB82" s="1">
        <v>0</v>
      </c>
      <c r="BC82" s="1" t="s">
        <v>177</v>
      </c>
      <c r="BD82" s="1" t="s">
        <v>40</v>
      </c>
      <c r="BE82" s="1">
        <v>56</v>
      </c>
      <c r="BF82" s="1">
        <v>5000</v>
      </c>
      <c r="BG82" s="1">
        <v>5000</v>
      </c>
      <c r="BH82" s="1">
        <v>1E-4</v>
      </c>
      <c r="BI82" s="1" t="s">
        <v>131</v>
      </c>
    </row>
    <row r="83" spans="1:61" x14ac:dyDescent="0.15">
      <c r="A83" s="21" t="s">
        <v>234</v>
      </c>
      <c r="B83" s="21" t="s">
        <v>235</v>
      </c>
      <c r="C83" s="1" t="s">
        <v>38</v>
      </c>
      <c r="D83" s="1">
        <v>4</v>
      </c>
      <c r="V83" s="1">
        <v>4278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22">
        <f t="shared" si="6"/>
        <v>4278</v>
      </c>
      <c r="AI83" s="22"/>
      <c r="AJ83" s="22"/>
      <c r="AK83" s="22">
        <f t="shared" si="7"/>
        <v>4278</v>
      </c>
      <c r="AL83" s="22"/>
      <c r="AM83" s="22"/>
      <c r="AN83" s="22"/>
      <c r="AO83" s="22"/>
      <c r="AP83" s="22">
        <f t="shared" si="8"/>
        <v>4278</v>
      </c>
      <c r="AQ83" s="22"/>
      <c r="AR83" s="22">
        <f t="shared" si="9"/>
        <v>4278</v>
      </c>
      <c r="AS83" s="22"/>
      <c r="AT83" s="22"/>
      <c r="AU83" s="22"/>
      <c r="AV83" s="22"/>
      <c r="AW83" s="22">
        <f t="shared" si="10"/>
        <v>4278</v>
      </c>
      <c r="AX83" s="22"/>
      <c r="AY83" s="22"/>
      <c r="AZ83" s="22"/>
      <c r="BA83" s="22"/>
      <c r="BB83" s="1">
        <v>0</v>
      </c>
      <c r="BC83" s="1" t="s">
        <v>177</v>
      </c>
      <c r="BD83" s="1" t="s">
        <v>40</v>
      </c>
      <c r="BE83" s="1">
        <v>54</v>
      </c>
      <c r="BF83" s="1">
        <v>5000</v>
      </c>
      <c r="BG83" s="1">
        <v>5000</v>
      </c>
      <c r="BH83" s="1">
        <v>2.8E-3</v>
      </c>
      <c r="BI83" s="1" t="s">
        <v>125</v>
      </c>
    </row>
    <row r="84" spans="1:61" x14ac:dyDescent="0.15">
      <c r="A84" s="21" t="s">
        <v>236</v>
      </c>
      <c r="B84" s="21" t="s">
        <v>237</v>
      </c>
      <c r="C84" s="1" t="s">
        <v>38</v>
      </c>
      <c r="G84" s="1">
        <v>1</v>
      </c>
      <c r="V84" s="1">
        <v>4028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22">
        <f t="shared" si="6"/>
        <v>4028</v>
      </c>
      <c r="AI84" s="22"/>
      <c r="AJ84" s="22"/>
      <c r="AK84" s="22">
        <f t="shared" si="7"/>
        <v>4028</v>
      </c>
      <c r="AL84" s="22"/>
      <c r="AM84" s="22"/>
      <c r="AN84" s="22"/>
      <c r="AO84" s="22"/>
      <c r="AP84" s="22">
        <f t="shared" si="8"/>
        <v>4028</v>
      </c>
      <c r="AQ84" s="22"/>
      <c r="AR84" s="22">
        <f t="shared" si="9"/>
        <v>4028</v>
      </c>
      <c r="AS84" s="22"/>
      <c r="AT84" s="22"/>
      <c r="AU84" s="22"/>
      <c r="AV84" s="22"/>
      <c r="AW84" s="22">
        <f t="shared" si="10"/>
        <v>4028</v>
      </c>
      <c r="AX84" s="22"/>
      <c r="AY84" s="22"/>
      <c r="AZ84" s="22"/>
      <c r="BA84" s="22"/>
      <c r="BB84" s="1">
        <v>0</v>
      </c>
      <c r="BC84" s="1" t="s">
        <v>177</v>
      </c>
      <c r="BD84" s="1" t="s">
        <v>40</v>
      </c>
      <c r="BE84" s="1">
        <v>54</v>
      </c>
      <c r="BF84" s="1">
        <v>5000</v>
      </c>
      <c r="BG84" s="1">
        <v>5000</v>
      </c>
      <c r="BH84" s="1">
        <v>3.0000000000000001E-3</v>
      </c>
      <c r="BI84" s="1" t="s">
        <v>162</v>
      </c>
    </row>
    <row r="85" spans="1:61" x14ac:dyDescent="0.15">
      <c r="A85" s="21" t="s">
        <v>238</v>
      </c>
      <c r="B85" s="21" t="s">
        <v>239</v>
      </c>
      <c r="C85" s="1" t="s">
        <v>38</v>
      </c>
      <c r="D85" s="1">
        <v>16</v>
      </c>
      <c r="E85" s="1">
        <v>2</v>
      </c>
      <c r="G85" s="1">
        <v>15</v>
      </c>
      <c r="H85" s="1">
        <v>1</v>
      </c>
      <c r="I85" s="1">
        <v>9</v>
      </c>
      <c r="J85" s="1">
        <v>9</v>
      </c>
      <c r="U85" s="1">
        <v>2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24546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2">
        <f t="shared" si="6"/>
        <v>24546</v>
      </c>
      <c r="AI85" s="22"/>
      <c r="AJ85" s="22"/>
      <c r="AK85" s="22">
        <f t="shared" si="7"/>
        <v>24546</v>
      </c>
      <c r="AL85" s="22"/>
      <c r="AM85" s="22"/>
      <c r="AN85" s="22"/>
      <c r="AO85" s="22"/>
      <c r="AP85" s="22">
        <f t="shared" si="8"/>
        <v>24546</v>
      </c>
      <c r="AQ85" s="22"/>
      <c r="AR85" s="22">
        <f t="shared" si="9"/>
        <v>24546</v>
      </c>
      <c r="AS85" s="22"/>
      <c r="AT85" s="22"/>
      <c r="AU85" s="22"/>
      <c r="AV85" s="22"/>
      <c r="AW85" s="22">
        <f t="shared" si="10"/>
        <v>24546</v>
      </c>
      <c r="AX85" s="22"/>
      <c r="AY85" s="22"/>
      <c r="AZ85" s="22"/>
      <c r="BA85" s="22"/>
      <c r="BB85" s="1">
        <v>0</v>
      </c>
      <c r="BC85" s="1" t="s">
        <v>172</v>
      </c>
      <c r="BD85" s="1" t="s">
        <v>40</v>
      </c>
      <c r="BE85" s="1">
        <v>66</v>
      </c>
      <c r="BF85" s="1">
        <v>5000</v>
      </c>
      <c r="BG85" s="1">
        <v>5000</v>
      </c>
      <c r="BH85" s="1">
        <v>2E-3</v>
      </c>
      <c r="BI85" s="1" t="s">
        <v>240</v>
      </c>
    </row>
    <row r="86" spans="1:61" x14ac:dyDescent="0.15">
      <c r="A86" s="21" t="s">
        <v>241</v>
      </c>
      <c r="B86" s="21" t="s">
        <v>242</v>
      </c>
      <c r="C86" s="1" t="s">
        <v>38</v>
      </c>
      <c r="I86" s="1">
        <v>9</v>
      </c>
      <c r="J86" s="1">
        <v>6</v>
      </c>
      <c r="U86" s="1">
        <v>3</v>
      </c>
      <c r="V86" s="1">
        <v>1499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22">
        <f t="shared" si="6"/>
        <v>1499</v>
      </c>
      <c r="AI86" s="22"/>
      <c r="AJ86" s="22"/>
      <c r="AK86" s="22">
        <f t="shared" si="7"/>
        <v>1499</v>
      </c>
      <c r="AL86" s="22"/>
      <c r="AM86" s="22"/>
      <c r="AN86" s="22"/>
      <c r="AO86" s="22"/>
      <c r="AP86" s="22">
        <f t="shared" si="8"/>
        <v>1499</v>
      </c>
      <c r="AQ86" s="22"/>
      <c r="AR86" s="22">
        <f t="shared" si="9"/>
        <v>1499</v>
      </c>
      <c r="AS86" s="22"/>
      <c r="AT86" s="22"/>
      <c r="AU86" s="22"/>
      <c r="AV86" s="22"/>
      <c r="AW86" s="22">
        <f t="shared" si="10"/>
        <v>1499</v>
      </c>
      <c r="AX86" s="22"/>
      <c r="AY86" s="22"/>
      <c r="AZ86" s="22"/>
      <c r="BA86" s="22"/>
      <c r="BB86" s="1">
        <v>0</v>
      </c>
      <c r="BC86" s="1" t="s">
        <v>177</v>
      </c>
      <c r="BD86" s="1" t="s">
        <v>40</v>
      </c>
      <c r="BE86" s="1">
        <v>56</v>
      </c>
      <c r="BF86" s="1">
        <v>5000</v>
      </c>
      <c r="BG86" s="1">
        <v>5000</v>
      </c>
      <c r="BH86" s="1">
        <v>2.8E-3</v>
      </c>
      <c r="BI86" s="1" t="s">
        <v>223</v>
      </c>
    </row>
    <row r="87" spans="1:61" x14ac:dyDescent="0.15">
      <c r="A87" s="21" t="s">
        <v>243</v>
      </c>
      <c r="B87" s="21" t="s">
        <v>244</v>
      </c>
      <c r="C87" s="1" t="s">
        <v>38</v>
      </c>
      <c r="D87" s="1">
        <v>9</v>
      </c>
      <c r="E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13604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22">
        <f t="shared" si="6"/>
        <v>13604</v>
      </c>
      <c r="AI87" s="22"/>
      <c r="AJ87" s="22"/>
      <c r="AK87" s="22">
        <f t="shared" si="7"/>
        <v>13604</v>
      </c>
      <c r="AL87" s="22"/>
      <c r="AM87" s="22"/>
      <c r="AN87" s="22"/>
      <c r="AO87" s="22"/>
      <c r="AP87" s="22">
        <f t="shared" si="8"/>
        <v>13604</v>
      </c>
      <c r="AQ87" s="22"/>
      <c r="AR87" s="22">
        <f t="shared" si="9"/>
        <v>13604</v>
      </c>
      <c r="AS87" s="22"/>
      <c r="AT87" s="22"/>
      <c r="AU87" s="22"/>
      <c r="AV87" s="22"/>
      <c r="AW87" s="22">
        <f t="shared" si="10"/>
        <v>13604</v>
      </c>
      <c r="AX87" s="22"/>
      <c r="AY87" s="22"/>
      <c r="AZ87" s="22"/>
      <c r="BA87" s="22"/>
      <c r="BB87" s="1">
        <v>0</v>
      </c>
      <c r="BC87" s="1" t="s">
        <v>177</v>
      </c>
      <c r="BD87" s="1" t="s">
        <v>40</v>
      </c>
      <c r="BE87" s="1">
        <v>56</v>
      </c>
      <c r="BF87" s="1">
        <v>5000</v>
      </c>
      <c r="BG87" s="1">
        <v>5000</v>
      </c>
      <c r="BH87" s="1">
        <v>2.8999999999999998E-3</v>
      </c>
      <c r="BI87" s="1" t="s">
        <v>245</v>
      </c>
    </row>
    <row r="88" spans="1:61" x14ac:dyDescent="0.15">
      <c r="A88" s="21" t="s">
        <v>246</v>
      </c>
      <c r="B88" s="21" t="s">
        <v>247</v>
      </c>
      <c r="C88" s="1" t="s">
        <v>38</v>
      </c>
      <c r="I88" s="1">
        <v>2</v>
      </c>
      <c r="J88" s="1">
        <v>4</v>
      </c>
      <c r="V88" s="1">
        <v>547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22">
        <f t="shared" si="6"/>
        <v>547</v>
      </c>
      <c r="AI88" s="22"/>
      <c r="AJ88" s="22"/>
      <c r="AK88" s="22">
        <f t="shared" si="7"/>
        <v>547</v>
      </c>
      <c r="AL88" s="22"/>
      <c r="AM88" s="22"/>
      <c r="AN88" s="22"/>
      <c r="AO88" s="22"/>
      <c r="AP88" s="22">
        <f t="shared" si="8"/>
        <v>547</v>
      </c>
      <c r="AQ88" s="22"/>
      <c r="AR88" s="22">
        <f t="shared" si="9"/>
        <v>547</v>
      </c>
      <c r="AS88" s="22"/>
      <c r="AT88" s="22"/>
      <c r="AU88" s="22"/>
      <c r="AV88" s="22"/>
      <c r="AW88" s="22">
        <f t="shared" si="10"/>
        <v>547</v>
      </c>
      <c r="AX88" s="22"/>
      <c r="AY88" s="22"/>
      <c r="AZ88" s="22"/>
      <c r="BA88" s="22"/>
      <c r="BB88" s="1">
        <v>0</v>
      </c>
      <c r="BC88" s="1" t="s">
        <v>177</v>
      </c>
      <c r="BD88" s="1" t="s">
        <v>40</v>
      </c>
      <c r="BE88" s="1">
        <v>56</v>
      </c>
      <c r="BF88" s="1">
        <v>5000</v>
      </c>
      <c r="BG88" s="1">
        <v>5000</v>
      </c>
      <c r="BH88" s="1">
        <v>2.7000000000000001E-3</v>
      </c>
      <c r="BI88" s="1" t="s">
        <v>131</v>
      </c>
    </row>
    <row r="89" spans="1:61" x14ac:dyDescent="0.15">
      <c r="A89" s="21" t="s">
        <v>248</v>
      </c>
      <c r="B89" s="21" t="s">
        <v>249</v>
      </c>
      <c r="C89" s="1" t="s">
        <v>38</v>
      </c>
      <c r="G89" s="1">
        <v>2</v>
      </c>
      <c r="V89" s="1">
        <v>2941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22">
        <f t="shared" si="6"/>
        <v>2941</v>
      </c>
      <c r="AI89" s="22"/>
      <c r="AJ89" s="22"/>
      <c r="AK89" s="22">
        <f t="shared" si="7"/>
        <v>2941</v>
      </c>
      <c r="AL89" s="22"/>
      <c r="AM89" s="22"/>
      <c r="AN89" s="22"/>
      <c r="AO89" s="22"/>
      <c r="AP89" s="22">
        <f t="shared" si="8"/>
        <v>2941</v>
      </c>
      <c r="AQ89" s="22"/>
      <c r="AR89" s="22">
        <f t="shared" si="9"/>
        <v>2941</v>
      </c>
      <c r="AS89" s="22"/>
      <c r="AT89" s="22"/>
      <c r="AU89" s="22"/>
      <c r="AV89" s="22"/>
      <c r="AW89" s="22">
        <f t="shared" si="10"/>
        <v>2941</v>
      </c>
      <c r="AX89" s="22"/>
      <c r="AY89" s="22"/>
      <c r="AZ89" s="22"/>
      <c r="BA89" s="22"/>
      <c r="BB89" s="1">
        <v>0</v>
      </c>
      <c r="BC89" s="1" t="s">
        <v>177</v>
      </c>
      <c r="BD89" s="1" t="s">
        <v>40</v>
      </c>
      <c r="BE89" s="1">
        <v>56</v>
      </c>
      <c r="BF89" s="1">
        <v>5000</v>
      </c>
      <c r="BG89" s="1">
        <v>5000</v>
      </c>
      <c r="BH89" s="1">
        <v>3.3999999999999998E-3</v>
      </c>
      <c r="BI89" s="1" t="s">
        <v>162</v>
      </c>
    </row>
    <row r="90" spans="1:61" x14ac:dyDescent="0.15">
      <c r="A90" s="21" t="s">
        <v>250</v>
      </c>
      <c r="B90" s="21" t="s">
        <v>251</v>
      </c>
      <c r="C90" s="1" t="s">
        <v>38</v>
      </c>
      <c r="D90" s="1">
        <v>1</v>
      </c>
      <c r="V90" s="1">
        <v>4725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22">
        <f t="shared" si="6"/>
        <v>4725</v>
      </c>
      <c r="AI90" s="22"/>
      <c r="AJ90" s="22"/>
      <c r="AK90" s="22">
        <f t="shared" si="7"/>
        <v>4725</v>
      </c>
      <c r="AL90" s="22"/>
      <c r="AM90" s="22"/>
      <c r="AN90" s="22"/>
      <c r="AO90" s="22"/>
      <c r="AP90" s="22">
        <f t="shared" si="8"/>
        <v>4725</v>
      </c>
      <c r="AQ90" s="22"/>
      <c r="AR90" s="22">
        <f t="shared" si="9"/>
        <v>4725</v>
      </c>
      <c r="AS90" s="22"/>
      <c r="AT90" s="22"/>
      <c r="AU90" s="22"/>
      <c r="AV90" s="22"/>
      <c r="AW90" s="22">
        <f t="shared" si="10"/>
        <v>4725</v>
      </c>
      <c r="AX90" s="22"/>
      <c r="AY90" s="22"/>
      <c r="AZ90" s="22"/>
      <c r="BA90" s="22"/>
      <c r="BB90" s="1">
        <v>0</v>
      </c>
      <c r="BC90" s="1" t="s">
        <v>172</v>
      </c>
      <c r="BD90" s="1" t="s">
        <v>40</v>
      </c>
      <c r="BE90" s="1">
        <v>76</v>
      </c>
      <c r="BF90" s="1">
        <v>5000</v>
      </c>
      <c r="BG90" s="1">
        <v>5000</v>
      </c>
      <c r="BH90" s="1">
        <v>2.8E-3</v>
      </c>
      <c r="BI90" s="1" t="s">
        <v>125</v>
      </c>
    </row>
    <row r="91" spans="1:61" x14ac:dyDescent="0.15">
      <c r="A91" s="21" t="s">
        <v>252</v>
      </c>
      <c r="B91" s="21" t="s">
        <v>253</v>
      </c>
      <c r="C91" s="1" t="s">
        <v>38</v>
      </c>
      <c r="I91" s="1">
        <v>1</v>
      </c>
      <c r="J91" s="1">
        <v>1</v>
      </c>
      <c r="V91" s="1">
        <v>1143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22">
        <f t="shared" si="6"/>
        <v>1143</v>
      </c>
      <c r="AI91" s="22"/>
      <c r="AJ91" s="22"/>
      <c r="AK91" s="22">
        <f t="shared" si="7"/>
        <v>1143</v>
      </c>
      <c r="AL91" s="22"/>
      <c r="AM91" s="22"/>
      <c r="AN91" s="22"/>
      <c r="AO91" s="22"/>
      <c r="AP91" s="22">
        <f t="shared" si="8"/>
        <v>1143</v>
      </c>
      <c r="AQ91" s="22"/>
      <c r="AR91" s="22">
        <f t="shared" si="9"/>
        <v>1143</v>
      </c>
      <c r="AS91" s="22"/>
      <c r="AT91" s="22"/>
      <c r="AU91" s="22"/>
      <c r="AV91" s="22"/>
      <c r="AW91" s="22">
        <f t="shared" si="10"/>
        <v>1143</v>
      </c>
      <c r="AX91" s="22"/>
      <c r="AY91" s="22"/>
      <c r="AZ91" s="22"/>
      <c r="BA91" s="22"/>
      <c r="BB91" s="1">
        <v>0</v>
      </c>
      <c r="BC91" s="1" t="s">
        <v>177</v>
      </c>
      <c r="BD91" s="1" t="s">
        <v>40</v>
      </c>
      <c r="BE91" s="1">
        <v>56</v>
      </c>
      <c r="BF91" s="1">
        <v>5000</v>
      </c>
      <c r="BG91" s="1">
        <v>5000</v>
      </c>
      <c r="BH91" s="1">
        <v>4.7000000000000002E-3</v>
      </c>
      <c r="BI91" s="1" t="s">
        <v>131</v>
      </c>
    </row>
    <row r="92" spans="1:61" x14ac:dyDescent="0.15">
      <c r="A92" s="21" t="s">
        <v>254</v>
      </c>
      <c r="B92" s="21" t="s">
        <v>255</v>
      </c>
      <c r="C92" s="1" t="s">
        <v>38</v>
      </c>
      <c r="E92" s="1">
        <v>1</v>
      </c>
      <c r="I92" s="1">
        <v>1</v>
      </c>
      <c r="J92" s="1">
        <v>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845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22">
        <f t="shared" si="6"/>
        <v>845</v>
      </c>
      <c r="AI92" s="22"/>
      <c r="AJ92" s="22"/>
      <c r="AK92" s="22">
        <f t="shared" si="7"/>
        <v>845</v>
      </c>
      <c r="AL92" s="22"/>
      <c r="AM92" s="22"/>
      <c r="AN92" s="22"/>
      <c r="AO92" s="22"/>
      <c r="AP92" s="22">
        <f t="shared" si="8"/>
        <v>845</v>
      </c>
      <c r="AQ92" s="22"/>
      <c r="AR92" s="22">
        <f t="shared" si="9"/>
        <v>845</v>
      </c>
      <c r="AS92" s="22"/>
      <c r="AT92" s="22"/>
      <c r="AU92" s="22"/>
      <c r="AV92" s="22"/>
      <c r="AW92" s="22">
        <f t="shared" si="10"/>
        <v>845</v>
      </c>
      <c r="AX92" s="22"/>
      <c r="AY92" s="22"/>
      <c r="AZ92" s="22"/>
      <c r="BA92" s="22"/>
      <c r="BB92" s="1">
        <v>0</v>
      </c>
      <c r="BC92" s="1" t="s">
        <v>177</v>
      </c>
      <c r="BD92" s="1" t="s">
        <v>40</v>
      </c>
      <c r="BE92" s="1">
        <v>56</v>
      </c>
      <c r="BF92" s="1">
        <v>5000</v>
      </c>
      <c r="BG92" s="1">
        <v>5000</v>
      </c>
      <c r="BH92" s="1">
        <v>3.5000000000000001E-3</v>
      </c>
      <c r="BI92" s="1" t="s">
        <v>256</v>
      </c>
    </row>
    <row r="93" spans="1:61" x14ac:dyDescent="0.15">
      <c r="A93" s="21" t="s">
        <v>257</v>
      </c>
      <c r="B93" s="21" t="s">
        <v>258</v>
      </c>
      <c r="C93" s="1" t="s">
        <v>38</v>
      </c>
      <c r="D93" s="1">
        <v>10</v>
      </c>
      <c r="E93" s="1">
        <v>1</v>
      </c>
      <c r="I93" s="1">
        <v>2</v>
      </c>
      <c r="J93" s="1">
        <v>2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12327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22">
        <f t="shared" si="6"/>
        <v>12327</v>
      </c>
      <c r="AI93" s="22"/>
      <c r="AJ93" s="22"/>
      <c r="AK93" s="22">
        <f t="shared" si="7"/>
        <v>12327</v>
      </c>
      <c r="AL93" s="22"/>
      <c r="AM93" s="22"/>
      <c r="AN93" s="22"/>
      <c r="AO93" s="22"/>
      <c r="AP93" s="22">
        <f t="shared" si="8"/>
        <v>12327</v>
      </c>
      <c r="AQ93" s="22"/>
      <c r="AR93" s="22">
        <f t="shared" si="9"/>
        <v>12327</v>
      </c>
      <c r="AS93" s="22"/>
      <c r="AT93" s="22"/>
      <c r="AU93" s="22"/>
      <c r="AV93" s="22"/>
      <c r="AW93" s="22">
        <f t="shared" si="10"/>
        <v>12327</v>
      </c>
      <c r="AX93" s="22"/>
      <c r="AY93" s="22"/>
      <c r="AZ93" s="22"/>
      <c r="BA93" s="22"/>
      <c r="BB93" s="1">
        <v>0</v>
      </c>
      <c r="BC93" s="1" t="s">
        <v>177</v>
      </c>
      <c r="BD93" s="1" t="s">
        <v>40</v>
      </c>
      <c r="BE93" s="1">
        <v>56</v>
      </c>
      <c r="BF93" s="1">
        <v>5000</v>
      </c>
      <c r="BG93" s="1">
        <v>5000</v>
      </c>
      <c r="BH93" s="1">
        <v>2.5999999999999999E-3</v>
      </c>
      <c r="BI93" s="1" t="s">
        <v>256</v>
      </c>
    </row>
    <row r="94" spans="1:61" x14ac:dyDescent="0.15">
      <c r="A94" s="21" t="s">
        <v>259</v>
      </c>
      <c r="B94" s="21" t="s">
        <v>260</v>
      </c>
      <c r="C94" s="1" t="s">
        <v>38</v>
      </c>
      <c r="G94" s="1">
        <v>1</v>
      </c>
      <c r="V94" s="1">
        <v>4521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22">
        <f t="shared" si="6"/>
        <v>4521</v>
      </c>
      <c r="AI94" s="22"/>
      <c r="AJ94" s="22"/>
      <c r="AK94" s="22">
        <f t="shared" si="7"/>
        <v>4521</v>
      </c>
      <c r="AL94" s="22"/>
      <c r="AM94" s="22"/>
      <c r="AN94" s="22"/>
      <c r="AO94" s="22"/>
      <c r="AP94" s="22">
        <f t="shared" si="8"/>
        <v>4521</v>
      </c>
      <c r="AQ94" s="22"/>
      <c r="AR94" s="22">
        <f t="shared" si="9"/>
        <v>4521</v>
      </c>
      <c r="AS94" s="22"/>
      <c r="AT94" s="22"/>
      <c r="AU94" s="22"/>
      <c r="AV94" s="22"/>
      <c r="AW94" s="22">
        <f t="shared" si="10"/>
        <v>4521</v>
      </c>
      <c r="AX94" s="22"/>
      <c r="AY94" s="22"/>
      <c r="AZ94" s="22"/>
      <c r="BA94" s="22"/>
      <c r="BB94" s="1">
        <v>0</v>
      </c>
      <c r="BC94" s="1" t="s">
        <v>177</v>
      </c>
      <c r="BD94" s="1" t="s">
        <v>40</v>
      </c>
      <c r="BE94" s="1">
        <v>64</v>
      </c>
      <c r="BF94" s="1">
        <v>5000</v>
      </c>
      <c r="BG94" s="1">
        <v>5000</v>
      </c>
      <c r="BH94" s="1">
        <v>0.1041</v>
      </c>
      <c r="BI94" s="1" t="s">
        <v>162</v>
      </c>
    </row>
    <row r="95" spans="1:61" x14ac:dyDescent="0.15">
      <c r="A95" s="21" t="s">
        <v>261</v>
      </c>
      <c r="B95" s="21" t="s">
        <v>262</v>
      </c>
      <c r="C95" s="1" t="s">
        <v>38</v>
      </c>
      <c r="I95" s="1">
        <v>6</v>
      </c>
      <c r="J95" s="1">
        <v>1</v>
      </c>
      <c r="V95" s="1">
        <v>9619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22">
        <f t="shared" si="6"/>
        <v>9619</v>
      </c>
      <c r="AI95" s="22"/>
      <c r="AJ95" s="22"/>
      <c r="AK95" s="22">
        <f t="shared" si="7"/>
        <v>9619</v>
      </c>
      <c r="AL95" s="22"/>
      <c r="AM95" s="22"/>
      <c r="AN95" s="22"/>
      <c r="AO95" s="22"/>
      <c r="AP95" s="22">
        <f t="shared" si="8"/>
        <v>9619</v>
      </c>
      <c r="AQ95" s="22"/>
      <c r="AR95" s="22">
        <f t="shared" si="9"/>
        <v>9619</v>
      </c>
      <c r="AS95" s="22"/>
      <c r="AT95" s="22"/>
      <c r="AU95" s="22"/>
      <c r="AV95" s="22"/>
      <c r="AW95" s="22">
        <f t="shared" si="10"/>
        <v>9619</v>
      </c>
      <c r="AX95" s="22"/>
      <c r="AY95" s="22"/>
      <c r="AZ95" s="22"/>
      <c r="BA95" s="22"/>
      <c r="BB95" s="1">
        <v>0</v>
      </c>
      <c r="BC95" s="1" t="s">
        <v>177</v>
      </c>
      <c r="BD95" s="1" t="s">
        <v>40</v>
      </c>
      <c r="BE95" s="1">
        <v>56</v>
      </c>
      <c r="BF95" s="1">
        <v>5000</v>
      </c>
      <c r="BG95" s="1">
        <v>5000</v>
      </c>
      <c r="BH95" s="1">
        <v>2.5999999999999999E-3</v>
      </c>
      <c r="BI95" s="1" t="s">
        <v>131</v>
      </c>
    </row>
    <row r="96" spans="1:61" x14ac:dyDescent="0.15">
      <c r="A96" s="21" t="s">
        <v>263</v>
      </c>
      <c r="B96" s="21" t="s">
        <v>264</v>
      </c>
      <c r="C96" s="1" t="s">
        <v>38</v>
      </c>
      <c r="G96" s="1">
        <v>1</v>
      </c>
      <c r="I96" s="1">
        <v>2</v>
      </c>
      <c r="J96" s="1">
        <v>2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1659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22">
        <f t="shared" si="6"/>
        <v>1659</v>
      </c>
      <c r="AI96" s="22"/>
      <c r="AJ96" s="22"/>
      <c r="AK96" s="22">
        <f t="shared" si="7"/>
        <v>1659</v>
      </c>
      <c r="AL96" s="22"/>
      <c r="AM96" s="22"/>
      <c r="AN96" s="22"/>
      <c r="AO96" s="22"/>
      <c r="AP96" s="22">
        <f t="shared" si="8"/>
        <v>1659</v>
      </c>
      <c r="AQ96" s="22"/>
      <c r="AR96" s="22">
        <f t="shared" si="9"/>
        <v>1659</v>
      </c>
      <c r="AS96" s="22"/>
      <c r="AT96" s="22"/>
      <c r="AU96" s="22"/>
      <c r="AV96" s="22"/>
      <c r="AW96" s="22">
        <f t="shared" si="10"/>
        <v>1659</v>
      </c>
      <c r="AX96" s="22"/>
      <c r="AY96" s="22"/>
      <c r="AZ96" s="22"/>
      <c r="BA96" s="22"/>
      <c r="BB96" s="1">
        <v>0</v>
      </c>
      <c r="BC96" s="1" t="s">
        <v>177</v>
      </c>
      <c r="BD96" s="1" t="s">
        <v>40</v>
      </c>
      <c r="BE96" s="1">
        <v>54</v>
      </c>
      <c r="BF96" s="1">
        <v>5000</v>
      </c>
      <c r="BG96" s="1">
        <v>5000</v>
      </c>
      <c r="BH96" s="1">
        <v>3.0000000000000001E-3</v>
      </c>
      <c r="BI96" s="1" t="s">
        <v>265</v>
      </c>
    </row>
    <row r="97" spans="1:61" x14ac:dyDescent="0.15">
      <c r="A97" s="21" t="s">
        <v>266</v>
      </c>
      <c r="B97" s="21" t="s">
        <v>267</v>
      </c>
      <c r="C97" s="1" t="s">
        <v>38</v>
      </c>
      <c r="I97" s="1">
        <v>1</v>
      </c>
      <c r="J97" s="1">
        <v>1</v>
      </c>
      <c r="V97" s="1">
        <v>614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22">
        <f t="shared" si="6"/>
        <v>614</v>
      </c>
      <c r="AI97" s="22"/>
      <c r="AJ97" s="22"/>
      <c r="AK97" s="22">
        <f t="shared" si="7"/>
        <v>614</v>
      </c>
      <c r="AL97" s="22"/>
      <c r="AM97" s="22"/>
      <c r="AN97" s="22"/>
      <c r="AO97" s="22"/>
      <c r="AP97" s="22">
        <f t="shared" si="8"/>
        <v>614</v>
      </c>
      <c r="AQ97" s="22"/>
      <c r="AR97" s="22">
        <f t="shared" si="9"/>
        <v>614</v>
      </c>
      <c r="AS97" s="22"/>
      <c r="AT97" s="22"/>
      <c r="AU97" s="22"/>
      <c r="AV97" s="22"/>
      <c r="AW97" s="22">
        <f t="shared" si="10"/>
        <v>614</v>
      </c>
      <c r="AX97" s="22"/>
      <c r="AY97" s="22"/>
      <c r="AZ97" s="22"/>
      <c r="BA97" s="22"/>
      <c r="BB97" s="1">
        <v>0</v>
      </c>
      <c r="BC97" s="1" t="s">
        <v>177</v>
      </c>
      <c r="BD97" s="1" t="s">
        <v>40</v>
      </c>
      <c r="BE97" s="1">
        <v>66</v>
      </c>
      <c r="BF97" s="1">
        <v>5000</v>
      </c>
      <c r="BG97" s="1">
        <v>5000</v>
      </c>
      <c r="BH97" s="1">
        <v>6.1000000000000004E-3</v>
      </c>
      <c r="BI97" s="1" t="s">
        <v>131</v>
      </c>
    </row>
    <row r="98" spans="1:61" x14ac:dyDescent="0.15">
      <c r="A98" s="21" t="s">
        <v>268</v>
      </c>
      <c r="B98" s="21" t="s">
        <v>269</v>
      </c>
      <c r="C98" s="1" t="s">
        <v>38</v>
      </c>
      <c r="D98" s="1">
        <v>1</v>
      </c>
      <c r="V98" s="1">
        <v>4516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22">
        <f t="shared" si="6"/>
        <v>4516</v>
      </c>
      <c r="AI98" s="22"/>
      <c r="AJ98" s="22"/>
      <c r="AK98" s="22">
        <f t="shared" si="7"/>
        <v>4516</v>
      </c>
      <c r="AL98" s="22"/>
      <c r="AM98" s="22"/>
      <c r="AN98" s="22"/>
      <c r="AO98" s="22"/>
      <c r="AP98" s="22">
        <f t="shared" si="8"/>
        <v>4516</v>
      </c>
      <c r="AQ98" s="22"/>
      <c r="AR98" s="22">
        <f t="shared" si="9"/>
        <v>4516</v>
      </c>
      <c r="AS98" s="22"/>
      <c r="AT98" s="22"/>
      <c r="AU98" s="22"/>
      <c r="AV98" s="22"/>
      <c r="AW98" s="22">
        <f t="shared" si="10"/>
        <v>4516</v>
      </c>
      <c r="AX98" s="22"/>
      <c r="AY98" s="22"/>
      <c r="AZ98" s="22"/>
      <c r="BA98" s="22"/>
      <c r="BB98" s="1">
        <v>0</v>
      </c>
      <c r="BC98" s="1" t="s">
        <v>177</v>
      </c>
      <c r="BD98" s="1" t="s">
        <v>40</v>
      </c>
      <c r="BE98" s="1">
        <v>54</v>
      </c>
      <c r="BF98" s="1">
        <v>5000</v>
      </c>
      <c r="BG98" s="1">
        <v>5000</v>
      </c>
      <c r="BH98" s="1">
        <v>2.7000000000000001E-3</v>
      </c>
      <c r="BI98" s="1" t="s">
        <v>125</v>
      </c>
    </row>
    <row r="99" spans="1:61" x14ac:dyDescent="0.15">
      <c r="A99" s="21" t="s">
        <v>270</v>
      </c>
      <c r="B99" s="21" t="s">
        <v>271</v>
      </c>
      <c r="C99" s="1" t="s">
        <v>38</v>
      </c>
      <c r="D99" s="1">
        <v>2</v>
      </c>
      <c r="U99" s="1">
        <v>2</v>
      </c>
      <c r="V99" s="1">
        <v>2670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22">
        <f t="shared" si="6"/>
        <v>2670</v>
      </c>
      <c r="AI99" s="22"/>
      <c r="AJ99" s="22"/>
      <c r="AK99" s="22">
        <f t="shared" si="7"/>
        <v>2670</v>
      </c>
      <c r="AL99" s="22"/>
      <c r="AM99" s="22"/>
      <c r="AN99" s="22"/>
      <c r="AO99" s="22"/>
      <c r="AP99" s="22">
        <f t="shared" si="8"/>
        <v>2670</v>
      </c>
      <c r="AQ99" s="22"/>
      <c r="AR99" s="22">
        <f t="shared" si="9"/>
        <v>2670</v>
      </c>
      <c r="AS99" s="22"/>
      <c r="AT99" s="22"/>
      <c r="AU99" s="22"/>
      <c r="AV99" s="22"/>
      <c r="AW99" s="22">
        <f t="shared" si="10"/>
        <v>2670</v>
      </c>
      <c r="AX99" s="22"/>
      <c r="AY99" s="22"/>
      <c r="AZ99" s="22"/>
      <c r="BA99" s="22"/>
      <c r="BB99" s="1">
        <v>0</v>
      </c>
      <c r="BC99" s="1" t="s">
        <v>177</v>
      </c>
      <c r="BD99" s="1" t="s">
        <v>40</v>
      </c>
      <c r="BE99" s="1">
        <v>56</v>
      </c>
      <c r="BF99" s="1">
        <v>5000</v>
      </c>
      <c r="BG99" s="1">
        <v>5000</v>
      </c>
      <c r="BH99" s="1">
        <v>3.3999999999999998E-3</v>
      </c>
      <c r="BI99" s="1" t="s">
        <v>245</v>
      </c>
    </row>
    <row r="100" spans="1:61" x14ac:dyDescent="0.15">
      <c r="A100" s="21" t="s">
        <v>272</v>
      </c>
      <c r="B100" s="21" t="s">
        <v>273</v>
      </c>
      <c r="C100" s="1" t="s">
        <v>38</v>
      </c>
      <c r="H100" s="1">
        <v>3</v>
      </c>
      <c r="V100" s="1">
        <v>1505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22">
        <f t="shared" si="6"/>
        <v>1505</v>
      </c>
      <c r="AI100" s="22"/>
      <c r="AJ100" s="22"/>
      <c r="AK100" s="22">
        <f t="shared" si="7"/>
        <v>1505</v>
      </c>
      <c r="AL100" s="22"/>
      <c r="AM100" s="22"/>
      <c r="AN100" s="22"/>
      <c r="AO100" s="22"/>
      <c r="AP100" s="22">
        <f t="shared" si="8"/>
        <v>1505</v>
      </c>
      <c r="AQ100" s="22"/>
      <c r="AR100" s="22">
        <f t="shared" si="9"/>
        <v>1505</v>
      </c>
      <c r="AS100" s="22"/>
      <c r="AT100" s="22"/>
      <c r="AU100" s="22"/>
      <c r="AV100" s="22"/>
      <c r="AW100" s="22">
        <f t="shared" si="10"/>
        <v>1505</v>
      </c>
      <c r="AX100" s="22"/>
      <c r="AY100" s="22"/>
      <c r="AZ100" s="22"/>
      <c r="BA100" s="22"/>
      <c r="BB100" s="1">
        <v>0</v>
      </c>
      <c r="BC100" s="1" t="s">
        <v>177</v>
      </c>
      <c r="BD100" s="1" t="s">
        <v>40</v>
      </c>
      <c r="BE100" s="1">
        <v>56</v>
      </c>
      <c r="BF100" s="1">
        <v>5000</v>
      </c>
      <c r="BG100" s="1">
        <v>5000</v>
      </c>
      <c r="BH100" s="1">
        <v>3.5999999999999999E-3</v>
      </c>
      <c r="BI100" s="1" t="s">
        <v>7</v>
      </c>
    </row>
    <row r="101" spans="1:61" x14ac:dyDescent="0.15">
      <c r="A101" s="21" t="s">
        <v>274</v>
      </c>
      <c r="B101" s="21" t="s">
        <v>275</v>
      </c>
      <c r="C101" s="1" t="s">
        <v>38</v>
      </c>
      <c r="D101" s="1">
        <v>1</v>
      </c>
      <c r="V101" s="1">
        <v>2165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22">
        <f t="shared" si="6"/>
        <v>2165</v>
      </c>
      <c r="AI101" s="22"/>
      <c r="AJ101" s="22"/>
      <c r="AK101" s="22">
        <f t="shared" si="7"/>
        <v>2165</v>
      </c>
      <c r="AL101" s="22"/>
      <c r="AM101" s="22"/>
      <c r="AN101" s="22"/>
      <c r="AO101" s="22"/>
      <c r="AP101" s="22">
        <f t="shared" si="8"/>
        <v>2165</v>
      </c>
      <c r="AQ101" s="22"/>
      <c r="AR101" s="22">
        <f t="shared" si="9"/>
        <v>2165</v>
      </c>
      <c r="AS101" s="22"/>
      <c r="AT101" s="22"/>
      <c r="AU101" s="22"/>
      <c r="AV101" s="22"/>
      <c r="AW101" s="22">
        <f t="shared" si="10"/>
        <v>2165</v>
      </c>
      <c r="AX101" s="22"/>
      <c r="AY101" s="22"/>
      <c r="AZ101" s="22"/>
      <c r="BA101" s="22"/>
      <c r="BB101" s="1">
        <v>0</v>
      </c>
      <c r="BC101" s="1" t="s">
        <v>177</v>
      </c>
      <c r="BD101" s="1" t="s">
        <v>40</v>
      </c>
      <c r="BE101" s="1">
        <v>54</v>
      </c>
      <c r="BF101" s="1">
        <v>5000</v>
      </c>
      <c r="BG101" s="1">
        <v>5000</v>
      </c>
      <c r="BH101" s="1">
        <v>3.0000000000000001E-3</v>
      </c>
      <c r="BI101" s="1" t="s">
        <v>125</v>
      </c>
    </row>
    <row r="102" spans="1:61" x14ac:dyDescent="0.15">
      <c r="A102" s="21" t="s">
        <v>276</v>
      </c>
      <c r="B102" s="21" t="s">
        <v>277</v>
      </c>
      <c r="C102" s="1" t="s">
        <v>38</v>
      </c>
      <c r="D102" s="1">
        <v>13</v>
      </c>
      <c r="E102" s="1">
        <v>1</v>
      </c>
      <c r="G102" s="1">
        <v>15</v>
      </c>
      <c r="U102" s="1">
        <v>4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9382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22">
        <f t="shared" si="6"/>
        <v>9382</v>
      </c>
      <c r="AI102" s="22"/>
      <c r="AJ102" s="22"/>
      <c r="AK102" s="22">
        <f t="shared" si="7"/>
        <v>9382</v>
      </c>
      <c r="AL102" s="22"/>
      <c r="AM102" s="22"/>
      <c r="AN102" s="22"/>
      <c r="AO102" s="22"/>
      <c r="AP102" s="22">
        <f t="shared" si="8"/>
        <v>9382</v>
      </c>
      <c r="AQ102" s="22"/>
      <c r="AR102" s="22">
        <f t="shared" si="9"/>
        <v>9382</v>
      </c>
      <c r="AS102" s="22"/>
      <c r="AT102" s="22"/>
      <c r="AU102" s="22"/>
      <c r="AV102" s="22"/>
      <c r="AW102" s="22">
        <f t="shared" si="10"/>
        <v>9382</v>
      </c>
      <c r="AX102" s="22"/>
      <c r="AY102" s="22"/>
      <c r="AZ102" s="22"/>
      <c r="BA102" s="22"/>
      <c r="BB102" s="1">
        <v>0</v>
      </c>
      <c r="BC102" s="1" t="s">
        <v>177</v>
      </c>
      <c r="BD102" s="1" t="s">
        <v>40</v>
      </c>
      <c r="BE102" s="1">
        <v>56</v>
      </c>
      <c r="BF102" s="1">
        <v>5000</v>
      </c>
      <c r="BG102" s="1">
        <v>5000</v>
      </c>
      <c r="BH102" s="1">
        <v>5.4999999999999997E-3</v>
      </c>
      <c r="BI102" s="1" t="s">
        <v>178</v>
      </c>
    </row>
    <row r="103" spans="1:61" x14ac:dyDescent="0.15">
      <c r="A103" s="21" t="s">
        <v>278</v>
      </c>
      <c r="B103" s="21" t="s">
        <v>279</v>
      </c>
      <c r="C103" s="1" t="s">
        <v>38</v>
      </c>
      <c r="I103" s="1">
        <v>1</v>
      </c>
      <c r="J103" s="1">
        <v>1</v>
      </c>
      <c r="U103" s="1">
        <v>1</v>
      </c>
      <c r="V103" s="1">
        <v>2328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486</v>
      </c>
      <c r="AF103" s="1">
        <v>0</v>
      </c>
      <c r="AG103" s="1">
        <v>0</v>
      </c>
      <c r="AH103" s="22">
        <f t="shared" si="6"/>
        <v>2814</v>
      </c>
      <c r="AI103" s="22"/>
      <c r="AJ103" s="22"/>
      <c r="AK103" s="22">
        <f t="shared" si="7"/>
        <v>2814</v>
      </c>
      <c r="AL103" s="22"/>
      <c r="AM103" s="22"/>
      <c r="AN103" s="22"/>
      <c r="AO103" s="22"/>
      <c r="AP103" s="22">
        <f t="shared" si="8"/>
        <v>2814</v>
      </c>
      <c r="AQ103" s="22"/>
      <c r="AR103" s="22">
        <f t="shared" si="9"/>
        <v>2814</v>
      </c>
      <c r="AS103" s="22"/>
      <c r="AT103" s="22"/>
      <c r="AU103" s="22"/>
      <c r="AV103" s="22"/>
      <c r="AW103" s="22">
        <f t="shared" si="10"/>
        <v>2814</v>
      </c>
      <c r="AX103" s="22"/>
      <c r="AY103" s="22"/>
      <c r="AZ103" s="22"/>
      <c r="BA103" s="22"/>
      <c r="BB103" s="1">
        <v>0</v>
      </c>
      <c r="BC103" s="1" t="s">
        <v>177</v>
      </c>
      <c r="BD103" s="1" t="s">
        <v>40</v>
      </c>
      <c r="BE103" s="1">
        <v>56</v>
      </c>
      <c r="BF103" s="1">
        <v>5000</v>
      </c>
      <c r="BG103" s="1">
        <v>5000</v>
      </c>
      <c r="BH103" s="1">
        <v>4.4000000000000003E-3</v>
      </c>
      <c r="BI103" s="1" t="s">
        <v>223</v>
      </c>
    </row>
    <row r="104" spans="1:61" x14ac:dyDescent="0.15">
      <c r="A104" s="21" t="s">
        <v>280</v>
      </c>
      <c r="B104" s="21" t="s">
        <v>281</v>
      </c>
      <c r="C104" s="1" t="s">
        <v>38</v>
      </c>
      <c r="D104" s="1">
        <v>2</v>
      </c>
      <c r="I104" s="1">
        <v>3</v>
      </c>
      <c r="J104" s="1">
        <v>3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722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22">
        <f t="shared" si="6"/>
        <v>722</v>
      </c>
      <c r="AI104" s="22"/>
      <c r="AJ104" s="22"/>
      <c r="AK104" s="22">
        <f t="shared" si="7"/>
        <v>722</v>
      </c>
      <c r="AL104" s="22"/>
      <c r="AM104" s="22"/>
      <c r="AN104" s="22"/>
      <c r="AO104" s="22"/>
      <c r="AP104" s="22">
        <f t="shared" si="8"/>
        <v>722</v>
      </c>
      <c r="AQ104" s="22"/>
      <c r="AR104" s="22">
        <f t="shared" si="9"/>
        <v>722</v>
      </c>
      <c r="AS104" s="22"/>
      <c r="AT104" s="22"/>
      <c r="AU104" s="22"/>
      <c r="AV104" s="22"/>
      <c r="AW104" s="22">
        <f t="shared" si="10"/>
        <v>722</v>
      </c>
      <c r="AX104" s="22"/>
      <c r="AY104" s="22"/>
      <c r="AZ104" s="22"/>
      <c r="BA104" s="22"/>
      <c r="BB104" s="1">
        <v>0</v>
      </c>
      <c r="BC104" s="1" t="s">
        <v>177</v>
      </c>
      <c r="BD104" s="1" t="s">
        <v>40</v>
      </c>
      <c r="BE104" s="1">
        <v>56</v>
      </c>
      <c r="BF104" s="1">
        <v>5000</v>
      </c>
      <c r="BG104" s="1">
        <v>5000</v>
      </c>
      <c r="BH104" s="1">
        <v>3.0000000000000001E-3</v>
      </c>
      <c r="BI104" s="1" t="s">
        <v>256</v>
      </c>
    </row>
    <row r="105" spans="1:61" x14ac:dyDescent="0.15">
      <c r="A105" s="21" t="s">
        <v>282</v>
      </c>
      <c r="B105" s="21" t="s">
        <v>283</v>
      </c>
      <c r="C105" s="1" t="s">
        <v>38</v>
      </c>
      <c r="U105" s="1">
        <v>1</v>
      </c>
      <c r="V105" s="1">
        <v>90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22">
        <f t="shared" si="6"/>
        <v>90</v>
      </c>
      <c r="AI105" s="22"/>
      <c r="AJ105" s="22"/>
      <c r="AK105" s="22">
        <f t="shared" si="7"/>
        <v>90</v>
      </c>
      <c r="AL105" s="22"/>
      <c r="AM105" s="22"/>
      <c r="AN105" s="22"/>
      <c r="AO105" s="22"/>
      <c r="AP105" s="22">
        <f t="shared" si="8"/>
        <v>90</v>
      </c>
      <c r="AQ105" s="22"/>
      <c r="AR105" s="22">
        <f t="shared" si="9"/>
        <v>90</v>
      </c>
      <c r="AS105" s="22"/>
      <c r="AT105" s="22"/>
      <c r="AU105" s="22"/>
      <c r="AV105" s="22"/>
      <c r="AW105" s="22">
        <f t="shared" si="10"/>
        <v>90</v>
      </c>
      <c r="AX105" s="22"/>
      <c r="AY105" s="22"/>
      <c r="AZ105" s="22"/>
      <c r="BA105" s="22"/>
      <c r="BB105" s="1">
        <v>0</v>
      </c>
      <c r="BC105" s="1" t="s">
        <v>150</v>
      </c>
      <c r="BD105" s="1" t="s">
        <v>40</v>
      </c>
      <c r="BE105" s="1">
        <v>999</v>
      </c>
      <c r="BF105" s="1">
        <v>1</v>
      </c>
      <c r="BG105" s="1">
        <v>1</v>
      </c>
      <c r="BH105" s="1">
        <v>2.8799999999999999E-2</v>
      </c>
      <c r="BI105" s="1" t="s">
        <v>20</v>
      </c>
    </row>
    <row r="106" spans="1:61" x14ac:dyDescent="0.15">
      <c r="A106" s="21" t="s">
        <v>284</v>
      </c>
      <c r="B106" s="21" t="s">
        <v>285</v>
      </c>
      <c r="C106" s="1" t="s">
        <v>38</v>
      </c>
      <c r="D106" s="1">
        <v>1</v>
      </c>
      <c r="V106" s="1">
        <v>4000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22">
        <f t="shared" si="6"/>
        <v>4000</v>
      </c>
      <c r="AI106" s="22"/>
      <c r="AJ106" s="22"/>
      <c r="AK106" s="22">
        <f t="shared" si="7"/>
        <v>4000</v>
      </c>
      <c r="AL106" s="22"/>
      <c r="AM106" s="22"/>
      <c r="AN106" s="22"/>
      <c r="AO106" s="22"/>
      <c r="AP106" s="22">
        <f t="shared" si="8"/>
        <v>4000</v>
      </c>
      <c r="AQ106" s="22"/>
      <c r="AR106" s="22">
        <f t="shared" si="9"/>
        <v>4000</v>
      </c>
      <c r="AS106" s="22"/>
      <c r="AT106" s="22"/>
      <c r="AU106" s="22"/>
      <c r="AV106" s="22"/>
      <c r="AW106" s="22">
        <f t="shared" si="10"/>
        <v>4000</v>
      </c>
      <c r="AX106" s="22"/>
      <c r="AY106" s="22"/>
      <c r="AZ106" s="22"/>
      <c r="BA106" s="22"/>
      <c r="BB106" s="1">
        <v>0</v>
      </c>
      <c r="BC106" s="1" t="s">
        <v>172</v>
      </c>
      <c r="BD106" s="1" t="s">
        <v>40</v>
      </c>
      <c r="BE106" s="1">
        <v>66</v>
      </c>
      <c r="BF106" s="1">
        <v>5000</v>
      </c>
      <c r="BG106" s="1">
        <v>5000</v>
      </c>
      <c r="BH106" s="1">
        <v>4.4000000000000003E-3</v>
      </c>
      <c r="BI106" s="1" t="s">
        <v>125</v>
      </c>
    </row>
    <row r="107" spans="1:61" x14ac:dyDescent="0.15">
      <c r="A107" s="21" t="s">
        <v>286</v>
      </c>
      <c r="B107" s="21" t="s">
        <v>287</v>
      </c>
      <c r="C107" s="1" t="s">
        <v>38</v>
      </c>
      <c r="D107" s="1">
        <v>1</v>
      </c>
      <c r="G107" s="1">
        <v>3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1432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22">
        <f t="shared" si="6"/>
        <v>1432</v>
      </c>
      <c r="AI107" s="22"/>
      <c r="AJ107" s="22"/>
      <c r="AK107" s="22">
        <f t="shared" si="7"/>
        <v>1432</v>
      </c>
      <c r="AL107" s="22"/>
      <c r="AM107" s="22"/>
      <c r="AN107" s="22"/>
      <c r="AO107" s="22"/>
      <c r="AP107" s="22">
        <f t="shared" si="8"/>
        <v>1432</v>
      </c>
      <c r="AQ107" s="22"/>
      <c r="AR107" s="22">
        <f t="shared" si="9"/>
        <v>1432</v>
      </c>
      <c r="AS107" s="22"/>
      <c r="AT107" s="22"/>
      <c r="AU107" s="22"/>
      <c r="AV107" s="22"/>
      <c r="AW107" s="22">
        <f t="shared" si="10"/>
        <v>1432</v>
      </c>
      <c r="AX107" s="22"/>
      <c r="AY107" s="22"/>
      <c r="AZ107" s="22"/>
      <c r="BA107" s="22"/>
      <c r="BB107" s="1">
        <v>0</v>
      </c>
      <c r="BC107" s="1" t="s">
        <v>177</v>
      </c>
      <c r="BD107" s="1" t="s">
        <v>40</v>
      </c>
      <c r="BE107" s="1">
        <v>56</v>
      </c>
      <c r="BF107" s="1">
        <v>5000</v>
      </c>
      <c r="BG107" s="1">
        <v>5000</v>
      </c>
      <c r="BH107" s="1">
        <v>3.3999999999999998E-3</v>
      </c>
      <c r="BI107" s="1" t="s">
        <v>212</v>
      </c>
    </row>
    <row r="108" spans="1:61" x14ac:dyDescent="0.15">
      <c r="A108" s="21" t="s">
        <v>288</v>
      </c>
      <c r="B108" s="21" t="s">
        <v>289</v>
      </c>
      <c r="C108" s="1" t="s">
        <v>38</v>
      </c>
      <c r="D108" s="1">
        <v>2</v>
      </c>
      <c r="G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2083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22">
        <f t="shared" si="6"/>
        <v>2083</v>
      </c>
      <c r="AI108" s="22"/>
      <c r="AJ108" s="22"/>
      <c r="AK108" s="22">
        <f t="shared" si="7"/>
        <v>2083</v>
      </c>
      <c r="AL108" s="22"/>
      <c r="AM108" s="22"/>
      <c r="AN108" s="22"/>
      <c r="AO108" s="22"/>
      <c r="AP108" s="22">
        <f t="shared" si="8"/>
        <v>2083</v>
      </c>
      <c r="AQ108" s="22"/>
      <c r="AR108" s="22">
        <f t="shared" si="9"/>
        <v>2083</v>
      </c>
      <c r="AS108" s="22"/>
      <c r="AT108" s="22"/>
      <c r="AU108" s="22"/>
      <c r="AV108" s="22"/>
      <c r="AW108" s="22">
        <f t="shared" si="10"/>
        <v>2083</v>
      </c>
      <c r="AX108" s="22"/>
      <c r="AY108" s="22"/>
      <c r="AZ108" s="22"/>
      <c r="BA108" s="22"/>
      <c r="BB108" s="1">
        <v>0</v>
      </c>
      <c r="BC108" s="1" t="s">
        <v>177</v>
      </c>
      <c r="BD108" s="1" t="s">
        <v>40</v>
      </c>
      <c r="BE108" s="1">
        <v>54</v>
      </c>
      <c r="BF108" s="1">
        <v>5000</v>
      </c>
      <c r="BG108" s="1">
        <v>5000</v>
      </c>
      <c r="BH108" s="1">
        <v>3.0000000000000001E-3</v>
      </c>
      <c r="BI108" s="1" t="s">
        <v>212</v>
      </c>
    </row>
    <row r="109" spans="1:61" x14ac:dyDescent="0.15">
      <c r="A109" s="21" t="s">
        <v>290</v>
      </c>
      <c r="B109" s="21" t="s">
        <v>291</v>
      </c>
      <c r="C109" s="1" t="s">
        <v>38</v>
      </c>
      <c r="D109" s="1">
        <v>3</v>
      </c>
      <c r="G109" s="1">
        <v>1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7143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22">
        <f t="shared" si="6"/>
        <v>7143</v>
      </c>
      <c r="AI109" s="22"/>
      <c r="AJ109" s="22"/>
      <c r="AK109" s="22">
        <f t="shared" si="7"/>
        <v>7143</v>
      </c>
      <c r="AL109" s="22"/>
      <c r="AM109" s="22"/>
      <c r="AN109" s="22"/>
      <c r="AO109" s="22"/>
      <c r="AP109" s="22">
        <f t="shared" si="8"/>
        <v>7143</v>
      </c>
      <c r="AQ109" s="22"/>
      <c r="AR109" s="22">
        <f t="shared" si="9"/>
        <v>7143</v>
      </c>
      <c r="AS109" s="22"/>
      <c r="AT109" s="22"/>
      <c r="AU109" s="22"/>
      <c r="AV109" s="22"/>
      <c r="AW109" s="22">
        <f t="shared" si="10"/>
        <v>7143</v>
      </c>
      <c r="AX109" s="22"/>
      <c r="AY109" s="22"/>
      <c r="AZ109" s="22"/>
      <c r="BA109" s="22"/>
      <c r="BB109" s="1">
        <v>0</v>
      </c>
      <c r="BC109" s="1" t="s">
        <v>177</v>
      </c>
      <c r="BD109" s="1" t="s">
        <v>40</v>
      </c>
      <c r="BE109" s="1">
        <v>56</v>
      </c>
      <c r="BF109" s="1">
        <v>5000</v>
      </c>
      <c r="BG109" s="1">
        <v>5000</v>
      </c>
      <c r="BH109" s="1">
        <v>3.2000000000000002E-3</v>
      </c>
      <c r="BI109" s="1" t="s">
        <v>212</v>
      </c>
    </row>
    <row r="110" spans="1:61" x14ac:dyDescent="0.15">
      <c r="A110" s="21" t="s">
        <v>292</v>
      </c>
      <c r="B110" s="21" t="s">
        <v>293</v>
      </c>
      <c r="C110" s="1" t="s">
        <v>38</v>
      </c>
      <c r="D110" s="1">
        <v>4</v>
      </c>
      <c r="G110" s="1">
        <v>3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14105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22">
        <f t="shared" si="6"/>
        <v>14105</v>
      </c>
      <c r="AI110" s="22"/>
      <c r="AJ110" s="22"/>
      <c r="AK110" s="22">
        <f t="shared" si="7"/>
        <v>14105</v>
      </c>
      <c r="AL110" s="22"/>
      <c r="AM110" s="22"/>
      <c r="AN110" s="22"/>
      <c r="AO110" s="22"/>
      <c r="AP110" s="22">
        <f t="shared" si="8"/>
        <v>14105</v>
      </c>
      <c r="AQ110" s="22"/>
      <c r="AR110" s="22">
        <f t="shared" si="9"/>
        <v>14105</v>
      </c>
      <c r="AS110" s="22"/>
      <c r="AT110" s="22"/>
      <c r="AU110" s="22"/>
      <c r="AV110" s="22"/>
      <c r="AW110" s="22">
        <f t="shared" si="10"/>
        <v>14105</v>
      </c>
      <c r="AX110" s="22"/>
      <c r="AY110" s="22"/>
      <c r="AZ110" s="22"/>
      <c r="BA110" s="22"/>
      <c r="BB110" s="1">
        <v>0</v>
      </c>
      <c r="BC110" s="1" t="s">
        <v>177</v>
      </c>
      <c r="BD110" s="1" t="s">
        <v>40</v>
      </c>
      <c r="BE110" s="1">
        <v>56</v>
      </c>
      <c r="BF110" s="1">
        <v>5000</v>
      </c>
      <c r="BG110" s="1">
        <v>5000</v>
      </c>
      <c r="BH110" s="1">
        <v>2.7000000000000001E-3</v>
      </c>
      <c r="BI110" s="1" t="s">
        <v>212</v>
      </c>
    </row>
    <row r="111" spans="1:61" x14ac:dyDescent="0.15">
      <c r="A111" s="21" t="s">
        <v>294</v>
      </c>
      <c r="B111" s="21" t="s">
        <v>295</v>
      </c>
      <c r="C111" s="1" t="s">
        <v>38</v>
      </c>
      <c r="H111" s="1">
        <v>3</v>
      </c>
      <c r="V111" s="1">
        <v>7044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22">
        <f t="shared" si="6"/>
        <v>7044</v>
      </c>
      <c r="AI111" s="22"/>
      <c r="AJ111" s="22"/>
      <c r="AK111" s="22">
        <f t="shared" si="7"/>
        <v>7044</v>
      </c>
      <c r="AL111" s="22"/>
      <c r="AM111" s="22"/>
      <c r="AN111" s="22"/>
      <c r="AO111" s="22"/>
      <c r="AP111" s="22">
        <f t="shared" si="8"/>
        <v>7044</v>
      </c>
      <c r="AQ111" s="22"/>
      <c r="AR111" s="22">
        <f t="shared" si="9"/>
        <v>7044</v>
      </c>
      <c r="AS111" s="22"/>
      <c r="AT111" s="22"/>
      <c r="AU111" s="22"/>
      <c r="AV111" s="22"/>
      <c r="AW111" s="22">
        <f t="shared" si="10"/>
        <v>7044</v>
      </c>
      <c r="AX111" s="22"/>
      <c r="AY111" s="22"/>
      <c r="AZ111" s="22"/>
      <c r="BA111" s="22"/>
      <c r="BB111" s="1">
        <v>0</v>
      </c>
      <c r="BC111" s="1" t="s">
        <v>172</v>
      </c>
      <c r="BD111" s="1" t="s">
        <v>40</v>
      </c>
      <c r="BE111" s="1">
        <v>76</v>
      </c>
      <c r="BF111" s="1">
        <v>5000</v>
      </c>
      <c r="BG111" s="1">
        <v>5000</v>
      </c>
      <c r="BH111" s="1">
        <v>5.1999999999999998E-3</v>
      </c>
      <c r="BI111" s="1" t="s">
        <v>7</v>
      </c>
    </row>
    <row r="112" spans="1:61" x14ac:dyDescent="0.15">
      <c r="A112" s="21" t="s">
        <v>296</v>
      </c>
      <c r="B112" s="21" t="s">
        <v>297</v>
      </c>
      <c r="C112" s="1" t="s">
        <v>38</v>
      </c>
      <c r="D112" s="1">
        <v>5</v>
      </c>
      <c r="I112" s="1">
        <v>1</v>
      </c>
      <c r="J112" s="1">
        <v>1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4263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22">
        <f t="shared" ref="AH112:AH143" si="11">SUM(V112:AE112)-AG112-SUMPRODUCT($D$8:$U$8*D112:U112)</f>
        <v>4263</v>
      </c>
      <c r="AI112" s="22"/>
      <c r="AJ112" s="22"/>
      <c r="AK112" s="22">
        <f t="shared" si="7"/>
        <v>4263</v>
      </c>
      <c r="AL112" s="22"/>
      <c r="AM112" s="22"/>
      <c r="AN112" s="22"/>
      <c r="AO112" s="22"/>
      <c r="AP112" s="22">
        <f t="shared" si="8"/>
        <v>4263</v>
      </c>
      <c r="AQ112" s="22"/>
      <c r="AR112" s="22">
        <f t="shared" si="9"/>
        <v>4263</v>
      </c>
      <c r="AS112" s="22"/>
      <c r="AT112" s="22"/>
      <c r="AU112" s="22"/>
      <c r="AV112" s="22"/>
      <c r="AW112" s="22">
        <f t="shared" si="10"/>
        <v>4263</v>
      </c>
      <c r="AX112" s="22"/>
      <c r="AY112" s="22"/>
      <c r="AZ112" s="22"/>
      <c r="BA112" s="22"/>
      <c r="BB112" s="1">
        <v>0</v>
      </c>
      <c r="BC112" s="1" t="s">
        <v>177</v>
      </c>
      <c r="BD112" s="1" t="s">
        <v>40</v>
      </c>
      <c r="BE112" s="1">
        <v>56</v>
      </c>
      <c r="BF112" s="1">
        <v>5000</v>
      </c>
      <c r="BG112" s="1">
        <v>5000</v>
      </c>
      <c r="BH112" s="1">
        <v>2.7000000000000001E-3</v>
      </c>
      <c r="BI112" s="1" t="s">
        <v>256</v>
      </c>
    </row>
    <row r="113" spans="1:61" x14ac:dyDescent="0.15">
      <c r="A113" s="21" t="s">
        <v>298</v>
      </c>
      <c r="B113" s="21" t="s">
        <v>299</v>
      </c>
      <c r="C113" s="1" t="s">
        <v>38</v>
      </c>
      <c r="I113" s="1">
        <v>1</v>
      </c>
      <c r="J113" s="1">
        <v>2</v>
      </c>
      <c r="V113" s="1">
        <v>2368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22">
        <f t="shared" si="11"/>
        <v>2368</v>
      </c>
      <c r="AI113" s="22"/>
      <c r="AJ113" s="22"/>
      <c r="AK113" s="22">
        <f t="shared" si="7"/>
        <v>2368</v>
      </c>
      <c r="AL113" s="22"/>
      <c r="AM113" s="22"/>
      <c r="AN113" s="22"/>
      <c r="AO113" s="22"/>
      <c r="AP113" s="22">
        <f t="shared" si="8"/>
        <v>2368</v>
      </c>
      <c r="AQ113" s="22"/>
      <c r="AR113" s="22">
        <f t="shared" si="9"/>
        <v>2368</v>
      </c>
      <c r="AS113" s="22"/>
      <c r="AT113" s="22"/>
      <c r="AU113" s="22"/>
      <c r="AV113" s="22"/>
      <c r="AW113" s="22">
        <f t="shared" si="10"/>
        <v>2368</v>
      </c>
      <c r="AX113" s="22"/>
      <c r="AY113" s="22"/>
      <c r="AZ113" s="22"/>
      <c r="BA113" s="22"/>
      <c r="BB113" s="1">
        <v>0</v>
      </c>
      <c r="BC113" s="1" t="s">
        <v>172</v>
      </c>
      <c r="BD113" s="1" t="s">
        <v>40</v>
      </c>
      <c r="BE113" s="1">
        <v>76</v>
      </c>
      <c r="BF113" s="1">
        <v>5000</v>
      </c>
      <c r="BG113" s="1">
        <v>5000</v>
      </c>
      <c r="BH113" s="1">
        <v>5.4999999999999997E-3</v>
      </c>
      <c r="BI113" s="1" t="s">
        <v>131</v>
      </c>
    </row>
    <row r="114" spans="1:61" x14ac:dyDescent="0.15">
      <c r="A114" s="21" t="s">
        <v>300</v>
      </c>
      <c r="B114" s="21" t="s">
        <v>301</v>
      </c>
      <c r="C114" s="1" t="s">
        <v>38</v>
      </c>
      <c r="J114" s="1">
        <v>1</v>
      </c>
      <c r="V114" s="1">
        <v>100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22">
        <f t="shared" si="11"/>
        <v>100</v>
      </c>
      <c r="AI114" s="22"/>
      <c r="AJ114" s="22"/>
      <c r="AK114" s="22">
        <f t="shared" si="7"/>
        <v>100</v>
      </c>
      <c r="AL114" s="22"/>
      <c r="AM114" s="22"/>
      <c r="AN114" s="22"/>
      <c r="AO114" s="22"/>
      <c r="AP114" s="22">
        <f t="shared" si="8"/>
        <v>100</v>
      </c>
      <c r="AQ114" s="22"/>
      <c r="AR114" s="22">
        <f t="shared" si="9"/>
        <v>100</v>
      </c>
      <c r="AS114" s="22"/>
      <c r="AT114" s="22"/>
      <c r="AU114" s="22"/>
      <c r="AV114" s="22"/>
      <c r="AW114" s="22">
        <f t="shared" si="10"/>
        <v>100</v>
      </c>
      <c r="AX114" s="22"/>
      <c r="AY114" s="22"/>
      <c r="AZ114" s="22"/>
      <c r="BA114" s="22"/>
      <c r="BB114" s="1">
        <v>0</v>
      </c>
      <c r="BC114" s="1" t="s">
        <v>302</v>
      </c>
      <c r="BD114" s="1" t="s">
        <v>40</v>
      </c>
      <c r="BE114" s="1">
        <v>43</v>
      </c>
      <c r="BF114" s="1">
        <v>500</v>
      </c>
      <c r="BG114" s="1">
        <v>500</v>
      </c>
      <c r="BH114" s="1">
        <v>8.9999999999999993E-3</v>
      </c>
      <c r="BI114" s="1" t="s">
        <v>9</v>
      </c>
    </row>
    <row r="115" spans="1:61" x14ac:dyDescent="0.15">
      <c r="A115" s="21" t="s">
        <v>303</v>
      </c>
      <c r="B115" s="21" t="s">
        <v>304</v>
      </c>
      <c r="C115" s="1" t="s">
        <v>38</v>
      </c>
      <c r="G115" s="1">
        <v>2</v>
      </c>
      <c r="V115" s="1">
        <v>2977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22">
        <f t="shared" si="11"/>
        <v>2977</v>
      </c>
      <c r="AI115" s="22"/>
      <c r="AJ115" s="22"/>
      <c r="AK115" s="22">
        <f t="shared" si="7"/>
        <v>2977</v>
      </c>
      <c r="AL115" s="22"/>
      <c r="AM115" s="22"/>
      <c r="AN115" s="22"/>
      <c r="AO115" s="22"/>
      <c r="AP115" s="22">
        <f t="shared" si="8"/>
        <v>2977</v>
      </c>
      <c r="AQ115" s="22"/>
      <c r="AR115" s="22">
        <f t="shared" si="9"/>
        <v>2977</v>
      </c>
      <c r="AS115" s="22"/>
      <c r="AT115" s="22"/>
      <c r="AU115" s="22"/>
      <c r="AV115" s="22"/>
      <c r="AW115" s="22">
        <f t="shared" si="10"/>
        <v>2977</v>
      </c>
      <c r="AX115" s="22"/>
      <c r="AY115" s="22"/>
      <c r="AZ115" s="22"/>
      <c r="BA115" s="22"/>
      <c r="BB115" s="1">
        <v>0</v>
      </c>
      <c r="BC115" s="1" t="s">
        <v>177</v>
      </c>
      <c r="BD115" s="1" t="s">
        <v>40</v>
      </c>
      <c r="BE115" s="1">
        <v>56</v>
      </c>
      <c r="BF115" s="1">
        <v>5000</v>
      </c>
      <c r="BG115" s="1">
        <v>5000</v>
      </c>
      <c r="BH115" s="1">
        <v>3.0000000000000001E-3</v>
      </c>
      <c r="BI115" s="1" t="s">
        <v>162</v>
      </c>
    </row>
    <row r="116" spans="1:61" x14ac:dyDescent="0.15">
      <c r="A116" s="21" t="s">
        <v>305</v>
      </c>
      <c r="B116" s="21" t="s">
        <v>306</v>
      </c>
      <c r="C116" s="1" t="s">
        <v>38</v>
      </c>
      <c r="G116" s="1">
        <v>4</v>
      </c>
      <c r="I116" s="1">
        <v>3</v>
      </c>
      <c r="J116" s="1">
        <v>3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1796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22">
        <f t="shared" si="11"/>
        <v>1796</v>
      </c>
      <c r="AI116" s="22"/>
      <c r="AJ116" s="22"/>
      <c r="AK116" s="22">
        <f t="shared" si="7"/>
        <v>1796</v>
      </c>
      <c r="AL116" s="22"/>
      <c r="AM116" s="22"/>
      <c r="AN116" s="22"/>
      <c r="AO116" s="22"/>
      <c r="AP116" s="22">
        <f t="shared" si="8"/>
        <v>1796</v>
      </c>
      <c r="AQ116" s="22"/>
      <c r="AR116" s="22">
        <f t="shared" si="9"/>
        <v>1796</v>
      </c>
      <c r="AS116" s="22"/>
      <c r="AT116" s="22"/>
      <c r="AU116" s="22"/>
      <c r="AV116" s="22"/>
      <c r="AW116" s="22">
        <f t="shared" si="10"/>
        <v>1796</v>
      </c>
      <c r="AX116" s="22"/>
      <c r="AY116" s="22"/>
      <c r="AZ116" s="22"/>
      <c r="BA116" s="22"/>
      <c r="BB116" s="1">
        <v>0</v>
      </c>
      <c r="BC116" s="1" t="s">
        <v>177</v>
      </c>
      <c r="BD116" s="1" t="s">
        <v>40</v>
      </c>
      <c r="BE116" s="1">
        <v>56</v>
      </c>
      <c r="BF116" s="1">
        <v>5000</v>
      </c>
      <c r="BG116" s="1">
        <v>5000</v>
      </c>
      <c r="BH116" s="1">
        <v>2.8E-3</v>
      </c>
      <c r="BI116" s="1" t="s">
        <v>182</v>
      </c>
    </row>
    <row r="117" spans="1:61" x14ac:dyDescent="0.15">
      <c r="A117" s="21" t="s">
        <v>307</v>
      </c>
      <c r="B117" s="21" t="s">
        <v>308</v>
      </c>
      <c r="C117" s="1" t="s">
        <v>38</v>
      </c>
      <c r="D117" s="1">
        <v>3</v>
      </c>
      <c r="I117" s="1">
        <v>1</v>
      </c>
      <c r="J117" s="1">
        <v>2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6763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22">
        <f t="shared" si="11"/>
        <v>6763</v>
      </c>
      <c r="AI117" s="22"/>
      <c r="AJ117" s="22"/>
      <c r="AK117" s="22">
        <f t="shared" si="7"/>
        <v>6763</v>
      </c>
      <c r="AL117" s="22"/>
      <c r="AM117" s="22"/>
      <c r="AN117" s="22"/>
      <c r="AO117" s="22"/>
      <c r="AP117" s="22">
        <f t="shared" si="8"/>
        <v>6763</v>
      </c>
      <c r="AQ117" s="22"/>
      <c r="AR117" s="22">
        <f t="shared" si="9"/>
        <v>6763</v>
      </c>
      <c r="AS117" s="22"/>
      <c r="AT117" s="22"/>
      <c r="AU117" s="22"/>
      <c r="AV117" s="22"/>
      <c r="AW117" s="22">
        <f t="shared" si="10"/>
        <v>6763</v>
      </c>
      <c r="AX117" s="22"/>
      <c r="AY117" s="22"/>
      <c r="AZ117" s="22"/>
      <c r="BA117" s="22"/>
      <c r="BB117" s="1">
        <v>0</v>
      </c>
      <c r="BC117" s="1" t="s">
        <v>177</v>
      </c>
      <c r="BD117" s="1" t="s">
        <v>40</v>
      </c>
      <c r="BE117" s="1">
        <v>56</v>
      </c>
      <c r="BF117" s="1">
        <v>5000</v>
      </c>
      <c r="BG117" s="1">
        <v>5000</v>
      </c>
      <c r="BH117" s="1">
        <v>9.7000000000000003E-3</v>
      </c>
      <c r="BI117" s="1" t="s">
        <v>256</v>
      </c>
    </row>
    <row r="118" spans="1:61" x14ac:dyDescent="0.15">
      <c r="A118" s="21" t="s">
        <v>309</v>
      </c>
      <c r="B118" s="21" t="s">
        <v>310</v>
      </c>
      <c r="C118" s="1" t="s">
        <v>38</v>
      </c>
      <c r="J118" s="1">
        <v>1</v>
      </c>
      <c r="V118" s="1">
        <v>667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22">
        <f t="shared" si="11"/>
        <v>667</v>
      </c>
      <c r="AI118" s="22"/>
      <c r="AJ118" s="22"/>
      <c r="AK118" s="22">
        <f t="shared" si="7"/>
        <v>667</v>
      </c>
      <c r="AL118" s="22"/>
      <c r="AM118" s="22"/>
      <c r="AN118" s="22"/>
      <c r="AO118" s="22"/>
      <c r="AP118" s="22">
        <f t="shared" si="8"/>
        <v>667</v>
      </c>
      <c r="AQ118" s="22"/>
      <c r="AR118" s="22">
        <f t="shared" si="9"/>
        <v>667</v>
      </c>
      <c r="AS118" s="22"/>
      <c r="AT118" s="22"/>
      <c r="AU118" s="22"/>
      <c r="AV118" s="22"/>
      <c r="AW118" s="22">
        <f t="shared" si="10"/>
        <v>667</v>
      </c>
      <c r="AX118" s="22"/>
      <c r="AY118" s="22"/>
      <c r="AZ118" s="22"/>
      <c r="BA118" s="22"/>
      <c r="BB118" s="1">
        <v>0</v>
      </c>
      <c r="BC118" s="1" t="s">
        <v>172</v>
      </c>
      <c r="BD118" s="1" t="s">
        <v>40</v>
      </c>
      <c r="BE118" s="1">
        <v>101</v>
      </c>
      <c r="BF118" s="1">
        <v>25000</v>
      </c>
      <c r="BG118" s="1">
        <v>5000</v>
      </c>
      <c r="BH118" s="1">
        <v>5.9499999999999997E-2</v>
      </c>
      <c r="BI118" s="1" t="s">
        <v>9</v>
      </c>
    </row>
    <row r="119" spans="1:61" x14ac:dyDescent="0.15">
      <c r="A119" s="21" t="s">
        <v>311</v>
      </c>
      <c r="B119" s="21" t="s">
        <v>312</v>
      </c>
      <c r="C119" s="1" t="s">
        <v>38</v>
      </c>
      <c r="J119" s="1">
        <v>1</v>
      </c>
      <c r="V119" s="1">
        <v>643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22">
        <f t="shared" si="11"/>
        <v>643</v>
      </c>
      <c r="AI119" s="22"/>
      <c r="AJ119" s="22"/>
      <c r="AK119" s="22">
        <f t="shared" si="7"/>
        <v>643</v>
      </c>
      <c r="AL119" s="22"/>
      <c r="AM119" s="22"/>
      <c r="AN119" s="22"/>
      <c r="AO119" s="22"/>
      <c r="AP119" s="22">
        <f t="shared" si="8"/>
        <v>643</v>
      </c>
      <c r="AQ119" s="22"/>
      <c r="AR119" s="22">
        <f t="shared" si="9"/>
        <v>643</v>
      </c>
      <c r="AS119" s="22"/>
      <c r="AT119" s="22"/>
      <c r="AU119" s="22"/>
      <c r="AV119" s="22"/>
      <c r="AW119" s="22">
        <f t="shared" si="10"/>
        <v>643</v>
      </c>
      <c r="AX119" s="22"/>
      <c r="AY119" s="22"/>
      <c r="AZ119" s="22"/>
      <c r="BA119" s="22"/>
      <c r="BB119" s="1">
        <v>0</v>
      </c>
      <c r="BC119" s="1" t="s">
        <v>68</v>
      </c>
      <c r="BD119" s="1" t="s">
        <v>40</v>
      </c>
      <c r="BE119" s="1">
        <v>71</v>
      </c>
      <c r="BF119" s="1">
        <v>5000</v>
      </c>
      <c r="BG119" s="1">
        <v>5000</v>
      </c>
      <c r="BH119" s="1">
        <v>5.6099999999999997E-2</v>
      </c>
      <c r="BI119" s="1" t="s">
        <v>9</v>
      </c>
    </row>
    <row r="120" spans="1:61" x14ac:dyDescent="0.15">
      <c r="A120" s="21" t="s">
        <v>313</v>
      </c>
      <c r="B120" s="21" t="s">
        <v>314</v>
      </c>
      <c r="C120" s="1" t="s">
        <v>38</v>
      </c>
      <c r="G120" s="1">
        <v>1</v>
      </c>
      <c r="V120" s="1">
        <v>3184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22">
        <f t="shared" si="11"/>
        <v>3184</v>
      </c>
      <c r="AI120" s="22"/>
      <c r="AJ120" s="22"/>
      <c r="AK120" s="22">
        <f t="shared" si="7"/>
        <v>3184</v>
      </c>
      <c r="AL120" s="22"/>
      <c r="AM120" s="22"/>
      <c r="AN120" s="22"/>
      <c r="AO120" s="22"/>
      <c r="AP120" s="22">
        <f t="shared" si="8"/>
        <v>3184</v>
      </c>
      <c r="AQ120" s="22"/>
      <c r="AR120" s="22">
        <f t="shared" si="9"/>
        <v>3184</v>
      </c>
      <c r="AS120" s="22"/>
      <c r="AT120" s="22"/>
      <c r="AU120" s="22"/>
      <c r="AV120" s="22"/>
      <c r="AW120" s="22">
        <f t="shared" si="10"/>
        <v>3184</v>
      </c>
      <c r="AX120" s="22"/>
      <c r="AY120" s="22"/>
      <c r="AZ120" s="22"/>
      <c r="BA120" s="22"/>
      <c r="BB120" s="1">
        <v>0</v>
      </c>
      <c r="BC120" s="1" t="s">
        <v>172</v>
      </c>
      <c r="BD120" s="1" t="s">
        <v>40</v>
      </c>
      <c r="BE120" s="1">
        <v>66</v>
      </c>
      <c r="BF120" s="1">
        <v>5000</v>
      </c>
      <c r="BG120" s="1">
        <v>5000</v>
      </c>
      <c r="BH120" s="1">
        <v>8.6E-3</v>
      </c>
      <c r="BI120" s="1" t="s">
        <v>162</v>
      </c>
    </row>
    <row r="121" spans="1:61" x14ac:dyDescent="0.15">
      <c r="A121" s="21" t="s">
        <v>315</v>
      </c>
      <c r="B121" s="21" t="s">
        <v>316</v>
      </c>
      <c r="C121" s="1" t="s">
        <v>38</v>
      </c>
      <c r="D121" s="1">
        <v>3</v>
      </c>
      <c r="V121" s="1">
        <v>3945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22">
        <f t="shared" si="11"/>
        <v>3945</v>
      </c>
      <c r="AI121" s="22"/>
      <c r="AJ121" s="22"/>
      <c r="AK121" s="22">
        <f t="shared" si="7"/>
        <v>3945</v>
      </c>
      <c r="AL121" s="22"/>
      <c r="AM121" s="22"/>
      <c r="AN121" s="22"/>
      <c r="AO121" s="22"/>
      <c r="AP121" s="22">
        <f t="shared" si="8"/>
        <v>3945</v>
      </c>
      <c r="AQ121" s="22"/>
      <c r="AR121" s="22">
        <f t="shared" si="9"/>
        <v>3945</v>
      </c>
      <c r="AS121" s="22"/>
      <c r="AT121" s="22"/>
      <c r="AU121" s="22"/>
      <c r="AV121" s="22"/>
      <c r="AW121" s="22">
        <f t="shared" si="10"/>
        <v>3945</v>
      </c>
      <c r="AX121" s="22"/>
      <c r="AY121" s="22"/>
      <c r="AZ121" s="22"/>
      <c r="BA121" s="22"/>
      <c r="BB121" s="1">
        <v>0</v>
      </c>
      <c r="BC121" s="1" t="s">
        <v>177</v>
      </c>
      <c r="BD121" s="1" t="s">
        <v>40</v>
      </c>
      <c r="BE121" s="1">
        <v>56</v>
      </c>
      <c r="BF121" s="1">
        <v>5000</v>
      </c>
      <c r="BG121" s="1">
        <v>5000</v>
      </c>
      <c r="BH121" s="1">
        <v>8.6E-3</v>
      </c>
      <c r="BI121" s="1" t="s">
        <v>125</v>
      </c>
    </row>
    <row r="122" spans="1:61" x14ac:dyDescent="0.15">
      <c r="A122" s="21" t="s">
        <v>317</v>
      </c>
      <c r="B122" s="21" t="s">
        <v>318</v>
      </c>
      <c r="C122" s="1" t="s">
        <v>38</v>
      </c>
      <c r="G122" s="1">
        <v>4</v>
      </c>
      <c r="J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5631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22">
        <f t="shared" si="11"/>
        <v>5631</v>
      </c>
      <c r="AI122" s="22"/>
      <c r="AJ122" s="22"/>
      <c r="AK122" s="22">
        <f t="shared" si="7"/>
        <v>5631</v>
      </c>
      <c r="AL122" s="22"/>
      <c r="AM122" s="22"/>
      <c r="AN122" s="22"/>
      <c r="AO122" s="22"/>
      <c r="AP122" s="22">
        <f t="shared" si="8"/>
        <v>5631</v>
      </c>
      <c r="AQ122" s="22"/>
      <c r="AR122" s="22">
        <f t="shared" si="9"/>
        <v>5631</v>
      </c>
      <c r="AS122" s="22"/>
      <c r="AT122" s="22"/>
      <c r="AU122" s="22"/>
      <c r="AV122" s="22"/>
      <c r="AW122" s="22">
        <f t="shared" si="10"/>
        <v>5631</v>
      </c>
      <c r="AX122" s="22"/>
      <c r="AY122" s="22"/>
      <c r="AZ122" s="22"/>
      <c r="BA122" s="22"/>
      <c r="BB122" s="1">
        <v>0</v>
      </c>
      <c r="BC122" s="1" t="s">
        <v>177</v>
      </c>
      <c r="BD122" s="1" t="s">
        <v>40</v>
      </c>
      <c r="BE122" s="1">
        <v>56</v>
      </c>
      <c r="BF122" s="1">
        <v>5000</v>
      </c>
      <c r="BG122" s="1">
        <v>5000</v>
      </c>
      <c r="BH122" s="1">
        <v>6.8999999999999999E-3</v>
      </c>
      <c r="BI122" s="1" t="s">
        <v>319</v>
      </c>
    </row>
    <row r="123" spans="1:61" x14ac:dyDescent="0.15">
      <c r="A123" s="21" t="s">
        <v>320</v>
      </c>
      <c r="B123" s="21" t="s">
        <v>321</v>
      </c>
      <c r="C123" s="1" t="s">
        <v>38</v>
      </c>
      <c r="J123" s="1">
        <v>1</v>
      </c>
      <c r="V123" s="1">
        <v>642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22">
        <f t="shared" si="11"/>
        <v>642</v>
      </c>
      <c r="AI123" s="22"/>
      <c r="AJ123" s="22"/>
      <c r="AK123" s="22">
        <f t="shared" si="7"/>
        <v>642</v>
      </c>
      <c r="AL123" s="22"/>
      <c r="AM123" s="22"/>
      <c r="AN123" s="22"/>
      <c r="AO123" s="22"/>
      <c r="AP123" s="22">
        <f t="shared" si="8"/>
        <v>642</v>
      </c>
      <c r="AQ123" s="22"/>
      <c r="AR123" s="22">
        <f t="shared" si="9"/>
        <v>642</v>
      </c>
      <c r="AS123" s="22"/>
      <c r="AT123" s="22"/>
      <c r="AU123" s="22"/>
      <c r="AV123" s="22"/>
      <c r="AW123" s="22">
        <f t="shared" si="10"/>
        <v>642</v>
      </c>
      <c r="AX123" s="22"/>
      <c r="AY123" s="22"/>
      <c r="AZ123" s="22"/>
      <c r="BA123" s="22"/>
      <c r="BB123" s="1">
        <v>0</v>
      </c>
      <c r="BC123" s="1" t="s">
        <v>68</v>
      </c>
      <c r="BD123" s="1" t="s">
        <v>40</v>
      </c>
      <c r="BE123" s="1">
        <v>71</v>
      </c>
      <c r="BF123" s="1">
        <v>5000</v>
      </c>
      <c r="BG123" s="1">
        <v>5000</v>
      </c>
      <c r="BH123" s="1">
        <v>5.6099999999999997E-2</v>
      </c>
      <c r="BI123" s="1" t="s">
        <v>9</v>
      </c>
    </row>
    <row r="124" spans="1:61" x14ac:dyDescent="0.15">
      <c r="A124" s="21" t="s">
        <v>322</v>
      </c>
      <c r="B124" s="21" t="s">
        <v>323</v>
      </c>
      <c r="C124" s="1" t="s">
        <v>38</v>
      </c>
      <c r="D124" s="1">
        <v>2</v>
      </c>
      <c r="V124" s="1">
        <v>2514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22">
        <f t="shared" si="11"/>
        <v>2514</v>
      </c>
      <c r="AI124" s="22"/>
      <c r="AJ124" s="22"/>
      <c r="AK124" s="22">
        <f t="shared" si="7"/>
        <v>2514</v>
      </c>
      <c r="AL124" s="22"/>
      <c r="AM124" s="22"/>
      <c r="AN124" s="22"/>
      <c r="AO124" s="22"/>
      <c r="AP124" s="22">
        <f t="shared" si="8"/>
        <v>2514</v>
      </c>
      <c r="AQ124" s="22"/>
      <c r="AR124" s="22">
        <f t="shared" si="9"/>
        <v>2514</v>
      </c>
      <c r="AS124" s="22"/>
      <c r="AT124" s="22"/>
      <c r="AU124" s="22"/>
      <c r="AV124" s="22"/>
      <c r="AW124" s="22">
        <f t="shared" si="10"/>
        <v>2514</v>
      </c>
      <c r="AX124" s="22"/>
      <c r="AY124" s="22"/>
      <c r="AZ124" s="22"/>
      <c r="BA124" s="22"/>
      <c r="BB124" s="1">
        <v>0</v>
      </c>
      <c r="BC124" s="1" t="s">
        <v>324</v>
      </c>
      <c r="BD124" s="1" t="s">
        <v>40</v>
      </c>
      <c r="BE124" s="1">
        <v>56</v>
      </c>
      <c r="BF124" s="1">
        <v>3000</v>
      </c>
      <c r="BG124" s="1">
        <v>3000</v>
      </c>
      <c r="BH124" s="1">
        <v>2.8163999999999998</v>
      </c>
      <c r="BI124" s="1" t="s">
        <v>125</v>
      </c>
    </row>
    <row r="125" spans="1:61" x14ac:dyDescent="0.15">
      <c r="A125" s="21" t="s">
        <v>325</v>
      </c>
      <c r="B125" s="21" t="s">
        <v>326</v>
      </c>
      <c r="C125" s="1" t="s">
        <v>38</v>
      </c>
      <c r="D125" s="1">
        <v>2</v>
      </c>
      <c r="V125" s="1">
        <v>552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22">
        <f t="shared" si="11"/>
        <v>552</v>
      </c>
      <c r="AI125" s="22"/>
      <c r="AJ125" s="22"/>
      <c r="AK125" s="22">
        <f t="shared" si="7"/>
        <v>552</v>
      </c>
      <c r="AL125" s="22"/>
      <c r="AM125" s="22"/>
      <c r="AN125" s="22"/>
      <c r="AO125" s="22"/>
      <c r="AP125" s="22">
        <f t="shared" si="8"/>
        <v>552</v>
      </c>
      <c r="AQ125" s="22"/>
      <c r="AR125" s="22">
        <f t="shared" si="9"/>
        <v>552</v>
      </c>
      <c r="AS125" s="22"/>
      <c r="AT125" s="22"/>
      <c r="AU125" s="22"/>
      <c r="AV125" s="22"/>
      <c r="AW125" s="22">
        <f t="shared" si="10"/>
        <v>552</v>
      </c>
      <c r="AX125" s="22"/>
      <c r="AY125" s="22"/>
      <c r="AZ125" s="22"/>
      <c r="BA125" s="22"/>
      <c r="BB125" s="1">
        <v>0</v>
      </c>
      <c r="BC125" s="1" t="s">
        <v>324</v>
      </c>
      <c r="BD125" s="1" t="s">
        <v>40</v>
      </c>
      <c r="BE125" s="1">
        <v>56</v>
      </c>
      <c r="BF125" s="1">
        <v>1000</v>
      </c>
      <c r="BG125" s="1">
        <v>1000</v>
      </c>
      <c r="BH125" s="1">
        <v>3.8729</v>
      </c>
      <c r="BI125" s="1" t="s">
        <v>125</v>
      </c>
    </row>
    <row r="126" spans="1:61" x14ac:dyDescent="0.15">
      <c r="A126" s="21" t="s">
        <v>327</v>
      </c>
      <c r="B126" s="21" t="s">
        <v>328</v>
      </c>
      <c r="C126" s="1" t="s">
        <v>38</v>
      </c>
      <c r="D126" s="1">
        <v>2</v>
      </c>
      <c r="V126" s="1">
        <v>484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22">
        <f t="shared" si="11"/>
        <v>484</v>
      </c>
      <c r="AI126" s="22"/>
      <c r="AJ126" s="22"/>
      <c r="AK126" s="22">
        <f t="shared" si="7"/>
        <v>484</v>
      </c>
      <c r="AL126" s="22"/>
      <c r="AM126" s="22"/>
      <c r="AN126" s="22"/>
      <c r="AO126" s="22"/>
      <c r="AP126" s="22">
        <f t="shared" si="8"/>
        <v>484</v>
      </c>
      <c r="AQ126" s="22"/>
      <c r="AR126" s="22">
        <f t="shared" si="9"/>
        <v>484</v>
      </c>
      <c r="AS126" s="22"/>
      <c r="AT126" s="22"/>
      <c r="AU126" s="22"/>
      <c r="AV126" s="22"/>
      <c r="AW126" s="22">
        <f t="shared" si="10"/>
        <v>484</v>
      </c>
      <c r="AX126" s="22"/>
      <c r="AY126" s="22"/>
      <c r="AZ126" s="22"/>
      <c r="BA126" s="22"/>
      <c r="BB126" s="1">
        <v>0</v>
      </c>
      <c r="BC126" s="1" t="s">
        <v>324</v>
      </c>
      <c r="BD126" s="1" t="s">
        <v>40</v>
      </c>
      <c r="BE126" s="1">
        <v>91</v>
      </c>
      <c r="BF126" s="1">
        <v>4000</v>
      </c>
      <c r="BG126" s="1">
        <v>1000</v>
      </c>
      <c r="BH126" s="1">
        <v>1.9545999999999999</v>
      </c>
      <c r="BI126" s="1" t="s">
        <v>125</v>
      </c>
    </row>
    <row r="127" spans="1:61" x14ac:dyDescent="0.15">
      <c r="A127" s="21" t="s">
        <v>329</v>
      </c>
      <c r="B127" s="21" t="s">
        <v>330</v>
      </c>
      <c r="C127" s="1" t="s">
        <v>38</v>
      </c>
      <c r="G127" s="1">
        <v>1</v>
      </c>
      <c r="V127" s="1">
        <v>1402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22">
        <f t="shared" si="11"/>
        <v>1402</v>
      </c>
      <c r="AI127" s="22"/>
      <c r="AJ127" s="22"/>
      <c r="AK127" s="22">
        <f t="shared" si="7"/>
        <v>1402</v>
      </c>
      <c r="AL127" s="22"/>
      <c r="AM127" s="22"/>
      <c r="AN127" s="22"/>
      <c r="AO127" s="22"/>
      <c r="AP127" s="22">
        <f t="shared" si="8"/>
        <v>1402</v>
      </c>
      <c r="AQ127" s="22"/>
      <c r="AR127" s="22">
        <f t="shared" si="9"/>
        <v>1402</v>
      </c>
      <c r="AS127" s="22"/>
      <c r="AT127" s="22"/>
      <c r="AU127" s="22"/>
      <c r="AV127" s="22"/>
      <c r="AW127" s="22">
        <f t="shared" si="10"/>
        <v>1402</v>
      </c>
      <c r="AX127" s="22"/>
      <c r="AY127" s="22"/>
      <c r="AZ127" s="22"/>
      <c r="BA127" s="22"/>
      <c r="BB127" s="1">
        <v>0</v>
      </c>
      <c r="BC127" s="1" t="s">
        <v>331</v>
      </c>
      <c r="BD127" s="1" t="s">
        <v>40</v>
      </c>
      <c r="BE127" s="1">
        <v>71</v>
      </c>
      <c r="BF127" s="1">
        <v>2000</v>
      </c>
      <c r="BG127" s="1">
        <v>1000</v>
      </c>
      <c r="BH127" s="1">
        <v>1.3808</v>
      </c>
      <c r="BI127" s="1" t="s">
        <v>162</v>
      </c>
    </row>
    <row r="128" spans="1:61" x14ac:dyDescent="0.15">
      <c r="A128" s="21" t="s">
        <v>332</v>
      </c>
      <c r="B128" s="21" t="s">
        <v>333</v>
      </c>
      <c r="C128" s="1" t="s">
        <v>38</v>
      </c>
      <c r="D128" s="1">
        <v>1</v>
      </c>
      <c r="G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2546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22">
        <f t="shared" si="11"/>
        <v>2546</v>
      </c>
      <c r="AI128" s="22"/>
      <c r="AJ128" s="22"/>
      <c r="AK128" s="22">
        <f t="shared" si="7"/>
        <v>2546</v>
      </c>
      <c r="AL128" s="22"/>
      <c r="AM128" s="22"/>
      <c r="AN128" s="22"/>
      <c r="AO128" s="22"/>
      <c r="AP128" s="22">
        <f t="shared" si="8"/>
        <v>2546</v>
      </c>
      <c r="AQ128" s="22"/>
      <c r="AR128" s="22">
        <f t="shared" si="9"/>
        <v>2546</v>
      </c>
      <c r="AS128" s="22"/>
      <c r="AT128" s="22"/>
      <c r="AU128" s="22"/>
      <c r="AV128" s="22"/>
      <c r="AW128" s="22">
        <f t="shared" si="10"/>
        <v>2546</v>
      </c>
      <c r="AX128" s="22"/>
      <c r="AY128" s="22"/>
      <c r="AZ128" s="22"/>
      <c r="BA128" s="22"/>
      <c r="BB128" s="1">
        <v>0</v>
      </c>
      <c r="BC128" s="1" t="s">
        <v>172</v>
      </c>
      <c r="BD128" s="1" t="s">
        <v>40</v>
      </c>
      <c r="BE128" s="1">
        <v>76</v>
      </c>
      <c r="BF128" s="1">
        <v>5000</v>
      </c>
      <c r="BG128" s="1">
        <v>5000</v>
      </c>
      <c r="BH128" s="1">
        <v>0.72909999999999997</v>
      </c>
      <c r="BI128" s="1" t="s">
        <v>212</v>
      </c>
    </row>
    <row r="129" spans="1:61" x14ac:dyDescent="0.15">
      <c r="A129" s="21" t="s">
        <v>980</v>
      </c>
      <c r="B129" s="21" t="s">
        <v>981</v>
      </c>
      <c r="C129" s="1" t="s">
        <v>38</v>
      </c>
      <c r="R129" s="1">
        <v>1</v>
      </c>
      <c r="V129" s="1">
        <v>563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22">
        <f t="shared" si="11"/>
        <v>563</v>
      </c>
      <c r="AI129" s="22"/>
      <c r="AJ129" s="22"/>
      <c r="AK129" s="22">
        <f t="shared" si="7"/>
        <v>563</v>
      </c>
      <c r="AL129" s="22"/>
      <c r="AM129" s="22"/>
      <c r="AN129" s="22"/>
      <c r="AO129" s="22"/>
      <c r="AP129" s="22">
        <f t="shared" si="8"/>
        <v>563</v>
      </c>
      <c r="AQ129" s="22"/>
      <c r="AR129" s="22">
        <f t="shared" si="9"/>
        <v>563</v>
      </c>
      <c r="AS129" s="22"/>
      <c r="AT129" s="22"/>
      <c r="AU129" s="22"/>
      <c r="AV129" s="22" t="s">
        <v>1742</v>
      </c>
      <c r="AW129" s="22">
        <f t="shared" si="10"/>
        <v>563</v>
      </c>
      <c r="AX129" s="22" t="s">
        <v>1728</v>
      </c>
      <c r="AY129" s="22"/>
      <c r="AZ129" s="22" t="s">
        <v>1741</v>
      </c>
      <c r="BA129" s="22"/>
      <c r="BB129" s="1">
        <v>3000</v>
      </c>
      <c r="BC129" s="1" t="s">
        <v>483</v>
      </c>
      <c r="BD129" s="1" t="s">
        <v>40</v>
      </c>
      <c r="BE129" s="1">
        <v>71</v>
      </c>
      <c r="BF129" s="1">
        <v>3000</v>
      </c>
      <c r="BG129" s="1">
        <v>3000</v>
      </c>
      <c r="BH129" s="1">
        <v>0.24079999999999999</v>
      </c>
      <c r="BI129" s="1" t="s">
        <v>17</v>
      </c>
    </row>
    <row r="130" spans="1:61" x14ac:dyDescent="0.15">
      <c r="A130" s="21" t="s">
        <v>336</v>
      </c>
      <c r="B130" s="21" t="s">
        <v>337</v>
      </c>
      <c r="C130" s="1" t="s">
        <v>38</v>
      </c>
      <c r="G130" s="1">
        <v>1</v>
      </c>
      <c r="V130" s="1">
        <v>923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22">
        <f t="shared" si="11"/>
        <v>923</v>
      </c>
      <c r="AI130" s="22"/>
      <c r="AJ130" s="22"/>
      <c r="AK130" s="22">
        <f t="shared" si="7"/>
        <v>923</v>
      </c>
      <c r="AL130" s="22"/>
      <c r="AM130" s="22"/>
      <c r="AN130" s="22"/>
      <c r="AO130" s="22"/>
      <c r="AP130" s="22">
        <f t="shared" si="8"/>
        <v>923</v>
      </c>
      <c r="AQ130" s="22"/>
      <c r="AR130" s="22">
        <f t="shared" si="9"/>
        <v>923</v>
      </c>
      <c r="AS130" s="22"/>
      <c r="AT130" s="22"/>
      <c r="AU130" s="22"/>
      <c r="AV130" s="22"/>
      <c r="AW130" s="22">
        <f t="shared" si="10"/>
        <v>923</v>
      </c>
      <c r="AX130" s="22"/>
      <c r="AY130" s="22"/>
      <c r="AZ130" s="22"/>
      <c r="BA130" s="22"/>
      <c r="BB130" s="1">
        <v>0</v>
      </c>
      <c r="BC130" s="1" t="s">
        <v>172</v>
      </c>
      <c r="BD130" s="1" t="s">
        <v>40</v>
      </c>
      <c r="BE130" s="1">
        <v>76</v>
      </c>
      <c r="BF130" s="1">
        <v>1000</v>
      </c>
      <c r="BG130" s="1">
        <v>1000</v>
      </c>
      <c r="BH130" s="1">
        <v>1.8935</v>
      </c>
      <c r="BI130" s="1" t="s">
        <v>162</v>
      </c>
    </row>
    <row r="131" spans="1:61" x14ac:dyDescent="0.15">
      <c r="A131" s="21" t="s">
        <v>338</v>
      </c>
      <c r="B131" s="21" t="s">
        <v>339</v>
      </c>
      <c r="C131" s="1" t="s">
        <v>38</v>
      </c>
      <c r="G131" s="1">
        <v>1</v>
      </c>
      <c r="V131" s="1">
        <v>1971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22">
        <f t="shared" si="11"/>
        <v>1971</v>
      </c>
      <c r="AI131" s="22"/>
      <c r="AJ131" s="22"/>
      <c r="AK131" s="22">
        <f t="shared" si="7"/>
        <v>1971</v>
      </c>
      <c r="AL131" s="22"/>
      <c r="AM131" s="22"/>
      <c r="AN131" s="22"/>
      <c r="AO131" s="22"/>
      <c r="AP131" s="22">
        <f t="shared" si="8"/>
        <v>1971</v>
      </c>
      <c r="AQ131" s="22"/>
      <c r="AR131" s="22">
        <f t="shared" si="9"/>
        <v>1971</v>
      </c>
      <c r="AS131" s="22"/>
      <c r="AT131" s="22"/>
      <c r="AU131" s="22"/>
      <c r="AV131" s="22"/>
      <c r="AW131" s="22">
        <f t="shared" si="10"/>
        <v>1971</v>
      </c>
      <c r="AX131" s="22"/>
      <c r="AY131" s="22"/>
      <c r="AZ131" s="22"/>
      <c r="BA131" s="22"/>
      <c r="BB131" s="1">
        <v>0</v>
      </c>
      <c r="BC131" s="1" t="s">
        <v>172</v>
      </c>
      <c r="BD131" s="1" t="s">
        <v>40</v>
      </c>
      <c r="BE131" s="1">
        <v>126</v>
      </c>
      <c r="BF131" s="1">
        <v>5000</v>
      </c>
      <c r="BG131" s="1">
        <v>5000</v>
      </c>
      <c r="BH131" s="1">
        <v>0.9284</v>
      </c>
      <c r="BI131" s="1" t="s">
        <v>162</v>
      </c>
    </row>
    <row r="132" spans="1:61" x14ac:dyDescent="0.15">
      <c r="A132" s="21" t="s">
        <v>340</v>
      </c>
      <c r="B132" s="21" t="s">
        <v>341</v>
      </c>
      <c r="C132" s="1" t="s">
        <v>38</v>
      </c>
      <c r="D132" s="1">
        <v>4</v>
      </c>
      <c r="V132" s="1">
        <v>1085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22">
        <f t="shared" si="11"/>
        <v>1085</v>
      </c>
      <c r="AI132" s="22"/>
      <c r="AJ132" s="22"/>
      <c r="AK132" s="22">
        <f t="shared" si="7"/>
        <v>1085</v>
      </c>
      <c r="AL132" s="22"/>
      <c r="AM132" s="22"/>
      <c r="AN132" s="22"/>
      <c r="AO132" s="22"/>
      <c r="AP132" s="22">
        <f t="shared" si="8"/>
        <v>1085</v>
      </c>
      <c r="AQ132" s="22"/>
      <c r="AR132" s="22">
        <f t="shared" si="9"/>
        <v>1085</v>
      </c>
      <c r="AS132" s="22"/>
      <c r="AT132" s="22"/>
      <c r="AU132" s="22"/>
      <c r="AV132" s="22"/>
      <c r="AW132" s="22">
        <f t="shared" si="10"/>
        <v>1085</v>
      </c>
      <c r="AX132" s="22"/>
      <c r="AY132" s="22"/>
      <c r="AZ132" s="22"/>
      <c r="BA132" s="22"/>
      <c r="BB132" s="1">
        <v>0</v>
      </c>
      <c r="BC132" s="1" t="s">
        <v>324</v>
      </c>
      <c r="BD132" s="1" t="s">
        <v>40</v>
      </c>
      <c r="BE132" s="1">
        <v>56</v>
      </c>
      <c r="BF132" s="1">
        <v>1000</v>
      </c>
      <c r="BG132" s="1">
        <v>1000</v>
      </c>
      <c r="BH132" s="1">
        <v>4.0945999999999998</v>
      </c>
      <c r="BI132" s="1" t="s">
        <v>125</v>
      </c>
    </row>
    <row r="133" spans="1:61" x14ac:dyDescent="0.15">
      <c r="A133" s="21" t="s">
        <v>984</v>
      </c>
      <c r="B133" s="21" t="s">
        <v>985</v>
      </c>
      <c r="C133" s="1" t="s">
        <v>38</v>
      </c>
      <c r="R133" s="1">
        <v>2</v>
      </c>
      <c r="V133" s="1">
        <v>1167</v>
      </c>
      <c r="W133" s="1">
        <v>0</v>
      </c>
      <c r="X133" s="1">
        <v>0</v>
      </c>
      <c r="Y133" s="1">
        <v>0</v>
      </c>
      <c r="Z133" s="1">
        <v>0</v>
      </c>
      <c r="AA133" s="1">
        <v>20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22">
        <f t="shared" si="11"/>
        <v>1187</v>
      </c>
      <c r="AI133" s="22"/>
      <c r="AJ133" s="22"/>
      <c r="AK133" s="22">
        <f t="shared" si="7"/>
        <v>1187</v>
      </c>
      <c r="AL133" s="22"/>
      <c r="AM133" s="22"/>
      <c r="AN133" s="22"/>
      <c r="AO133" s="22"/>
      <c r="AP133" s="22">
        <f t="shared" si="8"/>
        <v>1187</v>
      </c>
      <c r="AQ133" s="22"/>
      <c r="AR133" s="22">
        <f t="shared" si="9"/>
        <v>1187</v>
      </c>
      <c r="AS133" s="22"/>
      <c r="AT133" s="22"/>
      <c r="AU133" s="22"/>
      <c r="AV133" s="22" t="s">
        <v>1728</v>
      </c>
      <c r="AW133" s="22">
        <f t="shared" si="10"/>
        <v>1187</v>
      </c>
      <c r="AX133" s="22" t="s">
        <v>1728</v>
      </c>
      <c r="AY133" s="22"/>
      <c r="AZ133" s="22" t="s">
        <v>1743</v>
      </c>
      <c r="BA133" s="22"/>
      <c r="BB133" s="1">
        <v>3000</v>
      </c>
      <c r="BC133" s="1" t="s">
        <v>483</v>
      </c>
      <c r="BD133" s="1" t="s">
        <v>40</v>
      </c>
      <c r="BE133" s="1">
        <v>111</v>
      </c>
      <c r="BF133" s="1">
        <v>3000</v>
      </c>
      <c r="BG133" s="1">
        <v>3000</v>
      </c>
      <c r="BH133" s="1">
        <v>0.1123</v>
      </c>
      <c r="BI133" s="1" t="s">
        <v>17</v>
      </c>
    </row>
    <row r="134" spans="1:61" x14ac:dyDescent="0.15">
      <c r="A134" s="21" t="s">
        <v>1425</v>
      </c>
      <c r="B134" s="21" t="s">
        <v>1426</v>
      </c>
      <c r="C134" s="1" t="s">
        <v>38</v>
      </c>
      <c r="L134" s="1">
        <v>2</v>
      </c>
      <c r="V134" s="1">
        <v>703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22">
        <f t="shared" si="11"/>
        <v>703</v>
      </c>
      <c r="AI134" s="22"/>
      <c r="AJ134" s="22"/>
      <c r="AK134" s="22">
        <f t="shared" si="7"/>
        <v>703</v>
      </c>
      <c r="AL134" s="22"/>
      <c r="AM134" s="22"/>
      <c r="AN134" s="22"/>
      <c r="AO134" s="22"/>
      <c r="AP134" s="22">
        <f t="shared" si="8"/>
        <v>703</v>
      </c>
      <c r="AQ134" s="22"/>
      <c r="AR134" s="22">
        <f t="shared" si="9"/>
        <v>703</v>
      </c>
      <c r="AS134" s="22"/>
      <c r="AT134" s="22"/>
      <c r="AU134" s="22"/>
      <c r="AV134" s="22"/>
      <c r="AW134" s="22">
        <f t="shared" si="10"/>
        <v>703</v>
      </c>
      <c r="AX134" s="22" t="s">
        <v>1742</v>
      </c>
      <c r="AY134" s="22"/>
      <c r="AZ134" s="22" t="s">
        <v>1744</v>
      </c>
      <c r="BA134" s="22"/>
      <c r="BB134" s="1">
        <v>5000</v>
      </c>
      <c r="BC134" s="1" t="s">
        <v>483</v>
      </c>
      <c r="BD134" s="1" t="s">
        <v>40</v>
      </c>
      <c r="BE134" s="1">
        <v>126</v>
      </c>
      <c r="BF134" s="1">
        <v>5000</v>
      </c>
      <c r="BG134" s="1">
        <v>5000</v>
      </c>
      <c r="BH134" s="1">
        <v>0.4632</v>
      </c>
      <c r="BI134" s="1" t="s">
        <v>11</v>
      </c>
    </row>
    <row r="135" spans="1:61" x14ac:dyDescent="0.15">
      <c r="A135" s="21" t="s">
        <v>347</v>
      </c>
      <c r="B135" s="21" t="s">
        <v>348</v>
      </c>
      <c r="C135" s="1" t="s">
        <v>38</v>
      </c>
      <c r="D135" s="1">
        <v>1</v>
      </c>
      <c r="V135" s="1">
        <v>2005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22">
        <f t="shared" si="11"/>
        <v>2005</v>
      </c>
      <c r="AI135" s="22"/>
      <c r="AJ135" s="22"/>
      <c r="AK135" s="22">
        <f t="shared" si="7"/>
        <v>2005</v>
      </c>
      <c r="AL135" s="22"/>
      <c r="AM135" s="22"/>
      <c r="AN135" s="22"/>
      <c r="AO135" s="22"/>
      <c r="AP135" s="22">
        <f t="shared" si="8"/>
        <v>2005</v>
      </c>
      <c r="AQ135" s="22"/>
      <c r="AR135" s="22">
        <f t="shared" si="9"/>
        <v>2005</v>
      </c>
      <c r="AS135" s="22"/>
      <c r="AT135" s="22"/>
      <c r="AU135" s="22"/>
      <c r="AV135" s="22"/>
      <c r="AW135" s="22">
        <f t="shared" si="10"/>
        <v>2005</v>
      </c>
      <c r="AX135" s="22"/>
      <c r="AY135" s="22"/>
      <c r="AZ135" s="22"/>
      <c r="BA135" s="22"/>
      <c r="BB135" s="1">
        <v>0</v>
      </c>
      <c r="BC135" s="1" t="s">
        <v>349</v>
      </c>
      <c r="BD135" s="1" t="s">
        <v>40</v>
      </c>
      <c r="BE135" s="1">
        <v>91</v>
      </c>
      <c r="BF135" s="1">
        <v>4000</v>
      </c>
      <c r="BG135" s="1">
        <v>4000</v>
      </c>
      <c r="BH135" s="1">
        <v>0.34239999999999998</v>
      </c>
      <c r="BI135" s="1" t="s">
        <v>125</v>
      </c>
    </row>
    <row r="136" spans="1:61" x14ac:dyDescent="0.15">
      <c r="A136" s="21" t="s">
        <v>350</v>
      </c>
      <c r="B136" s="21" t="s">
        <v>351</v>
      </c>
      <c r="C136" s="1" t="s">
        <v>38</v>
      </c>
      <c r="G136" s="1">
        <v>1</v>
      </c>
      <c r="V136" s="1">
        <v>3504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22">
        <f t="shared" si="11"/>
        <v>3504</v>
      </c>
      <c r="AI136" s="22"/>
      <c r="AJ136" s="22"/>
      <c r="AK136" s="22">
        <f t="shared" si="7"/>
        <v>3504</v>
      </c>
      <c r="AL136" s="22"/>
      <c r="AM136" s="22"/>
      <c r="AN136" s="22"/>
      <c r="AO136" s="22"/>
      <c r="AP136" s="22">
        <f t="shared" si="8"/>
        <v>3504</v>
      </c>
      <c r="AQ136" s="22"/>
      <c r="AR136" s="22">
        <f t="shared" si="9"/>
        <v>3504</v>
      </c>
      <c r="AS136" s="22"/>
      <c r="AT136" s="22"/>
      <c r="AU136" s="22"/>
      <c r="AV136" s="22"/>
      <c r="AW136" s="22">
        <f t="shared" si="10"/>
        <v>3504</v>
      </c>
      <c r="AX136" s="22"/>
      <c r="AY136" s="22"/>
      <c r="AZ136" s="22"/>
      <c r="BA136" s="22"/>
      <c r="BB136" s="1">
        <v>0</v>
      </c>
      <c r="BC136" s="1" t="s">
        <v>172</v>
      </c>
      <c r="BD136" s="1" t="s">
        <v>40</v>
      </c>
      <c r="BE136" s="1">
        <v>86</v>
      </c>
      <c r="BF136" s="1">
        <v>5000</v>
      </c>
      <c r="BG136" s="1">
        <v>5000</v>
      </c>
      <c r="BH136" s="1">
        <v>1.9300000000000001E-2</v>
      </c>
      <c r="BI136" s="1" t="s">
        <v>162</v>
      </c>
    </row>
    <row r="137" spans="1:61" x14ac:dyDescent="0.15">
      <c r="A137" s="21" t="s">
        <v>352</v>
      </c>
      <c r="B137" s="21" t="s">
        <v>353</v>
      </c>
      <c r="C137" s="1" t="s">
        <v>38</v>
      </c>
      <c r="G137" s="1">
        <v>14</v>
      </c>
      <c r="V137" s="1">
        <v>5088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22">
        <f t="shared" si="11"/>
        <v>5088</v>
      </c>
      <c r="AI137" s="22"/>
      <c r="AJ137" s="22"/>
      <c r="AK137" s="22">
        <f t="shared" si="7"/>
        <v>5088</v>
      </c>
      <c r="AL137" s="22"/>
      <c r="AM137" s="22"/>
      <c r="AN137" s="22"/>
      <c r="AO137" s="22"/>
      <c r="AP137" s="22">
        <f t="shared" si="8"/>
        <v>5088</v>
      </c>
      <c r="AQ137" s="22"/>
      <c r="AR137" s="22">
        <f t="shared" si="9"/>
        <v>5088</v>
      </c>
      <c r="AS137" s="22"/>
      <c r="AT137" s="22"/>
      <c r="AU137" s="22"/>
      <c r="AV137" s="22"/>
      <c r="AW137" s="22">
        <f t="shared" si="10"/>
        <v>5088</v>
      </c>
      <c r="AX137" s="22"/>
      <c r="AY137" s="22">
        <v>10000</v>
      </c>
      <c r="AZ137" s="22" t="s">
        <v>1866</v>
      </c>
      <c r="BA137" s="22"/>
      <c r="BB137" s="1">
        <v>10000</v>
      </c>
      <c r="BC137" s="1" t="s">
        <v>172</v>
      </c>
      <c r="BD137" s="1" t="s">
        <v>40</v>
      </c>
      <c r="BE137" s="1">
        <v>86</v>
      </c>
      <c r="BF137" s="1">
        <v>5000</v>
      </c>
      <c r="BG137" s="1">
        <v>5000</v>
      </c>
      <c r="BH137" s="1">
        <v>1.7999999999999999E-2</v>
      </c>
      <c r="BI137" s="1" t="s">
        <v>162</v>
      </c>
    </row>
    <row r="138" spans="1:61" x14ac:dyDescent="0.15">
      <c r="A138" s="21" t="s">
        <v>354</v>
      </c>
      <c r="B138" s="21" t="s">
        <v>355</v>
      </c>
      <c r="C138" s="1" t="s">
        <v>38</v>
      </c>
      <c r="I138" s="1">
        <v>1</v>
      </c>
      <c r="V138" s="1">
        <v>608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22">
        <f t="shared" si="11"/>
        <v>608</v>
      </c>
      <c r="AI138" s="22"/>
      <c r="AJ138" s="22"/>
      <c r="AK138" s="22">
        <f t="shared" si="7"/>
        <v>608</v>
      </c>
      <c r="AL138" s="22"/>
      <c r="AM138" s="22"/>
      <c r="AN138" s="22"/>
      <c r="AO138" s="22"/>
      <c r="AP138" s="22">
        <f t="shared" si="8"/>
        <v>608</v>
      </c>
      <c r="AQ138" s="22"/>
      <c r="AR138" s="22">
        <f t="shared" si="9"/>
        <v>608</v>
      </c>
      <c r="AS138" s="22"/>
      <c r="AT138" s="22"/>
      <c r="AU138" s="22"/>
      <c r="AV138" s="22"/>
      <c r="AW138" s="22">
        <f t="shared" si="10"/>
        <v>608</v>
      </c>
      <c r="AX138" s="22"/>
      <c r="AY138" s="22"/>
      <c r="AZ138" s="22"/>
      <c r="BA138" s="22"/>
      <c r="BB138" s="1">
        <v>0</v>
      </c>
      <c r="BC138" s="1" t="s">
        <v>356</v>
      </c>
      <c r="BD138" s="1" t="s">
        <v>40</v>
      </c>
      <c r="BE138" s="1">
        <v>64</v>
      </c>
      <c r="BF138" s="1">
        <v>4500</v>
      </c>
      <c r="BG138" s="1">
        <v>750</v>
      </c>
      <c r="BH138" s="1">
        <v>10.1782</v>
      </c>
      <c r="BI138" s="1" t="s">
        <v>169</v>
      </c>
    </row>
    <row r="139" spans="1:61" x14ac:dyDescent="0.15">
      <c r="A139" s="21" t="s">
        <v>357</v>
      </c>
      <c r="B139" s="21" t="s">
        <v>358</v>
      </c>
      <c r="C139" s="1" t="s">
        <v>38</v>
      </c>
      <c r="I139" s="1">
        <v>2</v>
      </c>
      <c r="V139" s="1">
        <v>6376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22">
        <f t="shared" si="11"/>
        <v>6376</v>
      </c>
      <c r="AI139" s="22"/>
      <c r="AJ139" s="22"/>
      <c r="AK139" s="22">
        <f t="shared" si="7"/>
        <v>6376</v>
      </c>
      <c r="AL139" s="22"/>
      <c r="AM139" s="22"/>
      <c r="AN139" s="22"/>
      <c r="AO139" s="22"/>
      <c r="AP139" s="22">
        <f t="shared" si="8"/>
        <v>6376</v>
      </c>
      <c r="AQ139" s="22"/>
      <c r="AR139" s="22">
        <f t="shared" si="9"/>
        <v>6376</v>
      </c>
      <c r="AS139" s="22"/>
      <c r="AT139" s="22"/>
      <c r="AU139" s="22"/>
      <c r="AV139" s="22"/>
      <c r="AW139" s="22">
        <f t="shared" si="10"/>
        <v>6376</v>
      </c>
      <c r="AX139" s="22"/>
      <c r="AY139" s="22"/>
      <c r="AZ139" s="22"/>
      <c r="BA139" s="22"/>
      <c r="BB139" s="1">
        <v>0</v>
      </c>
      <c r="BC139" s="1" t="s">
        <v>359</v>
      </c>
      <c r="BD139" s="1" t="s">
        <v>40</v>
      </c>
      <c r="BE139" s="1">
        <v>126</v>
      </c>
      <c r="BF139" s="1">
        <v>10000</v>
      </c>
      <c r="BG139" s="1">
        <v>2500</v>
      </c>
      <c r="BH139" s="1">
        <v>0.45689999999999997</v>
      </c>
      <c r="BI139" s="1" t="s">
        <v>169</v>
      </c>
    </row>
    <row r="140" spans="1:61" x14ac:dyDescent="0.15">
      <c r="A140" s="21" t="s">
        <v>360</v>
      </c>
      <c r="B140" s="21" t="s">
        <v>361</v>
      </c>
      <c r="C140" s="1" t="s">
        <v>38</v>
      </c>
      <c r="I140" s="1">
        <v>1</v>
      </c>
      <c r="V140" s="1">
        <v>1454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22">
        <f t="shared" si="11"/>
        <v>1454</v>
      </c>
      <c r="AI140" s="22"/>
      <c r="AJ140" s="22"/>
      <c r="AK140" s="22">
        <f t="shared" si="7"/>
        <v>1454</v>
      </c>
      <c r="AL140" s="22"/>
      <c r="AM140" s="22"/>
      <c r="AN140" s="22"/>
      <c r="AO140" s="22"/>
      <c r="AP140" s="22">
        <f t="shared" si="8"/>
        <v>1454</v>
      </c>
      <c r="AQ140" s="22"/>
      <c r="AR140" s="22">
        <f t="shared" si="9"/>
        <v>1454</v>
      </c>
      <c r="AS140" s="22"/>
      <c r="AT140" s="22"/>
      <c r="AU140" s="22"/>
      <c r="AV140" s="22"/>
      <c r="AW140" s="22">
        <f t="shared" si="10"/>
        <v>1454</v>
      </c>
      <c r="AX140" s="22"/>
      <c r="AY140" s="22"/>
      <c r="AZ140" s="22"/>
      <c r="BA140" s="22"/>
      <c r="BB140" s="1">
        <v>0</v>
      </c>
      <c r="BC140" s="1" t="s">
        <v>331</v>
      </c>
      <c r="BD140" s="1" t="s">
        <v>40</v>
      </c>
      <c r="BE140" s="1">
        <v>61</v>
      </c>
      <c r="BF140" s="1">
        <v>2500</v>
      </c>
      <c r="BG140" s="1">
        <v>2500</v>
      </c>
      <c r="BH140" s="1">
        <v>24.733699999999999</v>
      </c>
      <c r="BI140" s="1" t="s">
        <v>169</v>
      </c>
    </row>
    <row r="141" spans="1:61" x14ac:dyDescent="0.15">
      <c r="A141" s="21" t="s">
        <v>362</v>
      </c>
      <c r="B141" s="21" t="s">
        <v>363</v>
      </c>
      <c r="C141" s="1" t="s">
        <v>38</v>
      </c>
      <c r="I141" s="1">
        <v>1</v>
      </c>
      <c r="V141" s="1">
        <v>3949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22">
        <f t="shared" si="11"/>
        <v>3949</v>
      </c>
      <c r="AI141" s="22"/>
      <c r="AJ141" s="22"/>
      <c r="AK141" s="22">
        <f t="shared" si="7"/>
        <v>3949</v>
      </c>
      <c r="AL141" s="22"/>
      <c r="AM141" s="22"/>
      <c r="AN141" s="22"/>
      <c r="AO141" s="22"/>
      <c r="AP141" s="22">
        <f t="shared" si="8"/>
        <v>3949</v>
      </c>
      <c r="AQ141" s="22"/>
      <c r="AR141" s="22">
        <f t="shared" si="9"/>
        <v>3949</v>
      </c>
      <c r="AS141" s="22"/>
      <c r="AT141" s="22"/>
      <c r="AU141" s="22"/>
      <c r="AV141" s="22"/>
      <c r="AW141" s="22">
        <f t="shared" si="10"/>
        <v>3949</v>
      </c>
      <c r="AX141" s="22"/>
      <c r="AY141" s="22"/>
      <c r="AZ141" s="22"/>
      <c r="BA141" s="22"/>
      <c r="BB141" s="1">
        <v>0</v>
      </c>
      <c r="BC141" s="1" t="s">
        <v>181</v>
      </c>
      <c r="BD141" s="1" t="s">
        <v>40</v>
      </c>
      <c r="BE141" s="1">
        <v>113</v>
      </c>
      <c r="BF141" s="1">
        <v>2500</v>
      </c>
      <c r="BG141" s="1">
        <v>2500</v>
      </c>
      <c r="BH141" s="1">
        <v>5.0342000000000002</v>
      </c>
      <c r="BI141" s="1" t="s">
        <v>169</v>
      </c>
    </row>
    <row r="142" spans="1:61" x14ac:dyDescent="0.15">
      <c r="A142" s="21" t="s">
        <v>364</v>
      </c>
      <c r="B142" s="21" t="s">
        <v>365</v>
      </c>
      <c r="C142" s="1" t="s">
        <v>38</v>
      </c>
      <c r="I142" s="1">
        <v>1</v>
      </c>
      <c r="V142" s="1">
        <v>202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22">
        <f t="shared" si="11"/>
        <v>202</v>
      </c>
      <c r="AI142" s="22"/>
      <c r="AJ142" s="22"/>
      <c r="AK142" s="22">
        <f t="shared" si="7"/>
        <v>202</v>
      </c>
      <c r="AL142" s="22"/>
      <c r="AM142" s="22"/>
      <c r="AN142" s="22"/>
      <c r="AO142" s="22"/>
      <c r="AP142" s="22">
        <f t="shared" si="8"/>
        <v>202</v>
      </c>
      <c r="AQ142" s="22"/>
      <c r="AR142" s="22">
        <f t="shared" si="9"/>
        <v>202</v>
      </c>
      <c r="AS142" s="22"/>
      <c r="AT142" s="22"/>
      <c r="AU142" s="22"/>
      <c r="AV142" s="22"/>
      <c r="AW142" s="22">
        <f t="shared" si="10"/>
        <v>202</v>
      </c>
      <c r="AX142" s="22"/>
      <c r="AY142" s="22"/>
      <c r="AZ142" s="22"/>
      <c r="BA142" s="22"/>
      <c r="BB142" s="1">
        <v>0</v>
      </c>
      <c r="BC142" s="1" t="s">
        <v>359</v>
      </c>
      <c r="BD142" s="1" t="s">
        <v>40</v>
      </c>
      <c r="BE142" s="1">
        <v>56</v>
      </c>
      <c r="BF142" s="1">
        <v>800</v>
      </c>
      <c r="BG142" s="1">
        <v>800</v>
      </c>
      <c r="BH142" s="1">
        <v>2.1977000000000002</v>
      </c>
      <c r="BI142" s="1" t="s">
        <v>169</v>
      </c>
    </row>
    <row r="143" spans="1:61" x14ac:dyDescent="0.15">
      <c r="A143" s="21" t="s">
        <v>366</v>
      </c>
      <c r="B143" s="21" t="s">
        <v>367</v>
      </c>
      <c r="C143" s="1" t="s">
        <v>38</v>
      </c>
      <c r="I143" s="1">
        <v>3</v>
      </c>
      <c r="V143" s="1">
        <v>1048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22">
        <f t="shared" si="11"/>
        <v>1048</v>
      </c>
      <c r="AI143" s="22"/>
      <c r="AJ143" s="22"/>
      <c r="AK143" s="22">
        <f t="shared" si="7"/>
        <v>1048</v>
      </c>
      <c r="AL143" s="22"/>
      <c r="AM143" s="22"/>
      <c r="AN143" s="22"/>
      <c r="AO143" s="22"/>
      <c r="AP143" s="22">
        <f t="shared" si="8"/>
        <v>1048</v>
      </c>
      <c r="AQ143" s="22"/>
      <c r="AR143" s="22">
        <f t="shared" si="9"/>
        <v>1048</v>
      </c>
      <c r="AS143" s="22"/>
      <c r="AT143" s="22"/>
      <c r="AU143" s="22"/>
      <c r="AV143" s="22"/>
      <c r="AW143" s="22">
        <f t="shared" si="10"/>
        <v>1048</v>
      </c>
      <c r="AX143" s="22"/>
      <c r="AY143" s="22"/>
      <c r="AZ143" s="22"/>
      <c r="BA143" s="22"/>
      <c r="BB143" s="1">
        <v>0</v>
      </c>
      <c r="BC143" s="1" t="s">
        <v>172</v>
      </c>
      <c r="BD143" s="1" t="s">
        <v>40</v>
      </c>
      <c r="BE143" s="1">
        <v>166</v>
      </c>
      <c r="BF143" s="1">
        <v>3000</v>
      </c>
      <c r="BG143" s="1">
        <v>3000</v>
      </c>
      <c r="BH143" s="1">
        <v>0.2109</v>
      </c>
      <c r="BI143" s="1" t="s">
        <v>169</v>
      </c>
    </row>
    <row r="144" spans="1:61" x14ac:dyDescent="0.15">
      <c r="A144" s="21" t="s">
        <v>368</v>
      </c>
      <c r="B144" s="21" t="s">
        <v>369</v>
      </c>
      <c r="C144" s="1" t="s">
        <v>38</v>
      </c>
      <c r="I144" s="1">
        <v>1</v>
      </c>
      <c r="V144" s="1">
        <v>427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22">
        <f t="shared" ref="AH144:AH175" si="12">SUM(V144:AE144)-AG144-SUMPRODUCT($D$8:$U$8*D144:U144)</f>
        <v>427</v>
      </c>
      <c r="AI144" s="22"/>
      <c r="AJ144" s="22"/>
      <c r="AK144" s="22">
        <f t="shared" ref="AK144:AK207" si="13">AH144-SUMPRODUCT($D$9:$U$9*D144:U144)</f>
        <v>427</v>
      </c>
      <c r="AL144" s="22"/>
      <c r="AM144" s="22"/>
      <c r="AN144" s="22"/>
      <c r="AO144" s="22"/>
      <c r="AP144" s="22">
        <f t="shared" ref="AP144:AP207" si="14">AK144-SUMPRODUCT($D$10:$U$10*D144:U144)</f>
        <v>427</v>
      </c>
      <c r="AQ144" s="22"/>
      <c r="AR144" s="22">
        <f t="shared" ref="AR144:AR207" si="15">AP144-SUMPRODUCT($D$11:$U$11*D144:U144)</f>
        <v>427</v>
      </c>
      <c r="AS144" s="22"/>
      <c r="AT144" s="22"/>
      <c r="AU144" s="22"/>
      <c r="AV144" s="22"/>
      <c r="AW144" s="22">
        <f t="shared" ref="AW144:AW207" si="16">AR144-SUMPRODUCT($D$12:$U$12*D144:U144)</f>
        <v>427</v>
      </c>
      <c r="AX144" s="22"/>
      <c r="AY144" s="22"/>
      <c r="AZ144" s="22"/>
      <c r="BA144" s="22"/>
      <c r="BB144" s="1">
        <v>0</v>
      </c>
      <c r="BC144" s="1" t="s">
        <v>331</v>
      </c>
      <c r="BD144" s="1" t="s">
        <v>40</v>
      </c>
      <c r="BE144" s="1">
        <v>86</v>
      </c>
      <c r="BF144" s="1">
        <v>1000</v>
      </c>
      <c r="BG144" s="1">
        <v>1000</v>
      </c>
      <c r="BH144" s="1">
        <v>9.4077999999999999</v>
      </c>
      <c r="BI144" s="1" t="s">
        <v>169</v>
      </c>
    </row>
    <row r="145" spans="1:61" x14ac:dyDescent="0.15">
      <c r="A145" s="21" t="s">
        <v>370</v>
      </c>
      <c r="B145" s="21" t="s">
        <v>371</v>
      </c>
      <c r="C145" s="1" t="s">
        <v>38</v>
      </c>
      <c r="I145" s="1">
        <v>1</v>
      </c>
      <c r="V145" s="1">
        <v>1157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22">
        <f t="shared" si="12"/>
        <v>1157</v>
      </c>
      <c r="AI145" s="22"/>
      <c r="AJ145" s="22"/>
      <c r="AK145" s="22">
        <f t="shared" si="13"/>
        <v>1157</v>
      </c>
      <c r="AL145" s="22"/>
      <c r="AM145" s="22"/>
      <c r="AN145" s="22"/>
      <c r="AO145" s="22"/>
      <c r="AP145" s="22">
        <f t="shared" si="14"/>
        <v>1157</v>
      </c>
      <c r="AQ145" s="22"/>
      <c r="AR145" s="22">
        <f t="shared" si="15"/>
        <v>1157</v>
      </c>
      <c r="AS145" s="22"/>
      <c r="AT145" s="22"/>
      <c r="AU145" s="22"/>
      <c r="AV145" s="22"/>
      <c r="AW145" s="22">
        <f t="shared" si="16"/>
        <v>1157</v>
      </c>
      <c r="AX145" s="22"/>
      <c r="AY145" s="22"/>
      <c r="AZ145" s="22"/>
      <c r="BA145" s="22"/>
      <c r="BB145" s="1">
        <v>0</v>
      </c>
      <c r="BC145" s="1" t="s">
        <v>181</v>
      </c>
      <c r="BD145" s="1" t="s">
        <v>40</v>
      </c>
      <c r="BE145" s="1">
        <v>76</v>
      </c>
      <c r="BF145" s="1">
        <v>3000</v>
      </c>
      <c r="BG145" s="1">
        <v>3000</v>
      </c>
      <c r="BH145" s="1">
        <v>0.05</v>
      </c>
      <c r="BI145" s="1" t="s">
        <v>169</v>
      </c>
    </row>
    <row r="146" spans="1:61" x14ac:dyDescent="0.15">
      <c r="A146" s="21" t="s">
        <v>372</v>
      </c>
      <c r="B146" s="21" t="s">
        <v>373</v>
      </c>
      <c r="C146" s="1" t="s">
        <v>38</v>
      </c>
      <c r="I146" s="1">
        <v>1</v>
      </c>
      <c r="V146" s="1">
        <v>1008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22">
        <f t="shared" si="12"/>
        <v>1008</v>
      </c>
      <c r="AI146" s="22"/>
      <c r="AJ146" s="22"/>
      <c r="AK146" s="22">
        <f t="shared" si="13"/>
        <v>1008</v>
      </c>
      <c r="AL146" s="22"/>
      <c r="AM146" s="22"/>
      <c r="AN146" s="22"/>
      <c r="AO146" s="22"/>
      <c r="AP146" s="22">
        <f t="shared" si="14"/>
        <v>1008</v>
      </c>
      <c r="AQ146" s="22"/>
      <c r="AR146" s="22">
        <f t="shared" si="15"/>
        <v>1008</v>
      </c>
      <c r="AS146" s="22"/>
      <c r="AT146" s="22"/>
      <c r="AU146" s="22"/>
      <c r="AV146" s="22"/>
      <c r="AW146" s="22">
        <f t="shared" si="16"/>
        <v>1008</v>
      </c>
      <c r="AX146" s="22"/>
      <c r="AY146" s="22"/>
      <c r="AZ146" s="22"/>
      <c r="BA146" s="22"/>
      <c r="BB146" s="1">
        <v>0</v>
      </c>
      <c r="BC146" s="1" t="s">
        <v>331</v>
      </c>
      <c r="BD146" s="1" t="s">
        <v>40</v>
      </c>
      <c r="BE146" s="1">
        <v>86</v>
      </c>
      <c r="BF146" s="1">
        <v>3000</v>
      </c>
      <c r="BG146" s="1">
        <v>3000</v>
      </c>
      <c r="BH146" s="1">
        <v>5.74E-2</v>
      </c>
      <c r="BI146" s="1" t="s">
        <v>169</v>
      </c>
    </row>
    <row r="147" spans="1:61" x14ac:dyDescent="0.15">
      <c r="A147" s="21" t="s">
        <v>374</v>
      </c>
      <c r="B147" s="21" t="s">
        <v>375</v>
      </c>
      <c r="C147" s="1" t="s">
        <v>38</v>
      </c>
      <c r="I147" s="1">
        <v>2</v>
      </c>
      <c r="V147" s="1">
        <v>88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22">
        <f t="shared" si="12"/>
        <v>88</v>
      </c>
      <c r="AI147" s="22"/>
      <c r="AJ147" s="22"/>
      <c r="AK147" s="22">
        <f t="shared" si="13"/>
        <v>88</v>
      </c>
      <c r="AL147" s="22"/>
      <c r="AM147" s="22"/>
      <c r="AN147" s="22"/>
      <c r="AO147" s="22"/>
      <c r="AP147" s="22">
        <f t="shared" si="14"/>
        <v>88</v>
      </c>
      <c r="AQ147" s="22"/>
      <c r="AR147" s="22">
        <f t="shared" si="15"/>
        <v>88</v>
      </c>
      <c r="AS147" s="22"/>
      <c r="AT147" s="22"/>
      <c r="AU147" s="22"/>
      <c r="AV147" s="22"/>
      <c r="AW147" s="22">
        <f t="shared" si="16"/>
        <v>88</v>
      </c>
      <c r="AX147" s="22"/>
      <c r="AY147" s="22"/>
      <c r="AZ147" s="22"/>
      <c r="BA147" s="22"/>
      <c r="BB147" s="1">
        <v>0</v>
      </c>
      <c r="BC147" s="1" t="s">
        <v>181</v>
      </c>
      <c r="BD147" s="1" t="s">
        <v>40</v>
      </c>
      <c r="BE147" s="1">
        <v>126</v>
      </c>
      <c r="BF147" s="1">
        <v>5000</v>
      </c>
      <c r="BG147" s="1">
        <v>5000</v>
      </c>
      <c r="BH147" s="1">
        <v>1E-4</v>
      </c>
      <c r="BI147" s="1" t="s">
        <v>169</v>
      </c>
    </row>
    <row r="148" spans="1:61" x14ac:dyDescent="0.15">
      <c r="A148" s="21" t="s">
        <v>376</v>
      </c>
      <c r="B148" s="21" t="s">
        <v>377</v>
      </c>
      <c r="C148" s="1" t="s">
        <v>38</v>
      </c>
      <c r="I148" s="1">
        <v>1</v>
      </c>
      <c r="V148" s="1">
        <v>2940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22">
        <f t="shared" si="12"/>
        <v>2940</v>
      </c>
      <c r="AI148" s="22"/>
      <c r="AJ148" s="22"/>
      <c r="AK148" s="22">
        <f t="shared" si="13"/>
        <v>2940</v>
      </c>
      <c r="AL148" s="22"/>
      <c r="AM148" s="22"/>
      <c r="AN148" s="22"/>
      <c r="AO148" s="22"/>
      <c r="AP148" s="22">
        <f t="shared" si="14"/>
        <v>2940</v>
      </c>
      <c r="AQ148" s="22"/>
      <c r="AR148" s="22">
        <f t="shared" si="15"/>
        <v>2940</v>
      </c>
      <c r="AS148" s="22"/>
      <c r="AT148" s="22"/>
      <c r="AU148" s="22"/>
      <c r="AV148" s="22"/>
      <c r="AW148" s="22">
        <f t="shared" si="16"/>
        <v>2940</v>
      </c>
      <c r="AX148" s="22"/>
      <c r="AY148" s="22"/>
      <c r="AZ148" s="22"/>
      <c r="BA148" s="22"/>
      <c r="BB148" s="1">
        <v>0</v>
      </c>
      <c r="BC148" s="1" t="s">
        <v>331</v>
      </c>
      <c r="BD148" s="1" t="s">
        <v>40</v>
      </c>
      <c r="BE148" s="1">
        <v>71</v>
      </c>
      <c r="BF148" s="1">
        <v>3000</v>
      </c>
      <c r="BG148" s="1">
        <v>3000</v>
      </c>
      <c r="BH148" s="1">
        <v>6.1100000000000002E-2</v>
      </c>
      <c r="BI148" s="1" t="s">
        <v>169</v>
      </c>
    </row>
    <row r="149" spans="1:61" x14ac:dyDescent="0.15">
      <c r="A149" s="21" t="s">
        <v>378</v>
      </c>
      <c r="B149" s="21" t="s">
        <v>379</v>
      </c>
      <c r="C149" s="1" t="s">
        <v>38</v>
      </c>
      <c r="J149" s="1">
        <v>1</v>
      </c>
      <c r="V149" s="1">
        <v>42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22">
        <f t="shared" si="12"/>
        <v>42</v>
      </c>
      <c r="AI149" s="22"/>
      <c r="AJ149" s="22"/>
      <c r="AK149" s="22">
        <f t="shared" si="13"/>
        <v>42</v>
      </c>
      <c r="AL149" s="22"/>
      <c r="AM149" s="22"/>
      <c r="AN149" s="22"/>
      <c r="AO149" s="22"/>
      <c r="AP149" s="22">
        <f t="shared" si="14"/>
        <v>42</v>
      </c>
      <c r="AQ149" s="22"/>
      <c r="AR149" s="22">
        <f t="shared" si="15"/>
        <v>42</v>
      </c>
      <c r="AS149" s="22"/>
      <c r="AT149" s="22"/>
      <c r="AU149" s="22"/>
      <c r="AV149" s="22"/>
      <c r="AW149" s="22">
        <f t="shared" si="16"/>
        <v>42</v>
      </c>
      <c r="AX149" s="22"/>
      <c r="AY149" s="22"/>
      <c r="AZ149" s="22"/>
      <c r="BA149" s="22"/>
      <c r="BB149" s="1">
        <v>0</v>
      </c>
      <c r="BC149" s="1" t="s">
        <v>155</v>
      </c>
      <c r="BD149" s="1" t="s">
        <v>40</v>
      </c>
      <c r="BE149" s="1">
        <v>46</v>
      </c>
      <c r="BF149" s="1">
        <v>400</v>
      </c>
      <c r="BG149" s="1">
        <v>2</v>
      </c>
      <c r="BH149" s="1">
        <v>132.6165</v>
      </c>
      <c r="BI149" s="1" t="s">
        <v>9</v>
      </c>
    </row>
    <row r="150" spans="1:61" x14ac:dyDescent="0.15">
      <c r="A150" s="21" t="s">
        <v>380</v>
      </c>
      <c r="B150" s="21" t="s">
        <v>381</v>
      </c>
      <c r="C150" s="1" t="s">
        <v>38</v>
      </c>
      <c r="D150" s="1">
        <v>10</v>
      </c>
      <c r="I150" s="1">
        <v>1</v>
      </c>
      <c r="V150" s="1">
        <v>3021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22">
        <f t="shared" si="12"/>
        <v>3021</v>
      </c>
      <c r="AI150" s="22"/>
      <c r="AJ150" s="22"/>
      <c r="AK150" s="22">
        <f t="shared" si="13"/>
        <v>3021</v>
      </c>
      <c r="AL150" s="22"/>
      <c r="AM150" s="22"/>
      <c r="AN150" s="22"/>
      <c r="AO150" s="22"/>
      <c r="AP150" s="22">
        <f t="shared" si="14"/>
        <v>3021</v>
      </c>
      <c r="AQ150" s="22"/>
      <c r="AR150" s="22">
        <f t="shared" si="15"/>
        <v>3021</v>
      </c>
      <c r="AS150" s="22"/>
      <c r="AT150" s="22"/>
      <c r="AU150" s="22"/>
      <c r="AV150" s="22"/>
      <c r="AW150" s="22">
        <f t="shared" si="16"/>
        <v>3021</v>
      </c>
      <c r="AX150" s="22"/>
      <c r="AY150" s="22"/>
      <c r="AZ150" s="22"/>
      <c r="BA150" s="22"/>
      <c r="BB150" s="1">
        <v>0</v>
      </c>
      <c r="BC150" s="1" t="s">
        <v>177</v>
      </c>
      <c r="BD150" s="1" t="s">
        <v>40</v>
      </c>
      <c r="BE150" s="1">
        <v>56</v>
      </c>
      <c r="BF150" s="1">
        <v>3000</v>
      </c>
      <c r="BG150" s="1">
        <v>3000</v>
      </c>
      <c r="BH150" s="1">
        <v>0.14940000000000001</v>
      </c>
      <c r="BI150" s="1" t="s">
        <v>382</v>
      </c>
    </row>
    <row r="151" spans="1:61" x14ac:dyDescent="0.15">
      <c r="A151" s="21" t="s">
        <v>383</v>
      </c>
      <c r="B151" s="21" t="s">
        <v>384</v>
      </c>
      <c r="C151" s="1" t="s">
        <v>38</v>
      </c>
      <c r="D151" s="1">
        <v>16</v>
      </c>
      <c r="V151" s="1">
        <v>16756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22">
        <f t="shared" si="12"/>
        <v>16756</v>
      </c>
      <c r="AI151" s="22"/>
      <c r="AJ151" s="22"/>
      <c r="AK151" s="22">
        <f t="shared" si="13"/>
        <v>16756</v>
      </c>
      <c r="AL151" s="22"/>
      <c r="AM151" s="22"/>
      <c r="AN151" s="22"/>
      <c r="AO151" s="22"/>
      <c r="AP151" s="22">
        <f t="shared" si="14"/>
        <v>16756</v>
      </c>
      <c r="AQ151" s="22"/>
      <c r="AR151" s="22">
        <f t="shared" si="15"/>
        <v>16756</v>
      </c>
      <c r="AS151" s="22"/>
      <c r="AT151" s="22"/>
      <c r="AU151" s="22"/>
      <c r="AV151" s="22"/>
      <c r="AW151" s="22">
        <f t="shared" si="16"/>
        <v>16756</v>
      </c>
      <c r="AX151" s="22"/>
      <c r="AY151" s="22"/>
      <c r="AZ151" s="22"/>
      <c r="BA151" s="22"/>
      <c r="BB151" s="1">
        <v>0</v>
      </c>
      <c r="BC151" s="1" t="s">
        <v>177</v>
      </c>
      <c r="BD151" s="1" t="s">
        <v>40</v>
      </c>
      <c r="BE151" s="1">
        <v>56</v>
      </c>
      <c r="BF151" s="1">
        <v>3000</v>
      </c>
      <c r="BG151" s="1">
        <v>3000</v>
      </c>
      <c r="BH151" s="1">
        <v>3.9800000000000002E-2</v>
      </c>
      <c r="BI151" s="1" t="s">
        <v>125</v>
      </c>
    </row>
    <row r="152" spans="1:61" x14ac:dyDescent="0.15">
      <c r="A152" s="21" t="s">
        <v>385</v>
      </c>
      <c r="B152" s="21" t="s">
        <v>386</v>
      </c>
      <c r="C152" s="1" t="s">
        <v>38</v>
      </c>
      <c r="D152" s="1">
        <v>7</v>
      </c>
      <c r="V152" s="1">
        <v>10683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22">
        <f t="shared" si="12"/>
        <v>10683</v>
      </c>
      <c r="AI152" s="22"/>
      <c r="AJ152" s="22"/>
      <c r="AK152" s="22">
        <f t="shared" si="13"/>
        <v>10683</v>
      </c>
      <c r="AL152" s="22"/>
      <c r="AM152" s="22"/>
      <c r="AN152" s="22"/>
      <c r="AO152" s="22"/>
      <c r="AP152" s="22">
        <f t="shared" si="14"/>
        <v>10683</v>
      </c>
      <c r="AQ152" s="22"/>
      <c r="AR152" s="22">
        <f t="shared" si="15"/>
        <v>10683</v>
      </c>
      <c r="AS152" s="22"/>
      <c r="AT152" s="22"/>
      <c r="AU152" s="22"/>
      <c r="AV152" s="22"/>
      <c r="AW152" s="22">
        <f t="shared" si="16"/>
        <v>10683</v>
      </c>
      <c r="AX152" s="22"/>
      <c r="AY152" s="22"/>
      <c r="AZ152" s="22"/>
      <c r="BA152" s="22"/>
      <c r="BB152" s="1">
        <v>0</v>
      </c>
      <c r="BC152" s="1" t="s">
        <v>177</v>
      </c>
      <c r="BD152" s="1" t="s">
        <v>40</v>
      </c>
      <c r="BE152" s="1">
        <v>56</v>
      </c>
      <c r="BF152" s="1">
        <v>4000</v>
      </c>
      <c r="BG152" s="1">
        <v>4000</v>
      </c>
      <c r="BH152" s="1">
        <v>1.3100000000000001E-2</v>
      </c>
      <c r="BI152" s="1" t="s">
        <v>125</v>
      </c>
    </row>
    <row r="153" spans="1:61" x14ac:dyDescent="0.15">
      <c r="A153" s="21" t="s">
        <v>387</v>
      </c>
      <c r="B153" s="21" t="s">
        <v>388</v>
      </c>
      <c r="C153" s="1" t="s">
        <v>38</v>
      </c>
      <c r="I153" s="1">
        <v>3</v>
      </c>
      <c r="J153" s="1">
        <v>1</v>
      </c>
      <c r="V153" s="1">
        <v>2217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22">
        <f t="shared" si="12"/>
        <v>2217</v>
      </c>
      <c r="AI153" s="22"/>
      <c r="AJ153" s="22"/>
      <c r="AK153" s="22">
        <f t="shared" si="13"/>
        <v>2217</v>
      </c>
      <c r="AL153" s="22"/>
      <c r="AM153" s="22"/>
      <c r="AN153" s="22"/>
      <c r="AO153" s="22"/>
      <c r="AP153" s="22">
        <f t="shared" si="14"/>
        <v>2217</v>
      </c>
      <c r="AQ153" s="22"/>
      <c r="AR153" s="22">
        <f t="shared" si="15"/>
        <v>2217</v>
      </c>
      <c r="AS153" s="22"/>
      <c r="AT153" s="22"/>
      <c r="AU153" s="22"/>
      <c r="AV153" s="22"/>
      <c r="AW153" s="22">
        <f t="shared" si="16"/>
        <v>2217</v>
      </c>
      <c r="AX153" s="22"/>
      <c r="AY153" s="22"/>
      <c r="AZ153" s="22"/>
      <c r="BA153" s="22"/>
      <c r="BB153" s="1">
        <v>0</v>
      </c>
      <c r="BC153" s="1" t="s">
        <v>177</v>
      </c>
      <c r="BD153" s="1" t="s">
        <v>40</v>
      </c>
      <c r="BE153" s="1">
        <v>56</v>
      </c>
      <c r="BF153" s="1">
        <v>4000</v>
      </c>
      <c r="BG153" s="1">
        <v>4000</v>
      </c>
      <c r="BH153" s="1">
        <v>6.4999999999999997E-3</v>
      </c>
      <c r="BI153" s="1" t="s">
        <v>131</v>
      </c>
    </row>
    <row r="154" spans="1:61" x14ac:dyDescent="0.15">
      <c r="A154" s="21" t="s">
        <v>389</v>
      </c>
      <c r="B154" s="21" t="s">
        <v>390</v>
      </c>
      <c r="C154" s="1" t="s">
        <v>38</v>
      </c>
      <c r="D154" s="1">
        <v>1</v>
      </c>
      <c r="G154" s="1">
        <v>1</v>
      </c>
      <c r="I154" s="1">
        <v>4</v>
      </c>
      <c r="J154" s="1">
        <v>4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3943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22">
        <f t="shared" si="12"/>
        <v>3943</v>
      </c>
      <c r="AI154" s="22"/>
      <c r="AJ154" s="22"/>
      <c r="AK154" s="22">
        <f t="shared" si="13"/>
        <v>3943</v>
      </c>
      <c r="AL154" s="22"/>
      <c r="AM154" s="22"/>
      <c r="AN154" s="22"/>
      <c r="AO154" s="22"/>
      <c r="AP154" s="22">
        <f t="shared" si="14"/>
        <v>3943</v>
      </c>
      <c r="AQ154" s="22"/>
      <c r="AR154" s="22">
        <f t="shared" si="15"/>
        <v>3943</v>
      </c>
      <c r="AS154" s="22"/>
      <c r="AT154" s="22"/>
      <c r="AU154" s="22"/>
      <c r="AV154" s="22"/>
      <c r="AW154" s="22">
        <f t="shared" si="16"/>
        <v>3943</v>
      </c>
      <c r="AX154" s="22"/>
      <c r="AY154" s="22"/>
      <c r="AZ154" s="22"/>
      <c r="BA154" s="22"/>
      <c r="BB154" s="1">
        <v>0</v>
      </c>
      <c r="BC154" s="1" t="s">
        <v>172</v>
      </c>
      <c r="BD154" s="1" t="s">
        <v>40</v>
      </c>
      <c r="BE154" s="1">
        <v>96</v>
      </c>
      <c r="BF154" s="1">
        <v>4000</v>
      </c>
      <c r="BG154" s="1">
        <v>4000</v>
      </c>
      <c r="BH154" s="1">
        <v>1.3299999999999999E-2</v>
      </c>
      <c r="BI154" s="1" t="s">
        <v>200</v>
      </c>
    </row>
    <row r="155" spans="1:61" x14ac:dyDescent="0.15">
      <c r="A155" s="21" t="s">
        <v>391</v>
      </c>
      <c r="B155" s="21" t="s">
        <v>392</v>
      </c>
      <c r="C155" s="1" t="s">
        <v>38</v>
      </c>
      <c r="D155" s="1">
        <v>2</v>
      </c>
      <c r="E155" s="1">
        <v>1</v>
      </c>
      <c r="V155" s="1">
        <v>4406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22">
        <f t="shared" si="12"/>
        <v>4406</v>
      </c>
      <c r="AI155" s="22"/>
      <c r="AJ155" s="22"/>
      <c r="AK155" s="22">
        <f t="shared" si="13"/>
        <v>4406</v>
      </c>
      <c r="AL155" s="22"/>
      <c r="AM155" s="22"/>
      <c r="AN155" s="22"/>
      <c r="AO155" s="22"/>
      <c r="AP155" s="22">
        <f t="shared" si="14"/>
        <v>4406</v>
      </c>
      <c r="AQ155" s="22"/>
      <c r="AR155" s="22">
        <f t="shared" si="15"/>
        <v>4406</v>
      </c>
      <c r="AS155" s="22"/>
      <c r="AT155" s="22"/>
      <c r="AU155" s="22"/>
      <c r="AV155" s="22"/>
      <c r="AW155" s="22">
        <f t="shared" si="16"/>
        <v>4406</v>
      </c>
      <c r="AX155" s="22"/>
      <c r="AY155" s="22"/>
      <c r="AZ155" s="22"/>
      <c r="BA155" s="22"/>
      <c r="BB155" s="1">
        <v>0</v>
      </c>
      <c r="BC155" s="1" t="s">
        <v>177</v>
      </c>
      <c r="BD155" s="1" t="s">
        <v>40</v>
      </c>
      <c r="BE155" s="1">
        <v>66</v>
      </c>
      <c r="BF155" s="1">
        <v>3000</v>
      </c>
      <c r="BG155" s="1">
        <v>3000</v>
      </c>
      <c r="BH155" s="1">
        <v>3.61E-2</v>
      </c>
      <c r="BI155" s="1" t="s">
        <v>125</v>
      </c>
    </row>
    <row r="156" spans="1:61" x14ac:dyDescent="0.15">
      <c r="A156" s="21" t="s">
        <v>393</v>
      </c>
      <c r="B156" s="21" t="s">
        <v>394</v>
      </c>
      <c r="C156" s="1" t="s">
        <v>38</v>
      </c>
      <c r="J156" s="1">
        <v>1</v>
      </c>
      <c r="V156" s="1">
        <v>1232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22">
        <f t="shared" si="12"/>
        <v>1232</v>
      </c>
      <c r="AI156" s="22"/>
      <c r="AJ156" s="22"/>
      <c r="AK156" s="22">
        <f t="shared" si="13"/>
        <v>1232</v>
      </c>
      <c r="AL156" s="22"/>
      <c r="AM156" s="22"/>
      <c r="AN156" s="22"/>
      <c r="AO156" s="22"/>
      <c r="AP156" s="22">
        <f t="shared" si="14"/>
        <v>1232</v>
      </c>
      <c r="AQ156" s="22"/>
      <c r="AR156" s="22">
        <f t="shared" si="15"/>
        <v>1232</v>
      </c>
      <c r="AS156" s="22"/>
      <c r="AT156" s="22"/>
      <c r="AU156" s="22"/>
      <c r="AV156" s="22"/>
      <c r="AW156" s="22">
        <f t="shared" si="16"/>
        <v>1232</v>
      </c>
      <c r="AX156" s="22"/>
      <c r="AY156" s="22"/>
      <c r="AZ156" s="22"/>
      <c r="BA156" s="22"/>
      <c r="BB156" s="1">
        <v>0</v>
      </c>
      <c r="BC156" s="1" t="s">
        <v>395</v>
      </c>
      <c r="BD156" s="1" t="s">
        <v>40</v>
      </c>
      <c r="BE156" s="1">
        <v>121</v>
      </c>
      <c r="BF156" s="1">
        <v>2000</v>
      </c>
      <c r="BG156" s="1">
        <v>2000</v>
      </c>
      <c r="BH156" s="1">
        <v>0.43830000000000002</v>
      </c>
      <c r="BI156" s="1" t="s">
        <v>9</v>
      </c>
    </row>
    <row r="157" spans="1:61" x14ac:dyDescent="0.15">
      <c r="A157" s="21" t="s">
        <v>973</v>
      </c>
      <c r="B157" s="21" t="s">
        <v>974</v>
      </c>
      <c r="C157" s="1" t="s">
        <v>38</v>
      </c>
      <c r="R157" s="1">
        <v>2</v>
      </c>
      <c r="V157" s="1">
        <v>836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22">
        <f t="shared" si="12"/>
        <v>836</v>
      </c>
      <c r="AI157" s="22"/>
      <c r="AJ157" s="22"/>
      <c r="AK157" s="22">
        <f t="shared" si="13"/>
        <v>836</v>
      </c>
      <c r="AL157" s="22"/>
      <c r="AM157" s="22"/>
      <c r="AN157" s="22"/>
      <c r="AO157" s="22"/>
      <c r="AP157" s="22">
        <f t="shared" si="14"/>
        <v>836</v>
      </c>
      <c r="AQ157" s="22"/>
      <c r="AR157" s="22">
        <f t="shared" si="15"/>
        <v>836</v>
      </c>
      <c r="AS157" s="22"/>
      <c r="AT157" s="22"/>
      <c r="AU157" s="22"/>
      <c r="AV157" s="22" t="s">
        <v>1728</v>
      </c>
      <c r="AW157" s="22">
        <f t="shared" si="16"/>
        <v>836</v>
      </c>
      <c r="AX157" s="22" t="s">
        <v>1728</v>
      </c>
      <c r="AY157" s="22"/>
      <c r="AZ157" s="22" t="s">
        <v>1745</v>
      </c>
      <c r="BA157" s="22"/>
      <c r="BB157" s="1">
        <v>358</v>
      </c>
      <c r="BC157" s="1" t="s">
        <v>975</v>
      </c>
      <c r="BD157" s="1" t="s">
        <v>40</v>
      </c>
      <c r="BE157" s="1">
        <v>71</v>
      </c>
      <c r="BF157" s="1">
        <v>100</v>
      </c>
      <c r="BG157" s="1">
        <v>1</v>
      </c>
      <c r="BH157" s="1">
        <v>25.569600000000001</v>
      </c>
      <c r="BI157" s="1" t="s">
        <v>17</v>
      </c>
    </row>
    <row r="158" spans="1:61" x14ac:dyDescent="0.15">
      <c r="A158" s="21" t="s">
        <v>1059</v>
      </c>
      <c r="B158" s="21" t="s">
        <v>1060</v>
      </c>
      <c r="C158" s="1" t="s">
        <v>38</v>
      </c>
      <c r="O158" s="1">
        <v>1</v>
      </c>
      <c r="P158" s="1">
        <v>4</v>
      </c>
      <c r="R158" s="1">
        <v>1</v>
      </c>
      <c r="V158" s="1">
        <v>803</v>
      </c>
      <c r="W158" s="1">
        <v>0</v>
      </c>
      <c r="X158" s="1">
        <v>0</v>
      </c>
      <c r="Y158" s="1">
        <v>0</v>
      </c>
      <c r="Z158" s="1">
        <v>0</v>
      </c>
      <c r="AA158" s="1">
        <v>2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22">
        <f t="shared" si="12"/>
        <v>805</v>
      </c>
      <c r="AI158" s="22"/>
      <c r="AJ158" s="22"/>
      <c r="AK158" s="22">
        <f t="shared" si="13"/>
        <v>805</v>
      </c>
      <c r="AL158" s="22"/>
      <c r="AM158" s="22"/>
      <c r="AN158" s="22"/>
      <c r="AO158" s="22"/>
      <c r="AP158" s="22">
        <f t="shared" si="14"/>
        <v>805</v>
      </c>
      <c r="AQ158" s="22" t="s">
        <v>1728</v>
      </c>
      <c r="AR158" s="22">
        <f t="shared" si="15"/>
        <v>805</v>
      </c>
      <c r="AS158" s="22"/>
      <c r="AT158" s="22"/>
      <c r="AU158" s="22"/>
      <c r="AV158" s="22" t="s">
        <v>1728</v>
      </c>
      <c r="AW158" s="22">
        <f t="shared" si="16"/>
        <v>805</v>
      </c>
      <c r="AX158" s="22" t="s">
        <v>1728</v>
      </c>
      <c r="AY158" s="22">
        <v>1500</v>
      </c>
      <c r="AZ158" s="22" t="s">
        <v>1715</v>
      </c>
      <c r="BA158" s="22"/>
      <c r="BB158" s="1">
        <v>1500</v>
      </c>
      <c r="BC158" s="1" t="s">
        <v>1061</v>
      </c>
      <c r="BD158" s="1" t="s">
        <v>40</v>
      </c>
      <c r="BE158" s="1">
        <v>43</v>
      </c>
      <c r="BF158" s="1">
        <v>1500</v>
      </c>
      <c r="BG158" s="1">
        <v>1500</v>
      </c>
      <c r="BH158" s="1">
        <v>1.42</v>
      </c>
      <c r="BI158" s="1" t="s">
        <v>1062</v>
      </c>
    </row>
    <row r="159" spans="1:61" x14ac:dyDescent="0.15">
      <c r="A159" s="21" t="s">
        <v>400</v>
      </c>
      <c r="B159" s="21" t="s">
        <v>401</v>
      </c>
      <c r="C159" s="1" t="s">
        <v>38</v>
      </c>
      <c r="G159" s="1">
        <v>1</v>
      </c>
      <c r="V159" s="1">
        <v>2928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22">
        <f t="shared" si="12"/>
        <v>2928</v>
      </c>
      <c r="AI159" s="22"/>
      <c r="AJ159" s="22"/>
      <c r="AK159" s="22">
        <f t="shared" si="13"/>
        <v>2928</v>
      </c>
      <c r="AL159" s="22"/>
      <c r="AM159" s="22"/>
      <c r="AN159" s="22"/>
      <c r="AO159" s="22"/>
      <c r="AP159" s="22">
        <f t="shared" si="14"/>
        <v>2928</v>
      </c>
      <c r="AQ159" s="22"/>
      <c r="AR159" s="22">
        <f t="shared" si="15"/>
        <v>2928</v>
      </c>
      <c r="AS159" s="22"/>
      <c r="AT159" s="22"/>
      <c r="AU159" s="22"/>
      <c r="AV159" s="22"/>
      <c r="AW159" s="22">
        <f t="shared" si="16"/>
        <v>2928</v>
      </c>
      <c r="AX159" s="22"/>
      <c r="AY159" s="22"/>
      <c r="AZ159" s="22"/>
      <c r="BA159" s="22"/>
      <c r="BB159" s="1">
        <v>0</v>
      </c>
      <c r="BC159" s="1" t="s">
        <v>172</v>
      </c>
      <c r="BD159" s="1" t="s">
        <v>40</v>
      </c>
      <c r="BE159" s="1">
        <v>91</v>
      </c>
      <c r="BF159" s="1">
        <v>3000</v>
      </c>
      <c r="BG159" s="1">
        <v>3000</v>
      </c>
      <c r="BH159" s="1">
        <v>4.6300000000000001E-2</v>
      </c>
      <c r="BI159" s="1" t="s">
        <v>162</v>
      </c>
    </row>
    <row r="160" spans="1:61" x14ac:dyDescent="0.15">
      <c r="A160" s="21" t="s">
        <v>402</v>
      </c>
      <c r="B160" s="21" t="s">
        <v>403</v>
      </c>
      <c r="C160" s="1" t="s">
        <v>38</v>
      </c>
      <c r="G160" s="1">
        <v>6</v>
      </c>
      <c r="I160" s="1">
        <v>1</v>
      </c>
      <c r="J160" s="1">
        <v>1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3398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22">
        <f t="shared" si="12"/>
        <v>3398</v>
      </c>
      <c r="AI160" s="22"/>
      <c r="AJ160" s="22"/>
      <c r="AK160" s="22">
        <f t="shared" si="13"/>
        <v>3398</v>
      </c>
      <c r="AL160" s="22"/>
      <c r="AM160" s="22"/>
      <c r="AN160" s="22"/>
      <c r="AO160" s="22"/>
      <c r="AP160" s="22">
        <f t="shared" si="14"/>
        <v>3398</v>
      </c>
      <c r="AQ160" s="22"/>
      <c r="AR160" s="22">
        <f t="shared" si="15"/>
        <v>3398</v>
      </c>
      <c r="AS160" s="22"/>
      <c r="AT160" s="22"/>
      <c r="AU160" s="22"/>
      <c r="AV160" s="22"/>
      <c r="AW160" s="22">
        <f t="shared" si="16"/>
        <v>3398</v>
      </c>
      <c r="AX160" s="22"/>
      <c r="AY160" s="22"/>
      <c r="AZ160" s="22"/>
      <c r="BA160" s="22"/>
      <c r="BB160" s="1">
        <v>0</v>
      </c>
      <c r="BC160" s="1" t="s">
        <v>181</v>
      </c>
      <c r="BD160" s="1" t="s">
        <v>40</v>
      </c>
      <c r="BE160" s="1">
        <v>91</v>
      </c>
      <c r="BF160" s="1">
        <v>3000</v>
      </c>
      <c r="BG160" s="1">
        <v>3000</v>
      </c>
      <c r="BH160" s="1">
        <v>6.5600000000000006E-2</v>
      </c>
      <c r="BI160" s="1" t="s">
        <v>182</v>
      </c>
    </row>
    <row r="161" spans="1:61" x14ac:dyDescent="0.15">
      <c r="A161" s="21" t="s">
        <v>404</v>
      </c>
      <c r="B161" s="21" t="s">
        <v>405</v>
      </c>
      <c r="C161" s="1" t="s">
        <v>38</v>
      </c>
      <c r="H161" s="1">
        <v>1</v>
      </c>
      <c r="V161" s="1">
        <v>844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22">
        <f t="shared" si="12"/>
        <v>844</v>
      </c>
      <c r="AI161" s="22"/>
      <c r="AJ161" s="22"/>
      <c r="AK161" s="22">
        <f t="shared" si="13"/>
        <v>844</v>
      </c>
      <c r="AL161" s="22"/>
      <c r="AM161" s="22"/>
      <c r="AN161" s="22"/>
      <c r="AO161" s="22"/>
      <c r="AP161" s="22">
        <f t="shared" si="14"/>
        <v>844</v>
      </c>
      <c r="AQ161" s="22"/>
      <c r="AR161" s="22">
        <f t="shared" si="15"/>
        <v>844</v>
      </c>
      <c r="AS161" s="22"/>
      <c r="AT161" s="22"/>
      <c r="AU161" s="22"/>
      <c r="AV161" s="22"/>
      <c r="AW161" s="22">
        <f t="shared" si="16"/>
        <v>844</v>
      </c>
      <c r="AX161" s="22"/>
      <c r="AY161" s="22"/>
      <c r="AZ161" s="22"/>
      <c r="BA161" s="22"/>
      <c r="BB161" s="1">
        <v>0</v>
      </c>
      <c r="BC161" s="1" t="s">
        <v>349</v>
      </c>
      <c r="BD161" s="1" t="s">
        <v>40</v>
      </c>
      <c r="BE161" s="1">
        <v>71</v>
      </c>
      <c r="BF161" s="1">
        <v>2000</v>
      </c>
      <c r="BG161" s="1">
        <v>2000</v>
      </c>
      <c r="BH161" s="1">
        <v>0.1255</v>
      </c>
      <c r="BI161" s="1" t="s">
        <v>7</v>
      </c>
    </row>
    <row r="162" spans="1:61" x14ac:dyDescent="0.15">
      <c r="A162" s="21" t="s">
        <v>1671</v>
      </c>
      <c r="B162" s="21" t="s">
        <v>1672</v>
      </c>
      <c r="C162" s="1" t="s">
        <v>38</v>
      </c>
      <c r="L162" s="1">
        <v>2</v>
      </c>
      <c r="N162" s="1">
        <v>3</v>
      </c>
      <c r="V162" s="1">
        <v>635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22">
        <f t="shared" si="12"/>
        <v>635</v>
      </c>
      <c r="AI162" s="22"/>
      <c r="AJ162" s="22"/>
      <c r="AK162" s="22">
        <f t="shared" si="13"/>
        <v>635</v>
      </c>
      <c r="AL162" s="22"/>
      <c r="AM162" s="22"/>
      <c r="AN162" s="22"/>
      <c r="AO162" s="22"/>
      <c r="AP162" s="22">
        <f t="shared" si="14"/>
        <v>635</v>
      </c>
      <c r="AQ162" s="22"/>
      <c r="AR162" s="22">
        <f t="shared" si="15"/>
        <v>635</v>
      </c>
      <c r="AS162" s="22"/>
      <c r="AT162" s="22"/>
      <c r="AU162" s="22"/>
      <c r="AV162" s="22"/>
      <c r="AW162" s="22">
        <f t="shared" si="16"/>
        <v>635</v>
      </c>
      <c r="AX162" s="22" t="s">
        <v>1728</v>
      </c>
      <c r="AY162" s="22"/>
      <c r="AZ162" s="22" t="s">
        <v>1746</v>
      </c>
      <c r="BA162" s="22" t="s">
        <v>1747</v>
      </c>
      <c r="BB162" s="1">
        <v>1000</v>
      </c>
      <c r="BC162" s="1" t="s">
        <v>1061</v>
      </c>
      <c r="BD162" s="1" t="s">
        <v>40</v>
      </c>
      <c r="BE162" s="1">
        <v>43</v>
      </c>
      <c r="BF162" s="1">
        <v>1000</v>
      </c>
      <c r="BG162" s="1">
        <v>1000</v>
      </c>
      <c r="BH162" s="1">
        <v>1.5834999999999999</v>
      </c>
      <c r="BI162" s="1" t="s">
        <v>1673</v>
      </c>
    </row>
    <row r="163" spans="1:61" x14ac:dyDescent="0.15">
      <c r="A163" s="21" t="s">
        <v>818</v>
      </c>
      <c r="B163" s="21" t="s">
        <v>819</v>
      </c>
      <c r="C163" s="1" t="s">
        <v>38</v>
      </c>
      <c r="R163" s="1">
        <v>1</v>
      </c>
      <c r="V163" s="1">
        <v>541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22">
        <f t="shared" si="12"/>
        <v>541</v>
      </c>
      <c r="AI163" s="22"/>
      <c r="AJ163" s="22"/>
      <c r="AK163" s="22">
        <f t="shared" si="13"/>
        <v>541</v>
      </c>
      <c r="AL163" s="22"/>
      <c r="AM163" s="22"/>
      <c r="AN163" s="22"/>
      <c r="AO163" s="22"/>
      <c r="AP163" s="22">
        <f t="shared" si="14"/>
        <v>541</v>
      </c>
      <c r="AQ163" s="22"/>
      <c r="AR163" s="22">
        <f t="shared" si="15"/>
        <v>541</v>
      </c>
      <c r="AS163" s="22"/>
      <c r="AT163" s="22"/>
      <c r="AU163" s="22"/>
      <c r="AV163" s="22" t="s">
        <v>1728</v>
      </c>
      <c r="AW163" s="22">
        <f t="shared" si="16"/>
        <v>541</v>
      </c>
      <c r="AX163" s="22" t="s">
        <v>1728</v>
      </c>
      <c r="AY163" s="22"/>
      <c r="AZ163" s="22" t="s">
        <v>1748</v>
      </c>
      <c r="BA163" s="22"/>
      <c r="BB163" s="1">
        <v>500</v>
      </c>
      <c r="BC163" s="1" t="s">
        <v>468</v>
      </c>
      <c r="BD163" s="1" t="s">
        <v>40</v>
      </c>
      <c r="BE163" s="1">
        <v>71</v>
      </c>
      <c r="BF163" s="1">
        <v>500</v>
      </c>
      <c r="BG163" s="1">
        <v>500</v>
      </c>
      <c r="BH163" s="1">
        <v>13.645099999999999</v>
      </c>
      <c r="BI163" s="1" t="s">
        <v>17</v>
      </c>
    </row>
    <row r="164" spans="1:61" x14ac:dyDescent="0.15">
      <c r="A164" s="21" t="s">
        <v>410</v>
      </c>
      <c r="B164" s="21" t="s">
        <v>411</v>
      </c>
      <c r="C164" s="1" t="s">
        <v>38</v>
      </c>
      <c r="J164" s="1">
        <v>2</v>
      </c>
      <c r="V164" s="1">
        <v>1814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22">
        <f t="shared" si="12"/>
        <v>1814</v>
      </c>
      <c r="AI164" s="22"/>
      <c r="AJ164" s="22"/>
      <c r="AK164" s="22">
        <f t="shared" si="13"/>
        <v>1814</v>
      </c>
      <c r="AL164" s="22"/>
      <c r="AM164" s="22"/>
      <c r="AN164" s="22"/>
      <c r="AO164" s="22"/>
      <c r="AP164" s="22">
        <f t="shared" si="14"/>
        <v>1814</v>
      </c>
      <c r="AQ164" s="22"/>
      <c r="AR164" s="22">
        <f t="shared" si="15"/>
        <v>1814</v>
      </c>
      <c r="AS164" s="22"/>
      <c r="AT164" s="22"/>
      <c r="AU164" s="22"/>
      <c r="AV164" s="22"/>
      <c r="AW164" s="22">
        <f t="shared" si="16"/>
        <v>1814</v>
      </c>
      <c r="AX164" s="22"/>
      <c r="AY164" s="22"/>
      <c r="AZ164" s="22"/>
      <c r="BA164" s="22"/>
      <c r="BB164" s="1">
        <v>0</v>
      </c>
      <c r="BC164" s="1" t="s">
        <v>172</v>
      </c>
      <c r="BD164" s="1" t="s">
        <v>40</v>
      </c>
      <c r="BE164" s="1">
        <v>161</v>
      </c>
      <c r="BF164" s="1">
        <v>2000</v>
      </c>
      <c r="BG164" s="1">
        <v>2000</v>
      </c>
      <c r="BH164" s="1">
        <v>0.3962</v>
      </c>
      <c r="BI164" s="1" t="s">
        <v>9</v>
      </c>
    </row>
    <row r="165" spans="1:61" x14ac:dyDescent="0.15">
      <c r="A165" s="21" t="s">
        <v>412</v>
      </c>
      <c r="B165" s="21" t="s">
        <v>413</v>
      </c>
      <c r="C165" s="1" t="s">
        <v>38</v>
      </c>
      <c r="I165" s="1">
        <v>2</v>
      </c>
      <c r="J165" s="1">
        <v>2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22">
        <f t="shared" si="12"/>
        <v>0</v>
      </c>
      <c r="AI165" s="22"/>
      <c r="AJ165" s="22"/>
      <c r="AK165" s="22">
        <f t="shared" si="13"/>
        <v>0</v>
      </c>
      <c r="AL165" s="22"/>
      <c r="AM165" s="22"/>
      <c r="AN165" s="22"/>
      <c r="AO165" s="22"/>
      <c r="AP165" s="22">
        <f t="shared" si="14"/>
        <v>0</v>
      </c>
      <c r="AQ165" s="22"/>
      <c r="AR165" s="22">
        <f t="shared" si="15"/>
        <v>0</v>
      </c>
      <c r="AS165" s="22"/>
      <c r="AT165" s="22"/>
      <c r="AU165" s="22"/>
      <c r="AV165" s="22"/>
      <c r="AW165" s="22">
        <f t="shared" si="16"/>
        <v>0</v>
      </c>
      <c r="AX165" s="22"/>
      <c r="AY165" s="22"/>
      <c r="AZ165" s="22"/>
      <c r="BA165" s="22"/>
      <c r="BB165" s="1">
        <v>0</v>
      </c>
      <c r="BC165" s="1" t="s">
        <v>181</v>
      </c>
      <c r="BD165" s="1" t="s">
        <v>40</v>
      </c>
      <c r="BE165" s="1">
        <v>156</v>
      </c>
      <c r="BF165" s="1">
        <v>500</v>
      </c>
      <c r="BG165" s="1">
        <v>500</v>
      </c>
      <c r="BH165" s="1">
        <v>0.70099999999999996</v>
      </c>
      <c r="BI165" s="1" t="s">
        <v>131</v>
      </c>
    </row>
    <row r="166" spans="1:61" x14ac:dyDescent="0.15">
      <c r="A166" s="21" t="s">
        <v>414</v>
      </c>
      <c r="B166" s="21" t="s">
        <v>415</v>
      </c>
      <c r="C166" s="1" t="s">
        <v>38</v>
      </c>
      <c r="D166" s="1">
        <v>1</v>
      </c>
      <c r="E166" s="1">
        <v>1</v>
      </c>
      <c r="F166" s="1">
        <v>1</v>
      </c>
      <c r="I166" s="1">
        <v>2</v>
      </c>
      <c r="J166" s="1">
        <v>2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1457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22">
        <f t="shared" si="12"/>
        <v>1457</v>
      </c>
      <c r="AI166" s="22"/>
      <c r="AJ166" s="22"/>
      <c r="AK166" s="22">
        <f t="shared" si="13"/>
        <v>1457</v>
      </c>
      <c r="AL166" s="22"/>
      <c r="AM166" s="22"/>
      <c r="AN166" s="22"/>
      <c r="AO166" s="22"/>
      <c r="AP166" s="22">
        <f t="shared" si="14"/>
        <v>1457</v>
      </c>
      <c r="AQ166" s="22"/>
      <c r="AR166" s="22">
        <f t="shared" si="15"/>
        <v>1457</v>
      </c>
      <c r="AS166" s="22"/>
      <c r="AT166" s="22"/>
      <c r="AU166" s="22"/>
      <c r="AV166" s="22"/>
      <c r="AW166" s="22">
        <f t="shared" si="16"/>
        <v>1457</v>
      </c>
      <c r="AX166" s="22"/>
      <c r="AY166" s="22"/>
      <c r="AZ166" s="22"/>
      <c r="BA166" s="22"/>
      <c r="BB166" s="1">
        <v>0</v>
      </c>
      <c r="BC166" s="1" t="s">
        <v>395</v>
      </c>
      <c r="BD166" s="1" t="s">
        <v>40</v>
      </c>
      <c r="BE166" s="1">
        <v>161</v>
      </c>
      <c r="BF166" s="1">
        <v>500</v>
      </c>
      <c r="BG166" s="1">
        <v>500</v>
      </c>
      <c r="BH166" s="1">
        <v>1.8866000000000001</v>
      </c>
      <c r="BI166" s="1" t="s">
        <v>256</v>
      </c>
    </row>
    <row r="167" spans="1:61" x14ac:dyDescent="0.15">
      <c r="A167" s="21" t="s">
        <v>416</v>
      </c>
      <c r="B167" s="21" t="s">
        <v>417</v>
      </c>
      <c r="C167" s="1" t="s">
        <v>38</v>
      </c>
      <c r="D167" s="1">
        <v>20</v>
      </c>
      <c r="G167" s="1">
        <v>55</v>
      </c>
      <c r="I167" s="1">
        <v>25</v>
      </c>
      <c r="J167" s="1">
        <v>22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45593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22">
        <f t="shared" si="12"/>
        <v>45593</v>
      </c>
      <c r="AI167" s="22"/>
      <c r="AJ167" s="22"/>
      <c r="AK167" s="22">
        <f t="shared" si="13"/>
        <v>45593</v>
      </c>
      <c r="AL167" s="22"/>
      <c r="AM167" s="22"/>
      <c r="AN167" s="22"/>
      <c r="AO167" s="22"/>
      <c r="AP167" s="22">
        <f t="shared" si="14"/>
        <v>45593</v>
      </c>
      <c r="AQ167" s="22"/>
      <c r="AR167" s="22">
        <f t="shared" si="15"/>
        <v>45593</v>
      </c>
      <c r="AS167" s="22"/>
      <c r="AT167" s="22"/>
      <c r="AU167" s="22"/>
      <c r="AV167" s="22"/>
      <c r="AW167" s="22">
        <f t="shared" si="16"/>
        <v>45593</v>
      </c>
      <c r="AX167" s="22"/>
      <c r="AY167" s="22"/>
      <c r="AZ167" s="22"/>
      <c r="BA167" s="22"/>
      <c r="BB167" s="1">
        <v>0</v>
      </c>
      <c r="BC167" s="1" t="s">
        <v>177</v>
      </c>
      <c r="BD167" s="1" t="s">
        <v>40</v>
      </c>
      <c r="BE167" s="1">
        <v>56</v>
      </c>
      <c r="BF167" s="1">
        <v>4000</v>
      </c>
      <c r="BG167" s="1">
        <v>4000</v>
      </c>
      <c r="BH167" s="1">
        <v>6.7000000000000002E-3</v>
      </c>
      <c r="BI167" s="1" t="s">
        <v>200</v>
      </c>
    </row>
    <row r="168" spans="1:61" x14ac:dyDescent="0.15">
      <c r="A168" s="21" t="s">
        <v>418</v>
      </c>
      <c r="B168" s="21" t="s">
        <v>419</v>
      </c>
      <c r="C168" s="1" t="s">
        <v>38</v>
      </c>
      <c r="J168" s="1">
        <v>2</v>
      </c>
      <c r="V168" s="1">
        <v>3027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22">
        <f t="shared" si="12"/>
        <v>3027</v>
      </c>
      <c r="AI168" s="22"/>
      <c r="AJ168" s="22"/>
      <c r="AK168" s="22">
        <f t="shared" si="13"/>
        <v>3027</v>
      </c>
      <c r="AL168" s="22"/>
      <c r="AM168" s="22"/>
      <c r="AN168" s="22"/>
      <c r="AO168" s="22"/>
      <c r="AP168" s="22">
        <f t="shared" si="14"/>
        <v>3027</v>
      </c>
      <c r="AQ168" s="22"/>
      <c r="AR168" s="22">
        <f t="shared" si="15"/>
        <v>3027</v>
      </c>
      <c r="AS168" s="22"/>
      <c r="AT168" s="22"/>
      <c r="AU168" s="22"/>
      <c r="AV168" s="22"/>
      <c r="AW168" s="22">
        <f t="shared" si="16"/>
        <v>3027</v>
      </c>
      <c r="AX168" s="22"/>
      <c r="AY168" s="22"/>
      <c r="AZ168" s="22"/>
      <c r="BA168" s="22"/>
      <c r="BB168" s="1">
        <v>0</v>
      </c>
      <c r="BC168" s="1" t="s">
        <v>177</v>
      </c>
      <c r="BD168" s="1" t="s">
        <v>40</v>
      </c>
      <c r="BE168" s="1">
        <v>64</v>
      </c>
      <c r="BF168" s="1">
        <v>3000</v>
      </c>
      <c r="BG168" s="1">
        <v>3000</v>
      </c>
      <c r="BH168" s="1">
        <v>0.57479999999999998</v>
      </c>
      <c r="BI168" s="1" t="s">
        <v>9</v>
      </c>
    </row>
    <row r="169" spans="1:61" x14ac:dyDescent="0.15">
      <c r="A169" s="21" t="s">
        <v>420</v>
      </c>
      <c r="B169" s="21" t="s">
        <v>421</v>
      </c>
      <c r="C169" s="1" t="s">
        <v>38</v>
      </c>
      <c r="J169" s="1">
        <v>1</v>
      </c>
      <c r="V169" s="1">
        <v>269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22">
        <f t="shared" si="12"/>
        <v>269</v>
      </c>
      <c r="AI169" s="22"/>
      <c r="AJ169" s="22"/>
      <c r="AK169" s="22">
        <f t="shared" si="13"/>
        <v>269</v>
      </c>
      <c r="AL169" s="22"/>
      <c r="AM169" s="22"/>
      <c r="AN169" s="22"/>
      <c r="AO169" s="22"/>
      <c r="AP169" s="22">
        <f t="shared" si="14"/>
        <v>269</v>
      </c>
      <c r="AQ169" s="22"/>
      <c r="AR169" s="22">
        <f t="shared" si="15"/>
        <v>269</v>
      </c>
      <c r="AS169" s="22"/>
      <c r="AT169" s="22"/>
      <c r="AU169" s="22"/>
      <c r="AV169" s="22"/>
      <c r="AW169" s="22">
        <f t="shared" si="16"/>
        <v>269</v>
      </c>
      <c r="AX169" s="22"/>
      <c r="AY169" s="22"/>
      <c r="AZ169" s="22"/>
      <c r="BA169" s="22"/>
      <c r="BB169" s="1">
        <v>0</v>
      </c>
      <c r="BC169" s="1" t="s">
        <v>395</v>
      </c>
      <c r="BD169" s="1" t="s">
        <v>40</v>
      </c>
      <c r="BE169" s="1">
        <v>71</v>
      </c>
      <c r="BF169" s="1">
        <v>1000</v>
      </c>
      <c r="BG169" s="1">
        <v>1000</v>
      </c>
      <c r="BH169" s="1">
        <v>3.1494</v>
      </c>
      <c r="BI169" s="1" t="s">
        <v>9</v>
      </c>
    </row>
    <row r="170" spans="1:61" x14ac:dyDescent="0.15">
      <c r="A170" s="21" t="s">
        <v>422</v>
      </c>
      <c r="B170" s="21" t="s">
        <v>423</v>
      </c>
      <c r="C170" s="1" t="s">
        <v>38</v>
      </c>
      <c r="D170" s="1">
        <v>2</v>
      </c>
      <c r="I170" s="1">
        <v>7</v>
      </c>
      <c r="J170" s="1">
        <v>3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3087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22">
        <f t="shared" si="12"/>
        <v>3087</v>
      </c>
      <c r="AI170" s="22"/>
      <c r="AJ170" s="22"/>
      <c r="AK170" s="22">
        <f t="shared" si="13"/>
        <v>3087</v>
      </c>
      <c r="AL170" s="22"/>
      <c r="AM170" s="22"/>
      <c r="AN170" s="22"/>
      <c r="AO170" s="22"/>
      <c r="AP170" s="22">
        <f t="shared" si="14"/>
        <v>3087</v>
      </c>
      <c r="AQ170" s="22"/>
      <c r="AR170" s="22">
        <f t="shared" si="15"/>
        <v>3087</v>
      </c>
      <c r="AS170" s="22"/>
      <c r="AT170" s="22"/>
      <c r="AU170" s="22"/>
      <c r="AV170" s="22"/>
      <c r="AW170" s="22">
        <f t="shared" si="16"/>
        <v>3087</v>
      </c>
      <c r="AX170" s="22"/>
      <c r="AY170" s="22"/>
      <c r="AZ170" s="22"/>
      <c r="BA170" s="22"/>
      <c r="BB170" s="1">
        <v>0</v>
      </c>
      <c r="BC170" s="1" t="s">
        <v>172</v>
      </c>
      <c r="BD170" s="1" t="s">
        <v>40</v>
      </c>
      <c r="BE170" s="1">
        <v>91</v>
      </c>
      <c r="BF170" s="1">
        <v>4000</v>
      </c>
      <c r="BG170" s="1">
        <v>4000</v>
      </c>
      <c r="BH170" s="1">
        <v>1.8599999999999998E-2</v>
      </c>
      <c r="BI170" s="1" t="s">
        <v>424</v>
      </c>
    </row>
    <row r="171" spans="1:61" x14ac:dyDescent="0.15">
      <c r="A171" s="21" t="s">
        <v>425</v>
      </c>
      <c r="B171" s="21" t="s">
        <v>426</v>
      </c>
      <c r="C171" s="1" t="s">
        <v>38</v>
      </c>
      <c r="D171" s="1">
        <v>10</v>
      </c>
      <c r="V171" s="1">
        <v>4151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22">
        <f t="shared" si="12"/>
        <v>4151</v>
      </c>
      <c r="AI171" s="22"/>
      <c r="AJ171" s="22"/>
      <c r="AK171" s="22">
        <f t="shared" si="13"/>
        <v>4151</v>
      </c>
      <c r="AL171" s="22"/>
      <c r="AM171" s="22"/>
      <c r="AN171" s="22"/>
      <c r="AO171" s="22"/>
      <c r="AP171" s="22">
        <f t="shared" si="14"/>
        <v>4151</v>
      </c>
      <c r="AQ171" s="22"/>
      <c r="AR171" s="22">
        <f t="shared" si="15"/>
        <v>4151</v>
      </c>
      <c r="AS171" s="22"/>
      <c r="AT171" s="22"/>
      <c r="AU171" s="22"/>
      <c r="AV171" s="22"/>
      <c r="AW171" s="22">
        <f t="shared" si="16"/>
        <v>4151</v>
      </c>
      <c r="AX171" s="22"/>
      <c r="AY171" s="22"/>
      <c r="AZ171" s="22"/>
      <c r="BA171" s="22"/>
      <c r="BB171" s="1">
        <v>0</v>
      </c>
      <c r="BC171" s="1" t="s">
        <v>177</v>
      </c>
      <c r="BD171" s="1" t="s">
        <v>40</v>
      </c>
      <c r="BE171" s="1">
        <v>56</v>
      </c>
      <c r="BF171" s="1">
        <v>3000</v>
      </c>
      <c r="BG171" s="1">
        <v>3000</v>
      </c>
      <c r="BH171" s="1">
        <v>5.9799999999999999E-2</v>
      </c>
      <c r="BI171" s="1" t="s">
        <v>125</v>
      </c>
    </row>
    <row r="172" spans="1:61" x14ac:dyDescent="0.15">
      <c r="A172" s="21" t="s">
        <v>427</v>
      </c>
      <c r="B172" s="21" t="s">
        <v>428</v>
      </c>
      <c r="C172" s="1" t="s">
        <v>38</v>
      </c>
      <c r="E172" s="1">
        <v>1</v>
      </c>
      <c r="F172" s="1">
        <v>1</v>
      </c>
      <c r="V172" s="1">
        <v>2926</v>
      </c>
      <c r="W172" s="1">
        <v>0</v>
      </c>
      <c r="X172" s="1">
        <v>0</v>
      </c>
      <c r="Y172" s="1">
        <v>0</v>
      </c>
      <c r="Z172" s="1">
        <v>0</v>
      </c>
      <c r="AA172" s="1">
        <v>1147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22">
        <f t="shared" si="12"/>
        <v>4073</v>
      </c>
      <c r="AI172" s="22"/>
      <c r="AJ172" s="22"/>
      <c r="AK172" s="22">
        <f t="shared" si="13"/>
        <v>4073</v>
      </c>
      <c r="AL172" s="22"/>
      <c r="AM172" s="22"/>
      <c r="AN172" s="22"/>
      <c r="AO172" s="22"/>
      <c r="AP172" s="22">
        <f t="shared" si="14"/>
        <v>4073</v>
      </c>
      <c r="AQ172" s="22"/>
      <c r="AR172" s="22">
        <f t="shared" si="15"/>
        <v>4073</v>
      </c>
      <c r="AS172" s="22"/>
      <c r="AT172" s="22"/>
      <c r="AU172" s="22"/>
      <c r="AV172" s="22"/>
      <c r="AW172" s="22">
        <f t="shared" si="16"/>
        <v>4073</v>
      </c>
      <c r="AX172" s="22"/>
      <c r="AY172" s="22"/>
      <c r="AZ172" s="22"/>
      <c r="BA172" s="22"/>
      <c r="BB172" s="1">
        <v>0</v>
      </c>
      <c r="BC172" s="1" t="s">
        <v>177</v>
      </c>
      <c r="BD172" s="1" t="s">
        <v>40</v>
      </c>
      <c r="BE172" s="1">
        <v>64</v>
      </c>
      <c r="BF172" s="1">
        <v>4000</v>
      </c>
      <c r="BG172" s="1">
        <v>4000</v>
      </c>
      <c r="BH172" s="1">
        <v>8.8099999999999998E-2</v>
      </c>
      <c r="BI172" s="1" t="s">
        <v>125</v>
      </c>
    </row>
    <row r="173" spans="1:61" x14ac:dyDescent="0.15">
      <c r="A173" s="21" t="s">
        <v>429</v>
      </c>
      <c r="B173" s="21" t="s">
        <v>430</v>
      </c>
      <c r="C173" s="1" t="s">
        <v>38</v>
      </c>
      <c r="J173" s="1">
        <v>6</v>
      </c>
      <c r="U173" s="1">
        <v>2</v>
      </c>
      <c r="V173" s="1">
        <v>1957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22">
        <f t="shared" si="12"/>
        <v>1957</v>
      </c>
      <c r="AI173" s="22"/>
      <c r="AJ173" s="22"/>
      <c r="AK173" s="22">
        <f t="shared" si="13"/>
        <v>1957</v>
      </c>
      <c r="AL173" s="22"/>
      <c r="AM173" s="22"/>
      <c r="AN173" s="22"/>
      <c r="AO173" s="22"/>
      <c r="AP173" s="22">
        <f t="shared" si="14"/>
        <v>1957</v>
      </c>
      <c r="AQ173" s="22"/>
      <c r="AR173" s="22">
        <f t="shared" si="15"/>
        <v>1957</v>
      </c>
      <c r="AS173" s="22"/>
      <c r="AT173" s="22"/>
      <c r="AU173" s="22"/>
      <c r="AV173" s="22"/>
      <c r="AW173" s="22">
        <f t="shared" si="16"/>
        <v>1957</v>
      </c>
      <c r="AX173" s="22"/>
      <c r="AY173" s="22"/>
      <c r="AZ173" s="22"/>
      <c r="BA173" s="22"/>
      <c r="BB173" s="1">
        <v>0</v>
      </c>
      <c r="BC173" s="1" t="s">
        <v>177</v>
      </c>
      <c r="BD173" s="1" t="s">
        <v>40</v>
      </c>
      <c r="BE173" s="1">
        <v>43</v>
      </c>
      <c r="BF173" s="1">
        <v>4000</v>
      </c>
      <c r="BG173" s="1">
        <v>4000</v>
      </c>
      <c r="BH173" s="1">
        <v>8.0000000000000002E-3</v>
      </c>
      <c r="BI173" s="1" t="s">
        <v>431</v>
      </c>
    </row>
    <row r="174" spans="1:61" x14ac:dyDescent="0.15">
      <c r="A174" s="21" t="s">
        <v>432</v>
      </c>
      <c r="B174" s="21" t="s">
        <v>433</v>
      </c>
      <c r="C174" s="1" t="s">
        <v>38</v>
      </c>
      <c r="I174" s="1">
        <v>2</v>
      </c>
      <c r="J174" s="1">
        <v>2</v>
      </c>
      <c r="V174" s="1">
        <v>270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22">
        <f t="shared" si="12"/>
        <v>270</v>
      </c>
      <c r="AI174" s="22"/>
      <c r="AJ174" s="22"/>
      <c r="AK174" s="22">
        <f t="shared" si="13"/>
        <v>270</v>
      </c>
      <c r="AL174" s="22"/>
      <c r="AM174" s="22"/>
      <c r="AN174" s="22"/>
      <c r="AO174" s="22"/>
      <c r="AP174" s="22">
        <f t="shared" si="14"/>
        <v>270</v>
      </c>
      <c r="AQ174" s="22"/>
      <c r="AR174" s="22">
        <f t="shared" si="15"/>
        <v>270</v>
      </c>
      <c r="AS174" s="22"/>
      <c r="AT174" s="22"/>
      <c r="AU174" s="22"/>
      <c r="AV174" s="22"/>
      <c r="AW174" s="22">
        <f t="shared" si="16"/>
        <v>270</v>
      </c>
      <c r="AX174" s="22"/>
      <c r="AY174" s="22"/>
      <c r="AZ174" s="22"/>
      <c r="BA174" s="22"/>
      <c r="BB174" s="1">
        <v>0</v>
      </c>
      <c r="BC174" s="1" t="s">
        <v>177</v>
      </c>
      <c r="BD174" s="1" t="s">
        <v>40</v>
      </c>
      <c r="BE174" s="1">
        <v>43</v>
      </c>
      <c r="BF174" s="1">
        <v>3000</v>
      </c>
      <c r="BG174" s="1">
        <v>3000</v>
      </c>
      <c r="BH174" s="1">
        <v>3.8699999999999998E-2</v>
      </c>
      <c r="BI174" s="1" t="s">
        <v>131</v>
      </c>
    </row>
    <row r="175" spans="1:61" x14ac:dyDescent="0.15">
      <c r="A175" s="21" t="s">
        <v>434</v>
      </c>
      <c r="B175" s="21" t="s">
        <v>435</v>
      </c>
      <c r="C175" s="1" t="s">
        <v>38</v>
      </c>
      <c r="U175" s="1">
        <v>4</v>
      </c>
      <c r="V175" s="1">
        <v>32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22">
        <f t="shared" si="12"/>
        <v>32</v>
      </c>
      <c r="AI175" s="22"/>
      <c r="AJ175" s="22"/>
      <c r="AK175" s="22">
        <f t="shared" si="13"/>
        <v>32</v>
      </c>
      <c r="AL175" s="22"/>
      <c r="AM175" s="22"/>
      <c r="AN175" s="22"/>
      <c r="AO175" s="22"/>
      <c r="AP175" s="22">
        <f t="shared" si="14"/>
        <v>32</v>
      </c>
      <c r="AQ175" s="22"/>
      <c r="AR175" s="22">
        <f t="shared" si="15"/>
        <v>32</v>
      </c>
      <c r="AS175" s="22"/>
      <c r="AT175" s="22"/>
      <c r="AU175" s="22"/>
      <c r="AV175" s="22"/>
      <c r="AW175" s="22">
        <f t="shared" si="16"/>
        <v>32</v>
      </c>
      <c r="AX175" s="22"/>
      <c r="AY175" s="22"/>
      <c r="AZ175" s="22"/>
      <c r="BA175" s="22"/>
      <c r="BB175" s="1">
        <v>0</v>
      </c>
      <c r="BC175" s="1" t="s">
        <v>150</v>
      </c>
      <c r="BD175" s="1" t="s">
        <v>40</v>
      </c>
      <c r="BE175" s="1">
        <v>999</v>
      </c>
      <c r="BF175" s="1">
        <v>1</v>
      </c>
      <c r="BG175" s="1">
        <v>1</v>
      </c>
      <c r="BH175" s="1">
        <v>0.24410000000000001</v>
      </c>
      <c r="BI175" s="1" t="s">
        <v>20</v>
      </c>
    </row>
    <row r="176" spans="1:61" x14ac:dyDescent="0.15">
      <c r="A176" s="21" t="s">
        <v>436</v>
      </c>
      <c r="B176" s="21" t="s">
        <v>437</v>
      </c>
      <c r="C176" s="1" t="s">
        <v>38</v>
      </c>
      <c r="D176" s="1">
        <v>2</v>
      </c>
      <c r="I176" s="1">
        <v>4</v>
      </c>
      <c r="J176" s="1">
        <v>4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1935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22">
        <f t="shared" ref="AH176:AH193" si="17">SUM(V176:AE176)-AG176-SUMPRODUCT($D$8:$U$8*D176:U176)</f>
        <v>1935</v>
      </c>
      <c r="AI176" s="22"/>
      <c r="AJ176" s="22"/>
      <c r="AK176" s="22">
        <f t="shared" si="13"/>
        <v>1935</v>
      </c>
      <c r="AL176" s="22"/>
      <c r="AM176" s="22"/>
      <c r="AN176" s="22"/>
      <c r="AO176" s="22"/>
      <c r="AP176" s="22">
        <f t="shared" si="14"/>
        <v>1935</v>
      </c>
      <c r="AQ176" s="22"/>
      <c r="AR176" s="22">
        <f t="shared" si="15"/>
        <v>1935</v>
      </c>
      <c r="AS176" s="22"/>
      <c r="AT176" s="22"/>
      <c r="AU176" s="22"/>
      <c r="AV176" s="22"/>
      <c r="AW176" s="22">
        <f t="shared" si="16"/>
        <v>1935</v>
      </c>
      <c r="AX176" s="22"/>
      <c r="AY176" s="22"/>
      <c r="AZ176" s="22"/>
      <c r="BA176" s="22"/>
      <c r="BB176" s="1">
        <v>0</v>
      </c>
      <c r="BC176" s="1" t="s">
        <v>177</v>
      </c>
      <c r="BD176" s="1" t="s">
        <v>40</v>
      </c>
      <c r="BE176" s="1">
        <v>64</v>
      </c>
      <c r="BF176" s="1">
        <v>4000</v>
      </c>
      <c r="BG176" s="1">
        <v>4000</v>
      </c>
      <c r="BH176" s="1">
        <v>7.1000000000000004E-3</v>
      </c>
      <c r="BI176" s="1" t="s">
        <v>256</v>
      </c>
    </row>
    <row r="177" spans="1:61" x14ac:dyDescent="0.15">
      <c r="A177" s="21" t="s">
        <v>438</v>
      </c>
      <c r="B177" s="21" t="s">
        <v>439</v>
      </c>
      <c r="C177" s="1" t="s">
        <v>38</v>
      </c>
      <c r="D177" s="1">
        <v>6</v>
      </c>
      <c r="I177" s="1">
        <v>2</v>
      </c>
      <c r="J177" s="1">
        <v>2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2404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22">
        <f t="shared" si="17"/>
        <v>2404</v>
      </c>
      <c r="AI177" s="22"/>
      <c r="AJ177" s="22"/>
      <c r="AK177" s="22">
        <f t="shared" si="13"/>
        <v>2404</v>
      </c>
      <c r="AL177" s="22"/>
      <c r="AM177" s="22"/>
      <c r="AN177" s="22"/>
      <c r="AO177" s="22"/>
      <c r="AP177" s="22">
        <f t="shared" si="14"/>
        <v>2404</v>
      </c>
      <c r="AQ177" s="22"/>
      <c r="AR177" s="22">
        <f t="shared" si="15"/>
        <v>2404</v>
      </c>
      <c r="AS177" s="22"/>
      <c r="AT177" s="22"/>
      <c r="AU177" s="22"/>
      <c r="AV177" s="22"/>
      <c r="AW177" s="22">
        <f t="shared" si="16"/>
        <v>2404</v>
      </c>
      <c r="AX177" s="22"/>
      <c r="AY177" s="22"/>
      <c r="AZ177" s="22"/>
      <c r="BA177" s="22"/>
      <c r="BB177" s="1">
        <v>0</v>
      </c>
      <c r="BC177" s="1" t="s">
        <v>395</v>
      </c>
      <c r="BD177" s="1" t="s">
        <v>40</v>
      </c>
      <c r="BE177" s="1">
        <v>96</v>
      </c>
      <c r="BF177" s="1">
        <v>4000</v>
      </c>
      <c r="BG177" s="1">
        <v>4000</v>
      </c>
      <c r="BH177" s="1">
        <v>2.2499999999999999E-2</v>
      </c>
      <c r="BI177" s="1" t="s">
        <v>256</v>
      </c>
    </row>
    <row r="178" spans="1:61" x14ac:dyDescent="0.15">
      <c r="A178" s="21" t="s">
        <v>440</v>
      </c>
      <c r="B178" s="21" t="s">
        <v>441</v>
      </c>
      <c r="C178" s="1" t="s">
        <v>38</v>
      </c>
      <c r="D178" s="1">
        <v>5</v>
      </c>
      <c r="G178" s="1">
        <v>8</v>
      </c>
      <c r="H178" s="1">
        <v>1</v>
      </c>
      <c r="I178" s="1">
        <v>1</v>
      </c>
      <c r="J178" s="1">
        <v>1</v>
      </c>
      <c r="U178" s="1">
        <v>3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4107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22">
        <f t="shared" si="17"/>
        <v>4107</v>
      </c>
      <c r="AI178" s="22"/>
      <c r="AJ178" s="22"/>
      <c r="AK178" s="22">
        <f t="shared" si="13"/>
        <v>4107</v>
      </c>
      <c r="AL178" s="22"/>
      <c r="AM178" s="22"/>
      <c r="AN178" s="22"/>
      <c r="AO178" s="22"/>
      <c r="AP178" s="22">
        <f t="shared" si="14"/>
        <v>4107</v>
      </c>
      <c r="AQ178" s="22"/>
      <c r="AR178" s="22">
        <f t="shared" si="15"/>
        <v>4107</v>
      </c>
      <c r="AS178" s="22"/>
      <c r="AT178" s="22"/>
      <c r="AU178" s="22"/>
      <c r="AV178" s="22"/>
      <c r="AW178" s="22">
        <f t="shared" si="16"/>
        <v>4107</v>
      </c>
      <c r="AX178" s="22"/>
      <c r="AY178" s="22"/>
      <c r="AZ178" s="22"/>
      <c r="BA178" s="22"/>
      <c r="BB178" s="1">
        <v>0</v>
      </c>
      <c r="BC178" s="1" t="s">
        <v>177</v>
      </c>
      <c r="BD178" s="1" t="s">
        <v>40</v>
      </c>
      <c r="BE178" s="1">
        <v>56</v>
      </c>
      <c r="BF178" s="1">
        <v>4000</v>
      </c>
      <c r="BG178" s="1">
        <v>4000</v>
      </c>
      <c r="BH178" s="1">
        <v>2.4E-2</v>
      </c>
      <c r="BI178" s="1" t="s">
        <v>240</v>
      </c>
    </row>
    <row r="179" spans="1:61" x14ac:dyDescent="0.15">
      <c r="A179" s="21" t="s">
        <v>442</v>
      </c>
      <c r="B179" s="21" t="s">
        <v>443</v>
      </c>
      <c r="C179" s="1" t="s">
        <v>38</v>
      </c>
      <c r="J179" s="1">
        <v>1</v>
      </c>
      <c r="V179" s="1">
        <v>2263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22">
        <f t="shared" si="17"/>
        <v>2263</v>
      </c>
      <c r="AI179" s="22"/>
      <c r="AJ179" s="22"/>
      <c r="AK179" s="22">
        <f t="shared" si="13"/>
        <v>2263</v>
      </c>
      <c r="AL179" s="22"/>
      <c r="AM179" s="22"/>
      <c r="AN179" s="22"/>
      <c r="AO179" s="22"/>
      <c r="AP179" s="22">
        <f t="shared" si="14"/>
        <v>2263</v>
      </c>
      <c r="AQ179" s="22"/>
      <c r="AR179" s="22">
        <f t="shared" si="15"/>
        <v>2263</v>
      </c>
      <c r="AS179" s="22"/>
      <c r="AT179" s="22"/>
      <c r="AU179" s="22"/>
      <c r="AV179" s="22"/>
      <c r="AW179" s="22">
        <f t="shared" si="16"/>
        <v>2263</v>
      </c>
      <c r="AX179" s="22"/>
      <c r="AY179" s="22"/>
      <c r="AZ179" s="22"/>
      <c r="BA179" s="22"/>
      <c r="BB179" s="1">
        <v>0</v>
      </c>
      <c r="BC179" s="1" t="s">
        <v>172</v>
      </c>
      <c r="BD179" s="1" t="s">
        <v>40</v>
      </c>
      <c r="BE179" s="1">
        <v>76</v>
      </c>
      <c r="BF179" s="1">
        <v>4000</v>
      </c>
      <c r="BG179" s="1">
        <v>4000</v>
      </c>
      <c r="BH179" s="1">
        <v>2.5399999999999999E-2</v>
      </c>
      <c r="BI179" s="1" t="s">
        <v>9</v>
      </c>
    </row>
    <row r="180" spans="1:61" x14ac:dyDescent="0.15">
      <c r="A180" s="21" t="s">
        <v>444</v>
      </c>
      <c r="B180" s="21" t="s">
        <v>445</v>
      </c>
      <c r="C180" s="1" t="s">
        <v>38</v>
      </c>
      <c r="I180" s="1">
        <v>7</v>
      </c>
      <c r="J180" s="1">
        <v>7</v>
      </c>
      <c r="V180" s="1">
        <v>2605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22">
        <f t="shared" si="17"/>
        <v>2605</v>
      </c>
      <c r="AI180" s="22"/>
      <c r="AJ180" s="22"/>
      <c r="AK180" s="22">
        <f t="shared" si="13"/>
        <v>2605</v>
      </c>
      <c r="AL180" s="22"/>
      <c r="AM180" s="22"/>
      <c r="AN180" s="22"/>
      <c r="AO180" s="22"/>
      <c r="AP180" s="22">
        <f t="shared" si="14"/>
        <v>2605</v>
      </c>
      <c r="AQ180" s="22"/>
      <c r="AR180" s="22">
        <f t="shared" si="15"/>
        <v>2605</v>
      </c>
      <c r="AS180" s="22"/>
      <c r="AT180" s="22"/>
      <c r="AU180" s="22"/>
      <c r="AV180" s="22"/>
      <c r="AW180" s="22">
        <f t="shared" si="16"/>
        <v>2605</v>
      </c>
      <c r="AX180" s="22"/>
      <c r="AY180" s="22"/>
      <c r="AZ180" s="22"/>
      <c r="BA180" s="22"/>
      <c r="BB180" s="1">
        <v>0</v>
      </c>
      <c r="BC180" s="1" t="s">
        <v>177</v>
      </c>
      <c r="BD180" s="1" t="s">
        <v>40</v>
      </c>
      <c r="BE180" s="1">
        <v>56</v>
      </c>
      <c r="BF180" s="1">
        <v>3000</v>
      </c>
      <c r="BG180" s="1">
        <v>3000</v>
      </c>
      <c r="BH180" s="1">
        <v>6.8199999999999997E-2</v>
      </c>
      <c r="BI180" s="1" t="s">
        <v>131</v>
      </c>
    </row>
    <row r="181" spans="1:61" x14ac:dyDescent="0.15">
      <c r="A181" s="21" t="s">
        <v>446</v>
      </c>
      <c r="B181" s="21" t="s">
        <v>447</v>
      </c>
      <c r="C181" s="1" t="s">
        <v>38</v>
      </c>
      <c r="D181" s="1">
        <v>2</v>
      </c>
      <c r="V181" s="1">
        <v>3626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22">
        <f t="shared" si="17"/>
        <v>3626</v>
      </c>
      <c r="AI181" s="22"/>
      <c r="AJ181" s="22"/>
      <c r="AK181" s="22">
        <f t="shared" si="13"/>
        <v>3626</v>
      </c>
      <c r="AL181" s="22"/>
      <c r="AM181" s="22"/>
      <c r="AN181" s="22"/>
      <c r="AO181" s="22"/>
      <c r="AP181" s="22">
        <f t="shared" si="14"/>
        <v>3626</v>
      </c>
      <c r="AQ181" s="22"/>
      <c r="AR181" s="22">
        <f t="shared" si="15"/>
        <v>3626</v>
      </c>
      <c r="AS181" s="22"/>
      <c r="AT181" s="22"/>
      <c r="AU181" s="22"/>
      <c r="AV181" s="22"/>
      <c r="AW181" s="22">
        <f t="shared" si="16"/>
        <v>3626</v>
      </c>
      <c r="AX181" s="22"/>
      <c r="AY181" s="22"/>
      <c r="AZ181" s="22"/>
      <c r="BA181" s="22"/>
      <c r="BB181" s="1">
        <v>0</v>
      </c>
      <c r="BC181" s="1" t="s">
        <v>395</v>
      </c>
      <c r="BD181" s="1" t="s">
        <v>40</v>
      </c>
      <c r="BE181" s="1">
        <v>141</v>
      </c>
      <c r="BF181" s="1">
        <v>4000</v>
      </c>
      <c r="BG181" s="1">
        <v>2000</v>
      </c>
      <c r="BH181" s="1">
        <v>0.2974</v>
      </c>
      <c r="BI181" s="1" t="s">
        <v>125</v>
      </c>
    </row>
    <row r="182" spans="1:61" x14ac:dyDescent="0.15">
      <c r="A182" s="21" t="s">
        <v>448</v>
      </c>
      <c r="B182" s="21" t="s">
        <v>449</v>
      </c>
      <c r="C182" s="1" t="s">
        <v>38</v>
      </c>
      <c r="I182" s="1">
        <v>1</v>
      </c>
      <c r="J182" s="1">
        <v>1</v>
      </c>
      <c r="V182" s="1">
        <v>780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22">
        <f t="shared" si="17"/>
        <v>780</v>
      </c>
      <c r="AI182" s="22"/>
      <c r="AJ182" s="22"/>
      <c r="AK182" s="22">
        <f t="shared" si="13"/>
        <v>780</v>
      </c>
      <c r="AL182" s="22"/>
      <c r="AM182" s="22"/>
      <c r="AN182" s="22"/>
      <c r="AO182" s="22"/>
      <c r="AP182" s="22">
        <f t="shared" si="14"/>
        <v>780</v>
      </c>
      <c r="AQ182" s="22"/>
      <c r="AR182" s="22">
        <f t="shared" si="15"/>
        <v>780</v>
      </c>
      <c r="AS182" s="22"/>
      <c r="AT182" s="22"/>
      <c r="AU182" s="22"/>
      <c r="AV182" s="22"/>
      <c r="AW182" s="22">
        <f t="shared" si="16"/>
        <v>780</v>
      </c>
      <c r="AX182" s="22"/>
      <c r="AY182" s="22"/>
      <c r="AZ182" s="22"/>
      <c r="BA182" s="22"/>
      <c r="BB182" s="1">
        <v>0</v>
      </c>
      <c r="BC182" s="1" t="s">
        <v>359</v>
      </c>
      <c r="BD182" s="1" t="s">
        <v>40</v>
      </c>
      <c r="BE182" s="1">
        <v>161</v>
      </c>
      <c r="BF182" s="1">
        <v>1700</v>
      </c>
      <c r="BG182" s="1">
        <v>850</v>
      </c>
      <c r="BH182" s="1">
        <v>0.60089999999999999</v>
      </c>
      <c r="BI182" s="1" t="s">
        <v>131</v>
      </c>
    </row>
    <row r="183" spans="1:61" x14ac:dyDescent="0.15">
      <c r="A183" s="21" t="s">
        <v>450</v>
      </c>
      <c r="B183" s="21" t="s">
        <v>451</v>
      </c>
      <c r="C183" s="1" t="s">
        <v>38</v>
      </c>
      <c r="G183" s="1">
        <v>4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1245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22">
        <f t="shared" si="17"/>
        <v>1245</v>
      </c>
      <c r="AI183" s="22"/>
      <c r="AJ183" s="22"/>
      <c r="AK183" s="22">
        <f t="shared" si="13"/>
        <v>1245</v>
      </c>
      <c r="AL183" s="22"/>
      <c r="AM183" s="22"/>
      <c r="AN183" s="22"/>
      <c r="AO183" s="22"/>
      <c r="AP183" s="22">
        <f t="shared" si="14"/>
        <v>1245</v>
      </c>
      <c r="AQ183" s="22"/>
      <c r="AR183" s="22">
        <f t="shared" si="15"/>
        <v>1245</v>
      </c>
      <c r="AS183" s="22"/>
      <c r="AT183" s="22"/>
      <c r="AU183" s="22"/>
      <c r="AV183" s="22"/>
      <c r="AW183" s="22">
        <f t="shared" si="16"/>
        <v>1245</v>
      </c>
      <c r="AX183" s="22"/>
      <c r="AY183" s="22"/>
      <c r="AZ183" s="22"/>
      <c r="BA183" s="22"/>
      <c r="BB183" s="1">
        <v>0</v>
      </c>
      <c r="BC183" s="1" t="s">
        <v>331</v>
      </c>
      <c r="BD183" s="1" t="s">
        <v>40</v>
      </c>
      <c r="BE183" s="1">
        <v>71</v>
      </c>
      <c r="BF183" s="1">
        <v>3000</v>
      </c>
      <c r="BG183" s="1">
        <v>3000</v>
      </c>
      <c r="BH183" s="1">
        <v>5.3800000000000001E-2</v>
      </c>
      <c r="BI183" s="1" t="s">
        <v>162</v>
      </c>
    </row>
    <row r="184" spans="1:61" x14ac:dyDescent="0.15">
      <c r="A184" s="21" t="s">
        <v>452</v>
      </c>
      <c r="B184" s="21" t="s">
        <v>453</v>
      </c>
      <c r="C184" s="1" t="s">
        <v>38</v>
      </c>
      <c r="G184" s="1">
        <v>2</v>
      </c>
      <c r="V184" s="1">
        <v>2286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22">
        <f t="shared" si="17"/>
        <v>2286</v>
      </c>
      <c r="AI184" s="22"/>
      <c r="AJ184" s="22"/>
      <c r="AK184" s="22">
        <f t="shared" si="13"/>
        <v>2286</v>
      </c>
      <c r="AL184" s="22"/>
      <c r="AM184" s="22"/>
      <c r="AN184" s="22"/>
      <c r="AO184" s="22"/>
      <c r="AP184" s="22">
        <f t="shared" si="14"/>
        <v>2286</v>
      </c>
      <c r="AQ184" s="22"/>
      <c r="AR184" s="22">
        <f t="shared" si="15"/>
        <v>2286</v>
      </c>
      <c r="AS184" s="22"/>
      <c r="AT184" s="22"/>
      <c r="AU184" s="22"/>
      <c r="AV184" s="22"/>
      <c r="AW184" s="22">
        <f t="shared" si="16"/>
        <v>2286</v>
      </c>
      <c r="AX184" s="22"/>
      <c r="AY184" s="22"/>
      <c r="AZ184" s="22"/>
      <c r="BA184" s="22"/>
      <c r="BB184" s="1">
        <v>0</v>
      </c>
      <c r="BC184" s="1" t="s">
        <v>359</v>
      </c>
      <c r="BD184" s="1" t="s">
        <v>40</v>
      </c>
      <c r="BE184" s="1">
        <v>71</v>
      </c>
      <c r="BF184" s="1">
        <v>33000</v>
      </c>
      <c r="BG184" s="1">
        <v>3000</v>
      </c>
      <c r="BH184" s="1">
        <v>0.1135</v>
      </c>
      <c r="BI184" s="1" t="s">
        <v>162</v>
      </c>
    </row>
    <row r="185" spans="1:61" x14ac:dyDescent="0.15">
      <c r="A185" s="21" t="s">
        <v>454</v>
      </c>
      <c r="B185" s="21" t="s">
        <v>455</v>
      </c>
      <c r="C185" s="1" t="s">
        <v>38</v>
      </c>
      <c r="D185" s="1">
        <v>7</v>
      </c>
      <c r="G185" s="1">
        <v>1</v>
      </c>
      <c r="H185" s="1">
        <v>1</v>
      </c>
      <c r="I185" s="1">
        <v>1</v>
      </c>
      <c r="J185" s="1">
        <v>2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1989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22">
        <f t="shared" si="17"/>
        <v>1989</v>
      </c>
      <c r="AI185" s="22"/>
      <c r="AJ185" s="22"/>
      <c r="AK185" s="22">
        <f t="shared" si="13"/>
        <v>1989</v>
      </c>
      <c r="AL185" s="22"/>
      <c r="AM185" s="22"/>
      <c r="AN185" s="22"/>
      <c r="AO185" s="22"/>
      <c r="AP185" s="22">
        <f t="shared" si="14"/>
        <v>1989</v>
      </c>
      <c r="AQ185" s="22"/>
      <c r="AR185" s="22">
        <f t="shared" si="15"/>
        <v>1989</v>
      </c>
      <c r="AS185" s="22"/>
      <c r="AT185" s="22"/>
      <c r="AU185" s="22"/>
      <c r="AV185" s="22"/>
      <c r="AW185" s="22">
        <f t="shared" si="16"/>
        <v>1989</v>
      </c>
      <c r="AX185" s="22"/>
      <c r="AY185" s="22"/>
      <c r="AZ185" s="22"/>
      <c r="BA185" s="22"/>
      <c r="BB185" s="1">
        <v>0</v>
      </c>
      <c r="BC185" s="1" t="s">
        <v>331</v>
      </c>
      <c r="BD185" s="1" t="s">
        <v>40</v>
      </c>
      <c r="BE185" s="1">
        <v>111</v>
      </c>
      <c r="BF185" s="1">
        <v>3000</v>
      </c>
      <c r="BG185" s="1">
        <v>3000</v>
      </c>
      <c r="BH185" s="1">
        <v>6.0299999999999999E-2</v>
      </c>
      <c r="BI185" s="1" t="s">
        <v>456</v>
      </c>
    </row>
    <row r="186" spans="1:61" x14ac:dyDescent="0.15">
      <c r="A186" s="21" t="s">
        <v>457</v>
      </c>
      <c r="B186" s="21" t="s">
        <v>458</v>
      </c>
      <c r="C186" s="1" t="s">
        <v>38</v>
      </c>
      <c r="I186" s="1">
        <v>4</v>
      </c>
      <c r="J186" s="1">
        <v>5</v>
      </c>
      <c r="V186" s="1">
        <v>2807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22">
        <f t="shared" si="17"/>
        <v>2807</v>
      </c>
      <c r="AI186" s="22"/>
      <c r="AJ186" s="22"/>
      <c r="AK186" s="22">
        <f t="shared" si="13"/>
        <v>2807</v>
      </c>
      <c r="AL186" s="22"/>
      <c r="AM186" s="22"/>
      <c r="AN186" s="22"/>
      <c r="AO186" s="22"/>
      <c r="AP186" s="22">
        <f t="shared" si="14"/>
        <v>2807</v>
      </c>
      <c r="AQ186" s="22"/>
      <c r="AR186" s="22">
        <f t="shared" si="15"/>
        <v>2807</v>
      </c>
      <c r="AS186" s="22"/>
      <c r="AT186" s="22"/>
      <c r="AU186" s="22"/>
      <c r="AV186" s="22"/>
      <c r="AW186" s="22">
        <f t="shared" si="16"/>
        <v>2807</v>
      </c>
      <c r="AX186" s="22"/>
      <c r="AY186" s="22"/>
      <c r="AZ186" s="22"/>
      <c r="BA186" s="22"/>
      <c r="BB186" s="1">
        <v>0</v>
      </c>
      <c r="BC186" s="1" t="s">
        <v>331</v>
      </c>
      <c r="BD186" s="1" t="s">
        <v>40</v>
      </c>
      <c r="BE186" s="1">
        <v>76</v>
      </c>
      <c r="BF186" s="1">
        <v>3000</v>
      </c>
      <c r="BG186" s="1">
        <v>3000</v>
      </c>
      <c r="BH186" s="1">
        <v>7.1599999999999997E-2</v>
      </c>
      <c r="BI186" s="1" t="s">
        <v>131</v>
      </c>
    </row>
    <row r="187" spans="1:61" x14ac:dyDescent="0.15">
      <c r="A187" s="21" t="s">
        <v>459</v>
      </c>
      <c r="B187" s="21" t="s">
        <v>460</v>
      </c>
      <c r="C187" s="1" t="s">
        <v>38</v>
      </c>
      <c r="D187" s="1">
        <v>15</v>
      </c>
      <c r="V187" s="1">
        <v>19577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22">
        <f t="shared" si="17"/>
        <v>19577</v>
      </c>
      <c r="AI187" s="22"/>
      <c r="AJ187" s="22"/>
      <c r="AK187" s="22">
        <f t="shared" si="13"/>
        <v>19577</v>
      </c>
      <c r="AL187" s="22"/>
      <c r="AM187" s="22"/>
      <c r="AN187" s="22"/>
      <c r="AO187" s="22"/>
      <c r="AP187" s="22">
        <f t="shared" si="14"/>
        <v>19577</v>
      </c>
      <c r="AQ187" s="22"/>
      <c r="AR187" s="22">
        <f t="shared" si="15"/>
        <v>19577</v>
      </c>
      <c r="AS187" s="22"/>
      <c r="AT187" s="22"/>
      <c r="AU187" s="22"/>
      <c r="AV187" s="22"/>
      <c r="AW187" s="22">
        <f t="shared" si="16"/>
        <v>19577</v>
      </c>
      <c r="AX187" s="22"/>
      <c r="AY187" s="22"/>
      <c r="AZ187" s="22"/>
      <c r="BA187" s="22"/>
      <c r="BB187" s="1">
        <v>0</v>
      </c>
      <c r="BC187" s="1" t="s">
        <v>181</v>
      </c>
      <c r="BD187" s="1" t="s">
        <v>40</v>
      </c>
      <c r="BE187" s="1">
        <v>76</v>
      </c>
      <c r="BF187" s="1">
        <v>21000</v>
      </c>
      <c r="BG187" s="1">
        <v>3000</v>
      </c>
      <c r="BH187" s="1">
        <v>0.52470000000000006</v>
      </c>
      <c r="BI187" s="1" t="s">
        <v>125</v>
      </c>
    </row>
    <row r="188" spans="1:61" x14ac:dyDescent="0.15">
      <c r="A188" s="21" t="s">
        <v>461</v>
      </c>
      <c r="B188" s="21" t="s">
        <v>462</v>
      </c>
      <c r="C188" s="1" t="s">
        <v>38</v>
      </c>
      <c r="D188" s="1">
        <v>4</v>
      </c>
      <c r="E188" s="1">
        <v>1</v>
      </c>
      <c r="F188" s="1">
        <v>1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1545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22">
        <f t="shared" si="17"/>
        <v>1545</v>
      </c>
      <c r="AI188" s="22"/>
      <c r="AJ188" s="22"/>
      <c r="AK188" s="22">
        <f t="shared" si="13"/>
        <v>1545</v>
      </c>
      <c r="AL188" s="22"/>
      <c r="AM188" s="22"/>
      <c r="AN188" s="22"/>
      <c r="AO188" s="22"/>
      <c r="AP188" s="22">
        <f t="shared" si="14"/>
        <v>1545</v>
      </c>
      <c r="AQ188" s="22"/>
      <c r="AR188" s="22">
        <f t="shared" si="15"/>
        <v>1545</v>
      </c>
      <c r="AS188" s="22"/>
      <c r="AT188" s="22"/>
      <c r="AU188" s="22"/>
      <c r="AV188" s="22"/>
      <c r="AW188" s="22">
        <f t="shared" si="16"/>
        <v>1545</v>
      </c>
      <c r="AX188" s="22"/>
      <c r="AY188" s="22"/>
      <c r="AZ188" s="22"/>
      <c r="BA188" s="22"/>
      <c r="BB188" s="1">
        <v>0</v>
      </c>
      <c r="BC188" s="1" t="s">
        <v>181</v>
      </c>
      <c r="BD188" s="1" t="s">
        <v>40</v>
      </c>
      <c r="BE188" s="1">
        <v>126</v>
      </c>
      <c r="BF188" s="1">
        <v>5000</v>
      </c>
      <c r="BG188" s="1">
        <v>5000</v>
      </c>
      <c r="BH188" s="1">
        <v>0.4652</v>
      </c>
      <c r="BI188" s="1" t="s">
        <v>125</v>
      </c>
    </row>
    <row r="189" spans="1:61" x14ac:dyDescent="0.15">
      <c r="A189" s="21" t="s">
        <v>463</v>
      </c>
      <c r="B189" s="21" t="s">
        <v>464</v>
      </c>
      <c r="C189" s="1" t="s">
        <v>38</v>
      </c>
      <c r="I189" s="1">
        <v>1</v>
      </c>
      <c r="V189" s="1">
        <v>1995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22">
        <f t="shared" si="17"/>
        <v>1995</v>
      </c>
      <c r="AI189" s="22"/>
      <c r="AJ189" s="22"/>
      <c r="AK189" s="22">
        <f t="shared" si="13"/>
        <v>1995</v>
      </c>
      <c r="AL189" s="22"/>
      <c r="AM189" s="22"/>
      <c r="AN189" s="22"/>
      <c r="AO189" s="22"/>
      <c r="AP189" s="22">
        <f t="shared" si="14"/>
        <v>1995</v>
      </c>
      <c r="AQ189" s="22"/>
      <c r="AR189" s="22">
        <f t="shared" si="15"/>
        <v>1995</v>
      </c>
      <c r="AS189" s="22"/>
      <c r="AT189" s="22"/>
      <c r="AU189" s="22"/>
      <c r="AV189" s="22"/>
      <c r="AW189" s="22">
        <f t="shared" si="16"/>
        <v>1995</v>
      </c>
      <c r="AX189" s="22"/>
      <c r="AY189" s="22"/>
      <c r="AZ189" s="22"/>
      <c r="BA189" s="22"/>
      <c r="BB189" s="1">
        <v>0</v>
      </c>
      <c r="BC189" s="1" t="s">
        <v>465</v>
      </c>
      <c r="BD189" s="1" t="s">
        <v>40</v>
      </c>
      <c r="BE189" s="1">
        <v>91</v>
      </c>
      <c r="BF189" s="1">
        <v>3000</v>
      </c>
      <c r="BG189" s="1">
        <v>3000</v>
      </c>
      <c r="BH189" s="1">
        <v>0.59299999999999997</v>
      </c>
      <c r="BI189" s="1" t="s">
        <v>169</v>
      </c>
    </row>
    <row r="190" spans="1:61" x14ac:dyDescent="0.15">
      <c r="A190" s="21" t="s">
        <v>466</v>
      </c>
      <c r="B190" s="21" t="s">
        <v>467</v>
      </c>
      <c r="C190" s="1" t="s">
        <v>38</v>
      </c>
      <c r="J190" s="1">
        <v>1</v>
      </c>
      <c r="V190" s="1">
        <v>261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22">
        <f t="shared" si="17"/>
        <v>261</v>
      </c>
      <c r="AI190" s="22"/>
      <c r="AJ190" s="22"/>
      <c r="AK190" s="22">
        <f t="shared" si="13"/>
        <v>261</v>
      </c>
      <c r="AL190" s="22"/>
      <c r="AM190" s="22"/>
      <c r="AN190" s="22"/>
      <c r="AO190" s="22"/>
      <c r="AP190" s="22">
        <f t="shared" si="14"/>
        <v>261</v>
      </c>
      <c r="AQ190" s="22"/>
      <c r="AR190" s="22">
        <f t="shared" si="15"/>
        <v>261</v>
      </c>
      <c r="AS190" s="22"/>
      <c r="AT190" s="22"/>
      <c r="AU190" s="22"/>
      <c r="AV190" s="22"/>
      <c r="AW190" s="22">
        <f t="shared" si="16"/>
        <v>261</v>
      </c>
      <c r="AX190" s="22"/>
      <c r="AY190" s="22"/>
      <c r="AZ190" s="22"/>
      <c r="BA190" s="22"/>
      <c r="BB190" s="1">
        <v>0</v>
      </c>
      <c r="BC190" s="1" t="s">
        <v>468</v>
      </c>
      <c r="BD190" s="1" t="s">
        <v>40</v>
      </c>
      <c r="BE190" s="1">
        <v>126</v>
      </c>
      <c r="BF190" s="1">
        <v>5000</v>
      </c>
      <c r="BG190" s="1">
        <v>5000</v>
      </c>
      <c r="BH190" s="1">
        <v>0.42</v>
      </c>
      <c r="BI190" s="1" t="s">
        <v>9</v>
      </c>
    </row>
    <row r="191" spans="1:61" x14ac:dyDescent="0.15">
      <c r="A191" s="21" t="s">
        <v>469</v>
      </c>
      <c r="B191" s="21" t="s">
        <v>470</v>
      </c>
      <c r="C191" s="1" t="s">
        <v>38</v>
      </c>
      <c r="I191" s="1">
        <v>2</v>
      </c>
      <c r="V191" s="1">
        <v>1378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22">
        <f t="shared" si="17"/>
        <v>1378</v>
      </c>
      <c r="AI191" s="22"/>
      <c r="AJ191" s="22"/>
      <c r="AK191" s="22">
        <f t="shared" si="13"/>
        <v>1378</v>
      </c>
      <c r="AL191" s="22"/>
      <c r="AM191" s="22"/>
      <c r="AN191" s="22"/>
      <c r="AO191" s="22"/>
      <c r="AP191" s="22">
        <f t="shared" si="14"/>
        <v>1378</v>
      </c>
      <c r="AQ191" s="22"/>
      <c r="AR191" s="22">
        <f t="shared" si="15"/>
        <v>1378</v>
      </c>
      <c r="AS191" s="22"/>
      <c r="AT191" s="22"/>
      <c r="AU191" s="22"/>
      <c r="AV191" s="22"/>
      <c r="AW191" s="22">
        <f t="shared" si="16"/>
        <v>1378</v>
      </c>
      <c r="AX191" s="22"/>
      <c r="AY191" s="22"/>
      <c r="AZ191" s="22"/>
      <c r="BA191" s="22"/>
      <c r="BB191" s="1">
        <v>0</v>
      </c>
      <c r="BC191" s="1" t="s">
        <v>468</v>
      </c>
      <c r="BD191" s="1" t="s">
        <v>40</v>
      </c>
      <c r="BE191" s="1">
        <v>126</v>
      </c>
      <c r="BF191" s="1">
        <v>5000</v>
      </c>
      <c r="BG191" s="1">
        <v>5000</v>
      </c>
      <c r="BH191" s="1">
        <v>1E-4</v>
      </c>
      <c r="BI191" s="1" t="s">
        <v>169</v>
      </c>
    </row>
    <row r="192" spans="1:61" x14ac:dyDescent="0.15">
      <c r="A192" s="21" t="s">
        <v>471</v>
      </c>
      <c r="B192" s="21" t="s">
        <v>472</v>
      </c>
      <c r="C192" s="1" t="s">
        <v>38</v>
      </c>
      <c r="I192" s="1">
        <v>1</v>
      </c>
      <c r="J192" s="1">
        <v>1</v>
      </c>
      <c r="V192" s="1">
        <v>5355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22">
        <f t="shared" si="17"/>
        <v>5355</v>
      </c>
      <c r="AI192" s="22"/>
      <c r="AJ192" s="22"/>
      <c r="AK192" s="22">
        <f t="shared" si="13"/>
        <v>5355</v>
      </c>
      <c r="AL192" s="22"/>
      <c r="AM192" s="22"/>
      <c r="AN192" s="22"/>
      <c r="AO192" s="22"/>
      <c r="AP192" s="22">
        <f t="shared" si="14"/>
        <v>5355</v>
      </c>
      <c r="AQ192" s="22"/>
      <c r="AR192" s="22">
        <f t="shared" si="15"/>
        <v>5355</v>
      </c>
      <c r="AS192" s="22"/>
      <c r="AT192" s="22"/>
      <c r="AU192" s="22"/>
      <c r="AV192" s="22"/>
      <c r="AW192" s="22">
        <f t="shared" si="16"/>
        <v>5355</v>
      </c>
      <c r="AX192" s="22"/>
      <c r="AY192" s="22"/>
      <c r="AZ192" s="22"/>
      <c r="BA192" s="22"/>
      <c r="BB192" s="1">
        <v>0</v>
      </c>
      <c r="BC192" s="1" t="s">
        <v>68</v>
      </c>
      <c r="BD192" s="1" t="s">
        <v>40</v>
      </c>
      <c r="BE192" s="1">
        <v>91</v>
      </c>
      <c r="BF192" s="1">
        <v>3000</v>
      </c>
      <c r="BG192" s="1">
        <v>3000</v>
      </c>
      <c r="BH192" s="1">
        <v>0.43659999999999999</v>
      </c>
      <c r="BI192" s="1" t="s">
        <v>131</v>
      </c>
    </row>
    <row r="193" spans="1:61" x14ac:dyDescent="0.15">
      <c r="A193" s="21" t="s">
        <v>473</v>
      </c>
      <c r="B193" s="21" t="s">
        <v>474</v>
      </c>
      <c r="C193" s="1" t="s">
        <v>38</v>
      </c>
      <c r="I193" s="1">
        <v>5</v>
      </c>
      <c r="J193" s="1">
        <v>3</v>
      </c>
      <c r="V193" s="1">
        <v>2150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22">
        <f t="shared" si="17"/>
        <v>2150</v>
      </c>
      <c r="AI193" s="22"/>
      <c r="AJ193" s="22"/>
      <c r="AK193" s="22">
        <f t="shared" si="13"/>
        <v>2150</v>
      </c>
      <c r="AL193" s="22"/>
      <c r="AM193" s="22"/>
      <c r="AN193" s="22"/>
      <c r="AO193" s="22"/>
      <c r="AP193" s="22">
        <f t="shared" si="14"/>
        <v>2150</v>
      </c>
      <c r="AQ193" s="22"/>
      <c r="AR193" s="22">
        <f t="shared" si="15"/>
        <v>2150</v>
      </c>
      <c r="AS193" s="22"/>
      <c r="AT193" s="22"/>
      <c r="AU193" s="22"/>
      <c r="AV193" s="22"/>
      <c r="AW193" s="22">
        <f t="shared" si="16"/>
        <v>2150</v>
      </c>
      <c r="AX193" s="22"/>
      <c r="AY193" s="22"/>
      <c r="AZ193" s="22"/>
      <c r="BA193" s="22"/>
      <c r="BB193" s="1">
        <v>0</v>
      </c>
      <c r="BC193" s="1" t="s">
        <v>181</v>
      </c>
      <c r="BD193" s="1" t="s">
        <v>40</v>
      </c>
      <c r="BE193" s="1">
        <v>81</v>
      </c>
      <c r="BF193" s="1">
        <v>5000</v>
      </c>
      <c r="BG193" s="1">
        <v>5000</v>
      </c>
      <c r="BH193" s="1">
        <v>0.39350000000000002</v>
      </c>
      <c r="BI193" s="1" t="s">
        <v>131</v>
      </c>
    </row>
    <row r="194" spans="1:61" x14ac:dyDescent="0.15">
      <c r="A194" s="21" t="s">
        <v>475</v>
      </c>
      <c r="B194" s="21" t="s">
        <v>476</v>
      </c>
      <c r="C194" s="1" t="s">
        <v>38</v>
      </c>
      <c r="H194" s="1">
        <v>1</v>
      </c>
      <c r="V194" s="1">
        <v>54</v>
      </c>
      <c r="W194" s="1">
        <v>0</v>
      </c>
      <c r="X194" s="1">
        <v>0</v>
      </c>
      <c r="Y194" s="1">
        <v>750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22">
        <f>SUM(V194:AE194)-AG194-SUMPRODUCT($D$8:$U$8*D194:U194)+750</f>
        <v>1554</v>
      </c>
      <c r="AI194" s="22"/>
      <c r="AJ194" s="22"/>
      <c r="AK194" s="22">
        <f t="shared" si="13"/>
        <v>1554</v>
      </c>
      <c r="AL194" s="22"/>
      <c r="AM194" s="22"/>
      <c r="AN194" s="22"/>
      <c r="AO194" s="22"/>
      <c r="AP194" s="22">
        <f t="shared" si="14"/>
        <v>1554</v>
      </c>
      <c r="AQ194" s="22"/>
      <c r="AR194" s="22">
        <f t="shared" si="15"/>
        <v>1554</v>
      </c>
      <c r="AS194" s="22"/>
      <c r="AT194" s="22"/>
      <c r="AU194" s="22"/>
      <c r="AV194" s="22"/>
      <c r="AW194" s="22">
        <f t="shared" si="16"/>
        <v>1554</v>
      </c>
      <c r="AX194" s="22"/>
      <c r="AY194" s="22"/>
      <c r="AZ194" s="22"/>
      <c r="BA194" s="22"/>
      <c r="BB194" s="1">
        <v>0</v>
      </c>
      <c r="BC194" s="1" t="s">
        <v>172</v>
      </c>
      <c r="BD194" s="1" t="s">
        <v>40</v>
      </c>
      <c r="BE194" s="1">
        <v>166</v>
      </c>
      <c r="BF194" s="1">
        <v>750</v>
      </c>
      <c r="BG194" s="1">
        <v>750</v>
      </c>
      <c r="BH194" s="1">
        <v>0.37809999999999999</v>
      </c>
      <c r="BI194" s="1" t="s">
        <v>7</v>
      </c>
    </row>
    <row r="195" spans="1:61" x14ac:dyDescent="0.15">
      <c r="A195" s="21" t="s">
        <v>477</v>
      </c>
      <c r="B195" s="21" t="s">
        <v>478</v>
      </c>
      <c r="C195" s="1" t="s">
        <v>38</v>
      </c>
      <c r="J195" s="1">
        <v>2</v>
      </c>
      <c r="V195" s="1">
        <v>544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22">
        <f t="shared" ref="AH195:AH226" si="18">SUM(V195:AE195)-AG195-SUMPRODUCT($D$8:$U$8*D195:U195)</f>
        <v>544</v>
      </c>
      <c r="AI195" s="22"/>
      <c r="AJ195" s="22"/>
      <c r="AK195" s="22">
        <f t="shared" si="13"/>
        <v>544</v>
      </c>
      <c r="AL195" s="22"/>
      <c r="AM195" s="22"/>
      <c r="AN195" s="22"/>
      <c r="AO195" s="22"/>
      <c r="AP195" s="22">
        <f t="shared" si="14"/>
        <v>544</v>
      </c>
      <c r="AQ195" s="22"/>
      <c r="AR195" s="22">
        <f t="shared" si="15"/>
        <v>544</v>
      </c>
      <c r="AS195" s="22"/>
      <c r="AT195" s="22"/>
      <c r="AU195" s="22"/>
      <c r="AV195" s="22"/>
      <c r="AW195" s="22">
        <f t="shared" si="16"/>
        <v>544</v>
      </c>
      <c r="AX195" s="22"/>
      <c r="AY195" s="22"/>
      <c r="AZ195" s="22"/>
      <c r="BA195" s="22"/>
      <c r="BB195" s="1">
        <v>0</v>
      </c>
      <c r="BC195" s="1" t="s">
        <v>68</v>
      </c>
      <c r="BD195" s="1" t="s">
        <v>40</v>
      </c>
      <c r="BE195" s="1">
        <v>126</v>
      </c>
      <c r="BF195" s="1">
        <v>5000</v>
      </c>
      <c r="BG195" s="1">
        <v>5000</v>
      </c>
      <c r="BH195" s="1">
        <v>0.42080000000000001</v>
      </c>
      <c r="BI195" s="1" t="s">
        <v>9</v>
      </c>
    </row>
    <row r="196" spans="1:61" x14ac:dyDescent="0.15">
      <c r="A196" s="21" t="s">
        <v>479</v>
      </c>
      <c r="B196" s="21" t="s">
        <v>480</v>
      </c>
      <c r="C196" s="1" t="s">
        <v>38</v>
      </c>
      <c r="J196" s="1">
        <v>2</v>
      </c>
      <c r="V196" s="1">
        <v>547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22">
        <f t="shared" si="18"/>
        <v>547</v>
      </c>
      <c r="AI196" s="22"/>
      <c r="AJ196" s="22"/>
      <c r="AK196" s="22">
        <f t="shared" si="13"/>
        <v>547</v>
      </c>
      <c r="AL196" s="22"/>
      <c r="AM196" s="22"/>
      <c r="AN196" s="22"/>
      <c r="AO196" s="22"/>
      <c r="AP196" s="22">
        <f t="shared" si="14"/>
        <v>547</v>
      </c>
      <c r="AQ196" s="22"/>
      <c r="AR196" s="22">
        <f t="shared" si="15"/>
        <v>547</v>
      </c>
      <c r="AS196" s="22"/>
      <c r="AT196" s="22"/>
      <c r="AU196" s="22"/>
      <c r="AV196" s="22"/>
      <c r="AW196" s="22">
        <f t="shared" si="16"/>
        <v>547</v>
      </c>
      <c r="AX196" s="22"/>
      <c r="AY196" s="22"/>
      <c r="AZ196" s="22"/>
      <c r="BA196" s="22"/>
      <c r="BB196" s="1">
        <v>0</v>
      </c>
      <c r="BC196" s="1" t="s">
        <v>68</v>
      </c>
      <c r="BD196" s="1" t="s">
        <v>40</v>
      </c>
      <c r="BE196" s="1">
        <v>126</v>
      </c>
      <c r="BF196" s="1">
        <v>5000</v>
      </c>
      <c r="BG196" s="1">
        <v>5000</v>
      </c>
      <c r="BH196" s="1">
        <v>0.40870000000000001</v>
      </c>
      <c r="BI196" s="1" t="s">
        <v>9</v>
      </c>
    </row>
    <row r="197" spans="1:61" x14ac:dyDescent="0.15">
      <c r="A197" s="21" t="s">
        <v>481</v>
      </c>
      <c r="B197" s="21" t="s">
        <v>482</v>
      </c>
      <c r="C197" s="1" t="s">
        <v>38</v>
      </c>
      <c r="J197" s="1">
        <v>1</v>
      </c>
      <c r="V197" s="1">
        <v>124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22">
        <f t="shared" si="18"/>
        <v>124</v>
      </c>
      <c r="AI197" s="22"/>
      <c r="AJ197" s="22"/>
      <c r="AK197" s="22">
        <f t="shared" si="13"/>
        <v>124</v>
      </c>
      <c r="AL197" s="22"/>
      <c r="AM197" s="22"/>
      <c r="AN197" s="22"/>
      <c r="AO197" s="22"/>
      <c r="AP197" s="22">
        <f t="shared" si="14"/>
        <v>124</v>
      </c>
      <c r="AQ197" s="22"/>
      <c r="AR197" s="22">
        <f t="shared" si="15"/>
        <v>124</v>
      </c>
      <c r="AS197" s="22"/>
      <c r="AT197" s="22"/>
      <c r="AU197" s="22"/>
      <c r="AV197" s="22"/>
      <c r="AW197" s="22">
        <f t="shared" si="16"/>
        <v>124</v>
      </c>
      <c r="AX197" s="22"/>
      <c r="AY197" s="22"/>
      <c r="AZ197" s="22"/>
      <c r="BA197" s="22"/>
      <c r="BB197" s="1">
        <v>0</v>
      </c>
      <c r="BC197" s="1" t="s">
        <v>483</v>
      </c>
      <c r="BD197" s="1" t="s">
        <v>40</v>
      </c>
      <c r="BE197" s="1">
        <v>126</v>
      </c>
      <c r="BF197" s="1">
        <v>5000</v>
      </c>
      <c r="BG197" s="1">
        <v>5000</v>
      </c>
      <c r="BH197" s="1">
        <v>0.42</v>
      </c>
      <c r="BI197" s="1" t="s">
        <v>9</v>
      </c>
    </row>
    <row r="198" spans="1:61" x14ac:dyDescent="0.15">
      <c r="A198" s="21" t="s">
        <v>484</v>
      </c>
      <c r="B198" s="21" t="s">
        <v>485</v>
      </c>
      <c r="C198" s="1" t="s">
        <v>38</v>
      </c>
      <c r="J198" s="1">
        <v>2</v>
      </c>
      <c r="V198" s="1">
        <v>8187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22">
        <f t="shared" si="18"/>
        <v>8187</v>
      </c>
      <c r="AI198" s="22"/>
      <c r="AJ198" s="22"/>
      <c r="AK198" s="22">
        <f t="shared" si="13"/>
        <v>8187</v>
      </c>
      <c r="AL198" s="22"/>
      <c r="AM198" s="22"/>
      <c r="AN198" s="22"/>
      <c r="AO198" s="22"/>
      <c r="AP198" s="22">
        <f t="shared" si="14"/>
        <v>8187</v>
      </c>
      <c r="AQ198" s="22"/>
      <c r="AR198" s="22">
        <f t="shared" si="15"/>
        <v>8187</v>
      </c>
      <c r="AS198" s="22"/>
      <c r="AT198" s="22"/>
      <c r="AU198" s="22"/>
      <c r="AV198" s="22"/>
      <c r="AW198" s="22">
        <f t="shared" si="16"/>
        <v>8187</v>
      </c>
      <c r="AX198" s="22"/>
      <c r="AY198" s="22"/>
      <c r="AZ198" s="22"/>
      <c r="BA198" s="22"/>
      <c r="BB198" s="1">
        <v>0</v>
      </c>
      <c r="BC198" s="1" t="s">
        <v>483</v>
      </c>
      <c r="BD198" s="1" t="s">
        <v>40</v>
      </c>
      <c r="BE198" s="1">
        <v>126</v>
      </c>
      <c r="BF198" s="1">
        <v>10000</v>
      </c>
      <c r="BG198" s="1">
        <v>2500</v>
      </c>
      <c r="BH198" s="1">
        <v>0.47870000000000001</v>
      </c>
      <c r="BI198" s="1" t="s">
        <v>9</v>
      </c>
    </row>
    <row r="199" spans="1:61" x14ac:dyDescent="0.15">
      <c r="A199" s="21" t="s">
        <v>486</v>
      </c>
      <c r="B199" s="21" t="s">
        <v>487</v>
      </c>
      <c r="C199" s="1" t="s">
        <v>38</v>
      </c>
      <c r="J199" s="1">
        <v>1</v>
      </c>
      <c r="V199" s="1">
        <v>1198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22">
        <f t="shared" si="18"/>
        <v>1198</v>
      </c>
      <c r="AI199" s="22"/>
      <c r="AJ199" s="22"/>
      <c r="AK199" s="22">
        <f t="shared" si="13"/>
        <v>1198</v>
      </c>
      <c r="AL199" s="22"/>
      <c r="AM199" s="22"/>
      <c r="AN199" s="22"/>
      <c r="AO199" s="22"/>
      <c r="AP199" s="22">
        <f t="shared" si="14"/>
        <v>1198</v>
      </c>
      <c r="AQ199" s="22"/>
      <c r="AR199" s="22">
        <f t="shared" si="15"/>
        <v>1198</v>
      </c>
      <c r="AS199" s="22"/>
      <c r="AT199" s="22"/>
      <c r="AU199" s="22"/>
      <c r="AV199" s="22"/>
      <c r="AW199" s="22">
        <f t="shared" si="16"/>
        <v>1198</v>
      </c>
      <c r="AX199" s="22"/>
      <c r="AY199" s="22"/>
      <c r="AZ199" s="22"/>
      <c r="BA199" s="22"/>
      <c r="BB199" s="1">
        <v>0</v>
      </c>
      <c r="BC199" s="1" t="s">
        <v>331</v>
      </c>
      <c r="BD199" s="1" t="s">
        <v>40</v>
      </c>
      <c r="BE199" s="1">
        <v>71</v>
      </c>
      <c r="BF199" s="1">
        <v>3000</v>
      </c>
      <c r="BG199" s="1">
        <v>3000</v>
      </c>
      <c r="BH199" s="1">
        <v>5.9299999999999999E-2</v>
      </c>
      <c r="BI199" s="1" t="s">
        <v>9</v>
      </c>
    </row>
    <row r="200" spans="1:61" x14ac:dyDescent="0.15">
      <c r="A200" s="21" t="s">
        <v>488</v>
      </c>
      <c r="B200" s="21" t="s">
        <v>489</v>
      </c>
      <c r="C200" s="1" t="s">
        <v>38</v>
      </c>
      <c r="J200" s="1">
        <v>2</v>
      </c>
      <c r="V200" s="1">
        <v>2159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22">
        <f t="shared" si="18"/>
        <v>2159</v>
      </c>
      <c r="AI200" s="22"/>
      <c r="AJ200" s="22"/>
      <c r="AK200" s="22">
        <f t="shared" si="13"/>
        <v>2159</v>
      </c>
      <c r="AL200" s="22"/>
      <c r="AM200" s="22"/>
      <c r="AN200" s="22"/>
      <c r="AO200" s="22"/>
      <c r="AP200" s="22">
        <f t="shared" si="14"/>
        <v>2159</v>
      </c>
      <c r="AQ200" s="22"/>
      <c r="AR200" s="22">
        <f t="shared" si="15"/>
        <v>2159</v>
      </c>
      <c r="AS200" s="22"/>
      <c r="AT200" s="22"/>
      <c r="AU200" s="22"/>
      <c r="AV200" s="22"/>
      <c r="AW200" s="22">
        <f t="shared" si="16"/>
        <v>2159</v>
      </c>
      <c r="AX200" s="22"/>
      <c r="AY200" s="22"/>
      <c r="AZ200" s="22"/>
      <c r="BA200" s="22"/>
      <c r="BB200" s="1">
        <v>0</v>
      </c>
      <c r="BC200" s="1" t="s">
        <v>331</v>
      </c>
      <c r="BD200" s="1" t="s">
        <v>40</v>
      </c>
      <c r="BE200" s="1">
        <v>71</v>
      </c>
      <c r="BF200" s="1">
        <v>3000</v>
      </c>
      <c r="BG200" s="1">
        <v>3000</v>
      </c>
      <c r="BH200" s="1">
        <v>5.8999999999999997E-2</v>
      </c>
      <c r="BI200" s="1" t="s">
        <v>9</v>
      </c>
    </row>
    <row r="201" spans="1:61" x14ac:dyDescent="0.15">
      <c r="A201" s="21" t="s">
        <v>490</v>
      </c>
      <c r="B201" s="21" t="s">
        <v>491</v>
      </c>
      <c r="C201" s="1" t="s">
        <v>38</v>
      </c>
      <c r="G201" s="1">
        <v>1</v>
      </c>
      <c r="V201" s="1">
        <v>3200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22">
        <f t="shared" si="18"/>
        <v>3200</v>
      </c>
      <c r="AI201" s="22"/>
      <c r="AJ201" s="22"/>
      <c r="AK201" s="22">
        <f t="shared" si="13"/>
        <v>3200</v>
      </c>
      <c r="AL201" s="22"/>
      <c r="AM201" s="22"/>
      <c r="AN201" s="22"/>
      <c r="AO201" s="22"/>
      <c r="AP201" s="22">
        <f t="shared" si="14"/>
        <v>3200</v>
      </c>
      <c r="AQ201" s="22"/>
      <c r="AR201" s="22">
        <f t="shared" si="15"/>
        <v>3200</v>
      </c>
      <c r="AS201" s="22"/>
      <c r="AT201" s="22"/>
      <c r="AU201" s="22"/>
      <c r="AV201" s="22"/>
      <c r="AW201" s="22">
        <f t="shared" si="16"/>
        <v>3200</v>
      </c>
      <c r="AX201" s="22"/>
      <c r="AY201" s="22"/>
      <c r="AZ201" s="22"/>
      <c r="BA201" s="22"/>
      <c r="BB201" s="1">
        <v>0</v>
      </c>
      <c r="BC201" s="1" t="s">
        <v>331</v>
      </c>
      <c r="BD201" s="1" t="s">
        <v>40</v>
      </c>
      <c r="BE201" s="1">
        <v>71</v>
      </c>
      <c r="BF201" s="1">
        <v>3000</v>
      </c>
      <c r="BG201" s="1">
        <v>3000</v>
      </c>
      <c r="BH201" s="1">
        <v>8.8900000000000007E-2</v>
      </c>
      <c r="BI201" s="1" t="s">
        <v>162</v>
      </c>
    </row>
    <row r="202" spans="1:61" x14ac:dyDescent="0.15">
      <c r="A202" s="21" t="s">
        <v>492</v>
      </c>
      <c r="B202" s="21" t="s">
        <v>493</v>
      </c>
      <c r="C202" s="1" t="s">
        <v>38</v>
      </c>
      <c r="J202" s="1">
        <v>1</v>
      </c>
      <c r="V202" s="1">
        <v>1075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22">
        <f t="shared" si="18"/>
        <v>1075</v>
      </c>
      <c r="AI202" s="22"/>
      <c r="AJ202" s="22"/>
      <c r="AK202" s="22">
        <f t="shared" si="13"/>
        <v>1075</v>
      </c>
      <c r="AL202" s="22"/>
      <c r="AM202" s="22"/>
      <c r="AN202" s="22"/>
      <c r="AO202" s="22"/>
      <c r="AP202" s="22">
        <f t="shared" si="14"/>
        <v>1075</v>
      </c>
      <c r="AQ202" s="22"/>
      <c r="AR202" s="22">
        <f t="shared" si="15"/>
        <v>1075</v>
      </c>
      <c r="AS202" s="22"/>
      <c r="AT202" s="22"/>
      <c r="AU202" s="22"/>
      <c r="AV202" s="22"/>
      <c r="AW202" s="22">
        <f t="shared" si="16"/>
        <v>1075</v>
      </c>
      <c r="AX202" s="22"/>
      <c r="AY202" s="22"/>
      <c r="AZ202" s="22"/>
      <c r="BA202" s="22"/>
      <c r="BB202" s="1">
        <v>0</v>
      </c>
      <c r="BC202" s="1" t="s">
        <v>331</v>
      </c>
      <c r="BD202" s="1" t="s">
        <v>40</v>
      </c>
      <c r="BE202" s="1">
        <v>71</v>
      </c>
      <c r="BF202" s="1">
        <v>3000</v>
      </c>
      <c r="BG202" s="1">
        <v>3000</v>
      </c>
      <c r="BH202" s="1">
        <v>5.9299999999999999E-2</v>
      </c>
      <c r="BI202" s="1" t="s">
        <v>9</v>
      </c>
    </row>
    <row r="203" spans="1:61" x14ac:dyDescent="0.15">
      <c r="A203" s="21" t="s">
        <v>494</v>
      </c>
      <c r="B203" s="21" t="s">
        <v>495</v>
      </c>
      <c r="C203" s="1" t="s">
        <v>38</v>
      </c>
      <c r="G203" s="1">
        <v>2</v>
      </c>
      <c r="V203" s="1">
        <v>2760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22">
        <f t="shared" si="18"/>
        <v>2760</v>
      </c>
      <c r="AI203" s="22"/>
      <c r="AJ203" s="22"/>
      <c r="AK203" s="22">
        <f t="shared" si="13"/>
        <v>2760</v>
      </c>
      <c r="AL203" s="22"/>
      <c r="AM203" s="22"/>
      <c r="AN203" s="22"/>
      <c r="AO203" s="22"/>
      <c r="AP203" s="22">
        <f t="shared" si="14"/>
        <v>2760</v>
      </c>
      <c r="AQ203" s="22"/>
      <c r="AR203" s="22">
        <f t="shared" si="15"/>
        <v>2760</v>
      </c>
      <c r="AS203" s="22"/>
      <c r="AT203" s="22"/>
      <c r="AU203" s="22"/>
      <c r="AV203" s="22"/>
      <c r="AW203" s="22">
        <f t="shared" si="16"/>
        <v>2760</v>
      </c>
      <c r="AX203" s="22"/>
      <c r="AY203" s="22"/>
      <c r="AZ203" s="22"/>
      <c r="BA203" s="22"/>
      <c r="BB203" s="1">
        <v>0</v>
      </c>
      <c r="BC203" s="1" t="s">
        <v>496</v>
      </c>
      <c r="BD203" s="1" t="s">
        <v>40</v>
      </c>
      <c r="BE203" s="1">
        <v>71</v>
      </c>
      <c r="BF203" s="1">
        <v>250</v>
      </c>
      <c r="BG203" s="1">
        <v>1</v>
      </c>
      <c r="BH203" s="1">
        <v>4.3036000000000003</v>
      </c>
      <c r="BI203" s="1" t="s">
        <v>162</v>
      </c>
    </row>
    <row r="204" spans="1:61" x14ac:dyDescent="0.15">
      <c r="A204" s="21" t="s">
        <v>497</v>
      </c>
      <c r="B204" s="21" t="s">
        <v>498</v>
      </c>
      <c r="C204" s="1" t="s">
        <v>38</v>
      </c>
      <c r="E204" s="1">
        <v>1</v>
      </c>
      <c r="I204" s="1">
        <v>2</v>
      </c>
      <c r="J204" s="1">
        <v>1</v>
      </c>
      <c r="V204" s="1">
        <v>763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22">
        <f t="shared" si="18"/>
        <v>763</v>
      </c>
      <c r="AI204" s="22"/>
      <c r="AJ204" s="22"/>
      <c r="AK204" s="22">
        <f t="shared" si="13"/>
        <v>763</v>
      </c>
      <c r="AL204" s="22"/>
      <c r="AM204" s="22"/>
      <c r="AN204" s="22"/>
      <c r="AO204" s="22"/>
      <c r="AP204" s="22">
        <f t="shared" si="14"/>
        <v>763</v>
      </c>
      <c r="AQ204" s="22"/>
      <c r="AR204" s="22">
        <f t="shared" si="15"/>
        <v>763</v>
      </c>
      <c r="AS204" s="22"/>
      <c r="AT204" s="22"/>
      <c r="AU204" s="22"/>
      <c r="AV204" s="22"/>
      <c r="AW204" s="22">
        <f t="shared" si="16"/>
        <v>763</v>
      </c>
      <c r="AX204" s="22"/>
      <c r="AY204" s="22"/>
      <c r="AZ204" s="22"/>
      <c r="BA204" s="22"/>
      <c r="BB204" s="1">
        <v>0</v>
      </c>
      <c r="BC204" s="1" t="s">
        <v>468</v>
      </c>
      <c r="BD204" s="1" t="s">
        <v>40</v>
      </c>
      <c r="BE204" s="1">
        <v>91</v>
      </c>
      <c r="BF204" s="1">
        <v>5000</v>
      </c>
      <c r="BG204" s="1">
        <v>5000</v>
      </c>
      <c r="BH204" s="1">
        <v>0.32790000000000002</v>
      </c>
      <c r="BI204" s="1" t="s">
        <v>256</v>
      </c>
    </row>
    <row r="205" spans="1:61" x14ac:dyDescent="0.15">
      <c r="A205" s="21" t="s">
        <v>499</v>
      </c>
      <c r="B205" s="21" t="s">
        <v>500</v>
      </c>
      <c r="C205" s="1" t="s">
        <v>38</v>
      </c>
      <c r="I205" s="1">
        <v>1</v>
      </c>
      <c r="J205" s="1">
        <v>1</v>
      </c>
      <c r="V205" s="1">
        <v>3027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22">
        <f t="shared" si="18"/>
        <v>3027</v>
      </c>
      <c r="AI205" s="22"/>
      <c r="AJ205" s="22"/>
      <c r="AK205" s="22">
        <f t="shared" si="13"/>
        <v>3027</v>
      </c>
      <c r="AL205" s="22"/>
      <c r="AM205" s="22"/>
      <c r="AN205" s="22"/>
      <c r="AO205" s="22"/>
      <c r="AP205" s="22">
        <f t="shared" si="14"/>
        <v>3027</v>
      </c>
      <c r="AQ205" s="22"/>
      <c r="AR205" s="22">
        <f t="shared" si="15"/>
        <v>3027</v>
      </c>
      <c r="AS205" s="22"/>
      <c r="AT205" s="22"/>
      <c r="AU205" s="22"/>
      <c r="AV205" s="22"/>
      <c r="AW205" s="22">
        <f t="shared" si="16"/>
        <v>3027</v>
      </c>
      <c r="AX205" s="22"/>
      <c r="AY205" s="22"/>
      <c r="AZ205" s="22"/>
      <c r="BA205" s="22"/>
      <c r="BB205" s="1">
        <v>0</v>
      </c>
      <c r="BC205" s="1" t="s">
        <v>359</v>
      </c>
      <c r="BD205" s="1" t="s">
        <v>40</v>
      </c>
      <c r="BE205" s="1">
        <v>161</v>
      </c>
      <c r="BF205" s="1">
        <v>3500</v>
      </c>
      <c r="BG205" s="1">
        <v>3500</v>
      </c>
      <c r="BH205" s="1">
        <v>0.8468</v>
      </c>
      <c r="BI205" s="1" t="s">
        <v>131</v>
      </c>
    </row>
    <row r="206" spans="1:61" x14ac:dyDescent="0.15">
      <c r="A206" s="21" t="s">
        <v>501</v>
      </c>
      <c r="B206" s="21" t="s">
        <v>502</v>
      </c>
      <c r="C206" s="1" t="s">
        <v>38</v>
      </c>
      <c r="D206" s="1">
        <v>1</v>
      </c>
      <c r="E206" s="1">
        <v>1</v>
      </c>
      <c r="G206" s="1">
        <v>3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1292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22">
        <f t="shared" si="18"/>
        <v>1292</v>
      </c>
      <c r="AI206" s="22"/>
      <c r="AJ206" s="22"/>
      <c r="AK206" s="22">
        <f t="shared" si="13"/>
        <v>1292</v>
      </c>
      <c r="AL206" s="22"/>
      <c r="AM206" s="22"/>
      <c r="AN206" s="22"/>
      <c r="AO206" s="22"/>
      <c r="AP206" s="22">
        <f t="shared" si="14"/>
        <v>1292</v>
      </c>
      <c r="AQ206" s="22"/>
      <c r="AR206" s="22">
        <f t="shared" si="15"/>
        <v>1292</v>
      </c>
      <c r="AS206" s="22"/>
      <c r="AT206" s="22"/>
      <c r="AU206" s="22"/>
      <c r="AV206" s="22"/>
      <c r="AW206" s="22">
        <f t="shared" si="16"/>
        <v>1292</v>
      </c>
      <c r="AX206" s="22"/>
      <c r="AY206" s="22"/>
      <c r="AZ206" s="22"/>
      <c r="BA206" s="22"/>
      <c r="BB206" s="1">
        <v>0</v>
      </c>
      <c r="BC206" s="1" t="s">
        <v>331</v>
      </c>
      <c r="BD206" s="1" t="s">
        <v>40</v>
      </c>
      <c r="BE206" s="1">
        <v>71</v>
      </c>
      <c r="BF206" s="1">
        <v>3000</v>
      </c>
      <c r="BG206" s="1">
        <v>3000</v>
      </c>
      <c r="BH206" s="1">
        <v>5.7200000000000001E-2</v>
      </c>
      <c r="BI206" s="1" t="s">
        <v>212</v>
      </c>
    </row>
    <row r="207" spans="1:61" x14ac:dyDescent="0.15">
      <c r="A207" s="21" t="s">
        <v>503</v>
      </c>
      <c r="B207" s="21" t="s">
        <v>504</v>
      </c>
      <c r="C207" s="1" t="s">
        <v>38</v>
      </c>
      <c r="U207" s="1">
        <v>1</v>
      </c>
      <c r="V207" s="1">
        <v>41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22">
        <f t="shared" si="18"/>
        <v>41</v>
      </c>
      <c r="AI207" s="22"/>
      <c r="AJ207" s="22"/>
      <c r="AK207" s="22">
        <f t="shared" si="13"/>
        <v>41</v>
      </c>
      <c r="AL207" s="22"/>
      <c r="AM207" s="22"/>
      <c r="AN207" s="22"/>
      <c r="AO207" s="22"/>
      <c r="AP207" s="22">
        <f t="shared" si="14"/>
        <v>41</v>
      </c>
      <c r="AQ207" s="22"/>
      <c r="AR207" s="22">
        <f t="shared" si="15"/>
        <v>41</v>
      </c>
      <c r="AS207" s="22"/>
      <c r="AT207" s="22"/>
      <c r="AU207" s="22"/>
      <c r="AV207" s="22"/>
      <c r="AW207" s="22">
        <f t="shared" si="16"/>
        <v>41</v>
      </c>
      <c r="AX207" s="22"/>
      <c r="AY207" s="22"/>
      <c r="AZ207" s="22"/>
      <c r="BA207" s="22"/>
      <c r="BB207" s="1">
        <v>0</v>
      </c>
      <c r="BC207" s="1" t="s">
        <v>150</v>
      </c>
      <c r="BD207" s="1" t="s">
        <v>40</v>
      </c>
      <c r="BE207" s="1">
        <v>999</v>
      </c>
      <c r="BF207" s="1">
        <v>1</v>
      </c>
      <c r="BG207" s="1">
        <v>1</v>
      </c>
      <c r="BH207" s="1">
        <v>1.6716</v>
      </c>
      <c r="BI207" s="1" t="s">
        <v>20</v>
      </c>
    </row>
    <row r="208" spans="1:61" x14ac:dyDescent="0.15">
      <c r="A208" s="21" t="s">
        <v>505</v>
      </c>
      <c r="B208" s="21" t="s">
        <v>506</v>
      </c>
      <c r="C208" s="1" t="s">
        <v>38</v>
      </c>
      <c r="H208" s="1">
        <v>4</v>
      </c>
      <c r="V208" s="1">
        <v>1695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22">
        <f t="shared" si="18"/>
        <v>1695</v>
      </c>
      <c r="AI208" s="22"/>
      <c r="AJ208" s="22"/>
      <c r="AK208" s="22">
        <f t="shared" ref="AK208:AK271" si="19">AH208-SUMPRODUCT($D$9:$U$9*D208:U208)</f>
        <v>1695</v>
      </c>
      <c r="AL208" s="22"/>
      <c r="AM208" s="22"/>
      <c r="AN208" s="22"/>
      <c r="AO208" s="22"/>
      <c r="AP208" s="22">
        <f t="shared" ref="AP208:AP271" si="20">AK208-SUMPRODUCT($D$10:$U$10*D208:U208)</f>
        <v>1695</v>
      </c>
      <c r="AQ208" s="22"/>
      <c r="AR208" s="22">
        <f t="shared" ref="AR208:AR271" si="21">AP208-SUMPRODUCT($D$11:$U$11*D208:U208)</f>
        <v>1695</v>
      </c>
      <c r="AS208" s="22"/>
      <c r="AT208" s="22"/>
      <c r="AU208" s="22"/>
      <c r="AV208" s="22"/>
      <c r="AW208" s="22">
        <f t="shared" ref="AW208:AW271" si="22">AR208-SUMPRODUCT($D$12:$U$12*D208:U208)</f>
        <v>1695</v>
      </c>
      <c r="AX208" s="22"/>
      <c r="AY208" s="22"/>
      <c r="AZ208" s="22"/>
      <c r="BA208" s="22"/>
      <c r="BB208" s="1">
        <v>0</v>
      </c>
      <c r="BC208" s="1" t="s">
        <v>181</v>
      </c>
      <c r="BD208" s="1" t="s">
        <v>40</v>
      </c>
      <c r="BE208" s="1">
        <v>121</v>
      </c>
      <c r="BF208" s="1">
        <v>4000</v>
      </c>
      <c r="BG208" s="1">
        <v>2000</v>
      </c>
      <c r="BH208" s="1">
        <v>0.72440000000000004</v>
      </c>
      <c r="BI208" s="1" t="s">
        <v>7</v>
      </c>
    </row>
    <row r="209" spans="1:61" x14ac:dyDescent="0.15">
      <c r="A209" s="21" t="s">
        <v>507</v>
      </c>
      <c r="B209" s="21" t="s">
        <v>508</v>
      </c>
      <c r="C209" s="1" t="s">
        <v>38</v>
      </c>
      <c r="H209" s="1">
        <v>1</v>
      </c>
      <c r="V209" s="1">
        <v>1906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22">
        <f t="shared" si="18"/>
        <v>1906</v>
      </c>
      <c r="AI209" s="22"/>
      <c r="AJ209" s="22"/>
      <c r="AK209" s="22">
        <f t="shared" si="19"/>
        <v>1906</v>
      </c>
      <c r="AL209" s="22"/>
      <c r="AM209" s="22"/>
      <c r="AN209" s="22"/>
      <c r="AO209" s="22"/>
      <c r="AP209" s="22">
        <f t="shared" si="20"/>
        <v>1906</v>
      </c>
      <c r="AQ209" s="22"/>
      <c r="AR209" s="22">
        <f t="shared" si="21"/>
        <v>1906</v>
      </c>
      <c r="AS209" s="22"/>
      <c r="AT209" s="22"/>
      <c r="AU209" s="22"/>
      <c r="AV209" s="22"/>
      <c r="AW209" s="22">
        <f t="shared" si="22"/>
        <v>1906</v>
      </c>
      <c r="AX209" s="22"/>
      <c r="AY209" s="22"/>
      <c r="AZ209" s="22"/>
      <c r="BA209" s="22"/>
      <c r="BB209" s="1">
        <v>0</v>
      </c>
      <c r="BC209" s="1" t="s">
        <v>68</v>
      </c>
      <c r="BD209" s="1" t="s">
        <v>40</v>
      </c>
      <c r="BE209" s="1">
        <v>121</v>
      </c>
      <c r="BF209" s="1">
        <v>6000</v>
      </c>
      <c r="BG209" s="1">
        <v>2000</v>
      </c>
      <c r="BH209" s="1">
        <v>0.82799999999999996</v>
      </c>
      <c r="BI209" s="1" t="s">
        <v>7</v>
      </c>
    </row>
    <row r="210" spans="1:61" x14ac:dyDescent="0.15">
      <c r="A210" s="21" t="s">
        <v>509</v>
      </c>
      <c r="B210" s="21" t="s">
        <v>510</v>
      </c>
      <c r="C210" s="1" t="s">
        <v>38</v>
      </c>
      <c r="U210" s="1">
        <v>3</v>
      </c>
      <c r="V210" s="1">
        <v>30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22">
        <f t="shared" si="18"/>
        <v>30</v>
      </c>
      <c r="AI210" s="22"/>
      <c r="AJ210" s="22"/>
      <c r="AK210" s="22">
        <f t="shared" si="19"/>
        <v>30</v>
      </c>
      <c r="AL210" s="22"/>
      <c r="AM210" s="22"/>
      <c r="AN210" s="22"/>
      <c r="AO210" s="22"/>
      <c r="AP210" s="22">
        <f t="shared" si="20"/>
        <v>30</v>
      </c>
      <c r="AQ210" s="22"/>
      <c r="AR210" s="22">
        <f t="shared" si="21"/>
        <v>30</v>
      </c>
      <c r="AS210" s="22"/>
      <c r="AT210" s="22"/>
      <c r="AU210" s="22"/>
      <c r="AV210" s="22"/>
      <c r="AW210" s="22">
        <f t="shared" si="22"/>
        <v>30</v>
      </c>
      <c r="AX210" s="22"/>
      <c r="AY210" s="22"/>
      <c r="AZ210" s="22"/>
      <c r="BA210" s="22"/>
      <c r="BB210" s="1">
        <v>0</v>
      </c>
      <c r="BC210" s="1" t="s">
        <v>150</v>
      </c>
      <c r="BD210" s="1" t="s">
        <v>40</v>
      </c>
      <c r="BE210" s="1">
        <v>999</v>
      </c>
      <c r="BF210" s="1">
        <v>1</v>
      </c>
      <c r="BG210" s="1">
        <v>1</v>
      </c>
      <c r="BH210" s="1">
        <v>0.14699999999999999</v>
      </c>
      <c r="BI210" s="1" t="s">
        <v>20</v>
      </c>
    </row>
    <row r="211" spans="1:61" x14ac:dyDescent="0.15">
      <c r="A211" s="21" t="s">
        <v>511</v>
      </c>
      <c r="B211" s="21" t="s">
        <v>512</v>
      </c>
      <c r="C211" s="1" t="s">
        <v>38</v>
      </c>
      <c r="D211" s="1">
        <v>2</v>
      </c>
      <c r="V211" s="1">
        <v>687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22">
        <f t="shared" si="18"/>
        <v>687</v>
      </c>
      <c r="AI211" s="22"/>
      <c r="AJ211" s="22"/>
      <c r="AK211" s="22">
        <f t="shared" si="19"/>
        <v>687</v>
      </c>
      <c r="AL211" s="22"/>
      <c r="AM211" s="22"/>
      <c r="AN211" s="22"/>
      <c r="AO211" s="22"/>
      <c r="AP211" s="22">
        <f t="shared" si="20"/>
        <v>687</v>
      </c>
      <c r="AQ211" s="22"/>
      <c r="AR211" s="22">
        <f t="shared" si="21"/>
        <v>687</v>
      </c>
      <c r="AS211" s="22"/>
      <c r="AT211" s="22"/>
      <c r="AU211" s="22"/>
      <c r="AV211" s="22"/>
      <c r="AW211" s="22">
        <f t="shared" si="22"/>
        <v>687</v>
      </c>
      <c r="AX211" s="22"/>
      <c r="AY211" s="22"/>
      <c r="AZ211" s="22"/>
      <c r="BA211" s="22"/>
      <c r="BB211" s="1">
        <v>0</v>
      </c>
      <c r="BC211" s="1" t="s">
        <v>68</v>
      </c>
      <c r="BD211" s="1" t="s">
        <v>40</v>
      </c>
      <c r="BE211" s="1">
        <v>71</v>
      </c>
      <c r="BF211" s="1">
        <v>3000</v>
      </c>
      <c r="BG211" s="1">
        <v>3000</v>
      </c>
      <c r="BH211" s="1">
        <v>0.33679999999999999</v>
      </c>
      <c r="BI211" s="1" t="s">
        <v>125</v>
      </c>
    </row>
    <row r="212" spans="1:61" x14ac:dyDescent="0.15">
      <c r="A212" s="21" t="s">
        <v>513</v>
      </c>
      <c r="B212" s="21" t="s">
        <v>514</v>
      </c>
      <c r="C212" s="1" t="s">
        <v>38</v>
      </c>
      <c r="D212" s="1">
        <v>9</v>
      </c>
      <c r="E212" s="1">
        <v>1</v>
      </c>
      <c r="G212" s="1">
        <v>7</v>
      </c>
      <c r="I212" s="1">
        <v>2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14747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22">
        <f t="shared" si="18"/>
        <v>14747</v>
      </c>
      <c r="AI212" s="22"/>
      <c r="AJ212" s="22"/>
      <c r="AK212" s="22">
        <f t="shared" si="19"/>
        <v>14747</v>
      </c>
      <c r="AL212" s="22"/>
      <c r="AM212" s="22"/>
      <c r="AN212" s="22"/>
      <c r="AO212" s="22"/>
      <c r="AP212" s="22">
        <f t="shared" si="20"/>
        <v>14747</v>
      </c>
      <c r="AQ212" s="22"/>
      <c r="AR212" s="22">
        <f t="shared" si="21"/>
        <v>14747</v>
      </c>
      <c r="AS212" s="22"/>
      <c r="AT212" s="22"/>
      <c r="AU212" s="22"/>
      <c r="AV212" s="22"/>
      <c r="AW212" s="22">
        <f t="shared" si="22"/>
        <v>14747</v>
      </c>
      <c r="AX212" s="22"/>
      <c r="AY212" s="22"/>
      <c r="AZ212" s="22"/>
      <c r="BA212" s="22"/>
      <c r="BB212" s="1">
        <v>0</v>
      </c>
      <c r="BC212" s="1" t="s">
        <v>515</v>
      </c>
      <c r="BD212" s="1" t="s">
        <v>40</v>
      </c>
      <c r="BE212" s="1">
        <v>111</v>
      </c>
      <c r="BF212" s="1">
        <v>9000</v>
      </c>
      <c r="BG212" s="1">
        <v>3000</v>
      </c>
      <c r="BH212" s="1">
        <v>7.7399999999999997E-2</v>
      </c>
      <c r="BI212" s="1" t="s">
        <v>516</v>
      </c>
    </row>
    <row r="213" spans="1:61" x14ac:dyDescent="0.15">
      <c r="A213" s="21" t="s">
        <v>517</v>
      </c>
      <c r="B213" s="21" t="s">
        <v>518</v>
      </c>
      <c r="C213" s="1" t="s">
        <v>38</v>
      </c>
      <c r="I213" s="1">
        <v>1</v>
      </c>
      <c r="J213" s="1">
        <v>1</v>
      </c>
      <c r="V213" s="1">
        <v>1138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22">
        <f t="shared" si="18"/>
        <v>1138</v>
      </c>
      <c r="AI213" s="22"/>
      <c r="AJ213" s="22"/>
      <c r="AK213" s="22">
        <f t="shared" si="19"/>
        <v>1138</v>
      </c>
      <c r="AL213" s="22"/>
      <c r="AM213" s="22"/>
      <c r="AN213" s="22"/>
      <c r="AO213" s="22"/>
      <c r="AP213" s="22">
        <f t="shared" si="20"/>
        <v>1138</v>
      </c>
      <c r="AQ213" s="22"/>
      <c r="AR213" s="22">
        <f t="shared" si="21"/>
        <v>1138</v>
      </c>
      <c r="AS213" s="22"/>
      <c r="AT213" s="22"/>
      <c r="AU213" s="22"/>
      <c r="AV213" s="22"/>
      <c r="AW213" s="22">
        <f t="shared" si="22"/>
        <v>1138</v>
      </c>
      <c r="AX213" s="22"/>
      <c r="AY213" s="22"/>
      <c r="AZ213" s="22"/>
      <c r="BA213" s="22"/>
      <c r="BB213" s="1">
        <v>0</v>
      </c>
      <c r="BC213" s="1" t="s">
        <v>181</v>
      </c>
      <c r="BD213" s="1" t="s">
        <v>40</v>
      </c>
      <c r="BE213" s="1">
        <v>91</v>
      </c>
      <c r="BF213" s="1">
        <v>3000</v>
      </c>
      <c r="BG213" s="1">
        <v>3000</v>
      </c>
      <c r="BH213" s="1">
        <v>8.6199999999999999E-2</v>
      </c>
      <c r="BI213" s="1" t="s">
        <v>131</v>
      </c>
    </row>
    <row r="214" spans="1:61" x14ac:dyDescent="0.15">
      <c r="A214" s="21" t="s">
        <v>519</v>
      </c>
      <c r="B214" s="21" t="s">
        <v>520</v>
      </c>
      <c r="C214" s="1" t="s">
        <v>38</v>
      </c>
      <c r="D214" s="1">
        <v>8</v>
      </c>
      <c r="V214" s="1">
        <v>3000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22">
        <f t="shared" si="18"/>
        <v>3000</v>
      </c>
      <c r="AI214" s="22"/>
      <c r="AJ214" s="22"/>
      <c r="AK214" s="22">
        <f t="shared" si="19"/>
        <v>3000</v>
      </c>
      <c r="AL214" s="22"/>
      <c r="AM214" s="22"/>
      <c r="AN214" s="22"/>
      <c r="AO214" s="22"/>
      <c r="AP214" s="22">
        <f t="shared" si="20"/>
        <v>3000</v>
      </c>
      <c r="AQ214" s="22"/>
      <c r="AR214" s="22">
        <f t="shared" si="21"/>
        <v>3000</v>
      </c>
      <c r="AS214" s="22"/>
      <c r="AT214" s="22"/>
      <c r="AU214" s="22"/>
      <c r="AV214" s="22"/>
      <c r="AW214" s="22">
        <f t="shared" si="22"/>
        <v>3000</v>
      </c>
      <c r="AX214" s="22"/>
      <c r="AY214" s="22"/>
      <c r="AZ214" s="22"/>
      <c r="BA214" s="22"/>
      <c r="BB214" s="1">
        <v>0</v>
      </c>
      <c r="BC214" s="1" t="s">
        <v>181</v>
      </c>
      <c r="BD214" s="1" t="s">
        <v>40</v>
      </c>
      <c r="BE214" s="1">
        <v>91</v>
      </c>
      <c r="BF214" s="1">
        <v>3000</v>
      </c>
      <c r="BG214" s="1">
        <v>3000</v>
      </c>
      <c r="BH214" s="1">
        <v>0.3664</v>
      </c>
      <c r="BI214" s="1" t="s">
        <v>125</v>
      </c>
    </row>
    <row r="215" spans="1:61" x14ac:dyDescent="0.15">
      <c r="A215" s="21" t="s">
        <v>521</v>
      </c>
      <c r="B215" s="21" t="s">
        <v>522</v>
      </c>
      <c r="C215" s="1" t="s">
        <v>38</v>
      </c>
      <c r="U215" s="1">
        <v>1</v>
      </c>
      <c r="V215" s="1">
        <v>17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22">
        <f t="shared" si="18"/>
        <v>17</v>
      </c>
      <c r="AI215" s="22"/>
      <c r="AJ215" s="22"/>
      <c r="AK215" s="22">
        <f t="shared" si="19"/>
        <v>17</v>
      </c>
      <c r="AL215" s="22"/>
      <c r="AM215" s="22"/>
      <c r="AN215" s="22"/>
      <c r="AO215" s="22"/>
      <c r="AP215" s="22">
        <f t="shared" si="20"/>
        <v>17</v>
      </c>
      <c r="AQ215" s="22"/>
      <c r="AR215" s="22">
        <f t="shared" si="21"/>
        <v>17</v>
      </c>
      <c r="AS215" s="22"/>
      <c r="AT215" s="22"/>
      <c r="AU215" s="22"/>
      <c r="AV215" s="22"/>
      <c r="AW215" s="22">
        <f t="shared" si="22"/>
        <v>17</v>
      </c>
      <c r="AX215" s="22"/>
      <c r="AY215" s="22"/>
      <c r="AZ215" s="22"/>
      <c r="BA215" s="22"/>
      <c r="BB215" s="1">
        <v>0</v>
      </c>
      <c r="BC215" s="1" t="s">
        <v>150</v>
      </c>
      <c r="BD215" s="1" t="s">
        <v>40</v>
      </c>
      <c r="BE215" s="1">
        <v>999</v>
      </c>
      <c r="BF215" s="1">
        <v>1</v>
      </c>
      <c r="BG215" s="1">
        <v>1</v>
      </c>
      <c r="BH215" s="1">
        <v>13.57</v>
      </c>
      <c r="BI215" s="1" t="s">
        <v>20</v>
      </c>
    </row>
    <row r="216" spans="1:61" x14ac:dyDescent="0.15">
      <c r="A216" s="21" t="s">
        <v>523</v>
      </c>
      <c r="B216" s="21" t="s">
        <v>524</v>
      </c>
      <c r="C216" s="1" t="s">
        <v>38</v>
      </c>
      <c r="D216" s="1">
        <v>1</v>
      </c>
      <c r="V216" s="1">
        <v>430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22">
        <f t="shared" si="18"/>
        <v>430</v>
      </c>
      <c r="AI216" s="22"/>
      <c r="AJ216" s="22"/>
      <c r="AK216" s="22">
        <f t="shared" si="19"/>
        <v>430</v>
      </c>
      <c r="AL216" s="22"/>
      <c r="AM216" s="22"/>
      <c r="AN216" s="22"/>
      <c r="AO216" s="22"/>
      <c r="AP216" s="22">
        <f t="shared" si="20"/>
        <v>430</v>
      </c>
      <c r="AQ216" s="22"/>
      <c r="AR216" s="22">
        <f t="shared" si="21"/>
        <v>430</v>
      </c>
      <c r="AS216" s="22"/>
      <c r="AT216" s="22"/>
      <c r="AU216" s="22"/>
      <c r="AV216" s="22"/>
      <c r="AW216" s="22">
        <f t="shared" si="22"/>
        <v>430</v>
      </c>
      <c r="AX216" s="22"/>
      <c r="AY216" s="22"/>
      <c r="AZ216" s="22"/>
      <c r="BA216" s="22"/>
      <c r="BB216" s="1">
        <v>0</v>
      </c>
      <c r="BC216" s="1" t="s">
        <v>483</v>
      </c>
      <c r="BD216" s="1" t="s">
        <v>40</v>
      </c>
      <c r="BE216" s="1">
        <v>91</v>
      </c>
      <c r="BF216" s="1">
        <v>1000</v>
      </c>
      <c r="BG216" s="1">
        <v>1000</v>
      </c>
      <c r="BH216" s="1">
        <v>1.6734</v>
      </c>
      <c r="BI216" s="1" t="s">
        <v>125</v>
      </c>
    </row>
    <row r="217" spans="1:61" x14ac:dyDescent="0.15">
      <c r="A217" s="21" t="s">
        <v>525</v>
      </c>
      <c r="B217" s="21" t="s">
        <v>526</v>
      </c>
      <c r="C217" s="1" t="s">
        <v>38</v>
      </c>
      <c r="D217" s="1">
        <v>4</v>
      </c>
      <c r="G217" s="1">
        <v>4</v>
      </c>
      <c r="H217" s="1">
        <v>3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10730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22">
        <f t="shared" si="18"/>
        <v>10730</v>
      </c>
      <c r="AI217" s="22"/>
      <c r="AJ217" s="22"/>
      <c r="AK217" s="22">
        <f t="shared" si="19"/>
        <v>10730</v>
      </c>
      <c r="AL217" s="22"/>
      <c r="AM217" s="22"/>
      <c r="AN217" s="22"/>
      <c r="AO217" s="22"/>
      <c r="AP217" s="22">
        <f t="shared" si="20"/>
        <v>10730</v>
      </c>
      <c r="AQ217" s="22"/>
      <c r="AR217" s="22">
        <f t="shared" si="21"/>
        <v>10730</v>
      </c>
      <c r="AS217" s="22"/>
      <c r="AT217" s="22"/>
      <c r="AU217" s="22"/>
      <c r="AV217" s="22"/>
      <c r="AW217" s="22">
        <f t="shared" si="22"/>
        <v>10730</v>
      </c>
      <c r="AX217" s="22"/>
      <c r="AY217" s="22"/>
      <c r="AZ217" s="22"/>
      <c r="BA217" s="22"/>
      <c r="BB217" s="1">
        <v>0</v>
      </c>
      <c r="BC217" s="1" t="s">
        <v>359</v>
      </c>
      <c r="BD217" s="1" t="s">
        <v>40</v>
      </c>
      <c r="BE217" s="1">
        <v>141</v>
      </c>
      <c r="BF217" s="1">
        <v>36000</v>
      </c>
      <c r="BG217" s="1">
        <v>3000</v>
      </c>
      <c r="BH217" s="1">
        <v>6.2300000000000001E-2</v>
      </c>
      <c r="BI217" s="1" t="s">
        <v>527</v>
      </c>
    </row>
    <row r="218" spans="1:61" x14ac:dyDescent="0.15">
      <c r="A218" s="21" t="s">
        <v>528</v>
      </c>
      <c r="B218" s="21" t="s">
        <v>529</v>
      </c>
      <c r="C218" s="1" t="s">
        <v>38</v>
      </c>
      <c r="G218" s="1">
        <v>1</v>
      </c>
      <c r="V218" s="1">
        <v>985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22">
        <f t="shared" si="18"/>
        <v>985</v>
      </c>
      <c r="AI218" s="22"/>
      <c r="AJ218" s="22"/>
      <c r="AK218" s="22">
        <f t="shared" si="19"/>
        <v>985</v>
      </c>
      <c r="AL218" s="22"/>
      <c r="AM218" s="22"/>
      <c r="AN218" s="22"/>
      <c r="AO218" s="22"/>
      <c r="AP218" s="22">
        <f t="shared" si="20"/>
        <v>985</v>
      </c>
      <c r="AQ218" s="22"/>
      <c r="AR218" s="22">
        <f t="shared" si="21"/>
        <v>985</v>
      </c>
      <c r="AS218" s="22"/>
      <c r="AT218" s="22"/>
      <c r="AU218" s="22"/>
      <c r="AV218" s="22"/>
      <c r="AW218" s="22">
        <f t="shared" si="22"/>
        <v>985</v>
      </c>
      <c r="AX218" s="22"/>
      <c r="AY218" s="22"/>
      <c r="AZ218" s="22"/>
      <c r="BA218" s="22"/>
      <c r="BB218" s="1">
        <v>0</v>
      </c>
      <c r="BC218" s="1" t="s">
        <v>468</v>
      </c>
      <c r="BD218" s="1" t="s">
        <v>40</v>
      </c>
      <c r="BE218" s="1">
        <v>136</v>
      </c>
      <c r="BF218" s="1">
        <v>3000</v>
      </c>
      <c r="BG218" s="1">
        <v>3000</v>
      </c>
      <c r="BH218" s="1">
        <v>9.5500000000000002E-2</v>
      </c>
      <c r="BI218" s="1" t="s">
        <v>162</v>
      </c>
    </row>
    <row r="219" spans="1:61" x14ac:dyDescent="0.15">
      <c r="A219" s="21" t="s">
        <v>530</v>
      </c>
      <c r="B219" s="21" t="s">
        <v>531</v>
      </c>
      <c r="C219" s="1" t="s">
        <v>38</v>
      </c>
      <c r="I219" s="1">
        <v>1</v>
      </c>
      <c r="J219" s="1">
        <v>1</v>
      </c>
      <c r="V219" s="1">
        <v>2274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22">
        <f t="shared" si="18"/>
        <v>2274</v>
      </c>
      <c r="AI219" s="22"/>
      <c r="AJ219" s="22"/>
      <c r="AK219" s="22">
        <f t="shared" si="19"/>
        <v>2274</v>
      </c>
      <c r="AL219" s="22"/>
      <c r="AM219" s="22"/>
      <c r="AN219" s="22"/>
      <c r="AO219" s="22"/>
      <c r="AP219" s="22">
        <f t="shared" si="20"/>
        <v>2274</v>
      </c>
      <c r="AQ219" s="22"/>
      <c r="AR219" s="22">
        <f t="shared" si="21"/>
        <v>2274</v>
      </c>
      <c r="AS219" s="22"/>
      <c r="AT219" s="22"/>
      <c r="AU219" s="22"/>
      <c r="AV219" s="22"/>
      <c r="AW219" s="22">
        <f t="shared" si="22"/>
        <v>2274</v>
      </c>
      <c r="AX219" s="22"/>
      <c r="AY219" s="22"/>
      <c r="AZ219" s="22"/>
      <c r="BA219" s="22"/>
      <c r="BB219" s="1">
        <v>0</v>
      </c>
      <c r="BC219" s="1" t="s">
        <v>181</v>
      </c>
      <c r="BD219" s="1" t="s">
        <v>40</v>
      </c>
      <c r="BE219" s="1">
        <v>111</v>
      </c>
      <c r="BF219" s="1">
        <v>1000</v>
      </c>
      <c r="BG219" s="1">
        <v>1000</v>
      </c>
      <c r="BH219" s="1">
        <v>1.454</v>
      </c>
      <c r="BI219" s="1" t="s">
        <v>131</v>
      </c>
    </row>
    <row r="220" spans="1:61" x14ac:dyDescent="0.15">
      <c r="A220" s="21" t="s">
        <v>1631</v>
      </c>
      <c r="B220" s="21" t="s">
        <v>1632</v>
      </c>
      <c r="C220" s="1" t="s">
        <v>38</v>
      </c>
      <c r="P220" s="1">
        <v>1</v>
      </c>
      <c r="V220" s="1">
        <v>193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22">
        <f t="shared" si="18"/>
        <v>193</v>
      </c>
      <c r="AI220" s="22"/>
      <c r="AJ220" s="22"/>
      <c r="AK220" s="22">
        <f t="shared" si="19"/>
        <v>193</v>
      </c>
      <c r="AL220" s="22"/>
      <c r="AM220" s="22"/>
      <c r="AN220" s="22"/>
      <c r="AO220" s="22"/>
      <c r="AP220" s="22">
        <f t="shared" si="20"/>
        <v>193</v>
      </c>
      <c r="AQ220" s="22"/>
      <c r="AR220" s="22">
        <f t="shared" si="21"/>
        <v>193</v>
      </c>
      <c r="AS220" s="22"/>
      <c r="AT220" s="22"/>
      <c r="AU220" s="22"/>
      <c r="AV220" s="22" t="s">
        <v>1742</v>
      </c>
      <c r="AW220" s="22">
        <f t="shared" si="22"/>
        <v>193</v>
      </c>
      <c r="AX220" s="22" t="s">
        <v>1742</v>
      </c>
      <c r="AY220" s="22"/>
      <c r="AZ220" s="22" t="s">
        <v>1749</v>
      </c>
      <c r="BA220" s="22"/>
      <c r="BB220" s="1">
        <v>800</v>
      </c>
      <c r="BC220" s="1" t="s">
        <v>468</v>
      </c>
      <c r="BD220" s="1" t="s">
        <v>40</v>
      </c>
      <c r="BE220" s="1">
        <v>71</v>
      </c>
      <c r="BF220" s="1">
        <v>800</v>
      </c>
      <c r="BG220" s="1">
        <v>800</v>
      </c>
      <c r="BH220" s="1">
        <v>7.3117999999999999</v>
      </c>
      <c r="BI220" s="1" t="s">
        <v>15</v>
      </c>
    </row>
    <row r="221" spans="1:61" x14ac:dyDescent="0.15">
      <c r="A221" s="21" t="s">
        <v>534</v>
      </c>
      <c r="B221" s="21" t="s">
        <v>535</v>
      </c>
      <c r="C221" s="1" t="s">
        <v>38</v>
      </c>
      <c r="D221" s="1">
        <v>4</v>
      </c>
      <c r="V221" s="1">
        <v>3000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22">
        <f t="shared" si="18"/>
        <v>3000</v>
      </c>
      <c r="AI221" s="22"/>
      <c r="AJ221" s="22"/>
      <c r="AK221" s="22">
        <f t="shared" si="19"/>
        <v>3000</v>
      </c>
      <c r="AL221" s="22"/>
      <c r="AM221" s="22"/>
      <c r="AN221" s="22"/>
      <c r="AO221" s="22"/>
      <c r="AP221" s="22">
        <f t="shared" si="20"/>
        <v>3000</v>
      </c>
      <c r="AQ221" s="22"/>
      <c r="AR221" s="22">
        <f t="shared" si="21"/>
        <v>3000</v>
      </c>
      <c r="AS221" s="22"/>
      <c r="AT221" s="22"/>
      <c r="AU221" s="22"/>
      <c r="AV221" s="22"/>
      <c r="AW221" s="22">
        <f t="shared" si="22"/>
        <v>3000</v>
      </c>
      <c r="AX221" s="22"/>
      <c r="AY221" s="22"/>
      <c r="AZ221" s="22"/>
      <c r="BA221" s="22"/>
      <c r="BB221" s="1">
        <v>0</v>
      </c>
      <c r="BC221" s="1" t="s">
        <v>181</v>
      </c>
      <c r="BD221" s="1" t="s">
        <v>40</v>
      </c>
      <c r="BE221" s="1">
        <v>91</v>
      </c>
      <c r="BF221" s="1">
        <v>3000</v>
      </c>
      <c r="BG221" s="1">
        <v>3000</v>
      </c>
      <c r="BH221" s="1">
        <v>0.38300000000000001</v>
      </c>
      <c r="BI221" s="1" t="s">
        <v>125</v>
      </c>
    </row>
    <row r="222" spans="1:61" x14ac:dyDescent="0.15">
      <c r="A222" s="21" t="s">
        <v>536</v>
      </c>
      <c r="B222" s="21" t="s">
        <v>537</v>
      </c>
      <c r="C222" s="1" t="s">
        <v>38</v>
      </c>
      <c r="D222" s="1">
        <v>1</v>
      </c>
      <c r="V222" s="1">
        <v>1139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22">
        <f t="shared" si="18"/>
        <v>1139</v>
      </c>
      <c r="AI222" s="22"/>
      <c r="AJ222" s="22"/>
      <c r="AK222" s="22">
        <f t="shared" si="19"/>
        <v>1139</v>
      </c>
      <c r="AL222" s="22"/>
      <c r="AM222" s="22"/>
      <c r="AN222" s="22"/>
      <c r="AO222" s="22"/>
      <c r="AP222" s="22">
        <f t="shared" si="20"/>
        <v>1139</v>
      </c>
      <c r="AQ222" s="22"/>
      <c r="AR222" s="22">
        <f t="shared" si="21"/>
        <v>1139</v>
      </c>
      <c r="AS222" s="22"/>
      <c r="AT222" s="22"/>
      <c r="AU222" s="22"/>
      <c r="AV222" s="22"/>
      <c r="AW222" s="22">
        <f t="shared" si="22"/>
        <v>1139</v>
      </c>
      <c r="AX222" s="22"/>
      <c r="AY222" s="22"/>
      <c r="AZ222" s="22"/>
      <c r="BA222" s="22"/>
      <c r="BB222" s="1">
        <v>0</v>
      </c>
      <c r="BC222" s="1" t="s">
        <v>359</v>
      </c>
      <c r="BD222" s="1" t="s">
        <v>40</v>
      </c>
      <c r="BE222" s="1">
        <v>141</v>
      </c>
      <c r="BF222" s="1">
        <v>3000</v>
      </c>
      <c r="BG222" s="1">
        <v>3000</v>
      </c>
      <c r="BH222" s="1">
        <v>0.873</v>
      </c>
      <c r="BI222" s="1" t="s">
        <v>125</v>
      </c>
    </row>
    <row r="223" spans="1:61" x14ac:dyDescent="0.15">
      <c r="A223" s="21" t="s">
        <v>538</v>
      </c>
      <c r="B223" s="21" t="s">
        <v>539</v>
      </c>
      <c r="C223" s="1" t="s">
        <v>38</v>
      </c>
      <c r="D223" s="1">
        <v>2</v>
      </c>
      <c r="I223" s="1">
        <v>1</v>
      </c>
      <c r="J223" s="1">
        <v>1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2898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22">
        <f t="shared" si="18"/>
        <v>2898</v>
      </c>
      <c r="AI223" s="22"/>
      <c r="AJ223" s="22"/>
      <c r="AK223" s="22">
        <f t="shared" si="19"/>
        <v>2898</v>
      </c>
      <c r="AL223" s="22"/>
      <c r="AM223" s="22"/>
      <c r="AN223" s="22"/>
      <c r="AO223" s="22"/>
      <c r="AP223" s="22">
        <f t="shared" si="20"/>
        <v>2898</v>
      </c>
      <c r="AQ223" s="22"/>
      <c r="AR223" s="22">
        <f t="shared" si="21"/>
        <v>2898</v>
      </c>
      <c r="AS223" s="22"/>
      <c r="AT223" s="22"/>
      <c r="AU223" s="22"/>
      <c r="AV223" s="22"/>
      <c r="AW223" s="22">
        <f t="shared" si="22"/>
        <v>2898</v>
      </c>
      <c r="AX223" s="22"/>
      <c r="AY223" s="22"/>
      <c r="AZ223" s="22"/>
      <c r="BA223" s="22"/>
      <c r="BB223" s="1">
        <v>0</v>
      </c>
      <c r="BC223" s="1" t="s">
        <v>465</v>
      </c>
      <c r="BD223" s="1" t="s">
        <v>40</v>
      </c>
      <c r="BE223" s="1">
        <v>116</v>
      </c>
      <c r="BF223" s="1">
        <v>3000</v>
      </c>
      <c r="BG223" s="1">
        <v>3000</v>
      </c>
      <c r="BH223" s="1">
        <v>0.47960000000000003</v>
      </c>
      <c r="BI223" s="1" t="s">
        <v>256</v>
      </c>
    </row>
    <row r="224" spans="1:61" x14ac:dyDescent="0.15">
      <c r="A224" s="21" t="s">
        <v>540</v>
      </c>
      <c r="B224" s="21" t="s">
        <v>541</v>
      </c>
      <c r="C224" s="1" t="s">
        <v>38</v>
      </c>
      <c r="I224" s="1">
        <v>1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22">
        <f t="shared" si="18"/>
        <v>0</v>
      </c>
      <c r="AI224" s="22"/>
      <c r="AJ224" s="22"/>
      <c r="AK224" s="22">
        <f t="shared" si="19"/>
        <v>0</v>
      </c>
      <c r="AL224" s="22"/>
      <c r="AM224" s="22"/>
      <c r="AN224" s="22"/>
      <c r="AO224" s="22"/>
      <c r="AP224" s="22">
        <f t="shared" si="20"/>
        <v>0</v>
      </c>
      <c r="AQ224" s="22"/>
      <c r="AR224" s="22">
        <f t="shared" si="21"/>
        <v>0</v>
      </c>
      <c r="AS224" s="22"/>
      <c r="AT224" s="22"/>
      <c r="AU224" s="22"/>
      <c r="AV224" s="22"/>
      <c r="AW224" s="22">
        <f t="shared" si="22"/>
        <v>0</v>
      </c>
      <c r="AX224" s="22"/>
      <c r="AY224" s="22"/>
      <c r="AZ224" s="22"/>
      <c r="BA224" s="22"/>
      <c r="BB224" s="1">
        <v>0</v>
      </c>
      <c r="BC224" s="1" t="s">
        <v>465</v>
      </c>
      <c r="BD224" s="1" t="s">
        <v>40</v>
      </c>
      <c r="BE224" s="1">
        <v>506</v>
      </c>
      <c r="BF224" s="1">
        <v>3000</v>
      </c>
      <c r="BG224" s="1">
        <v>3000</v>
      </c>
      <c r="BH224" s="1">
        <v>7.7799999999999994E-2</v>
      </c>
      <c r="BI224" s="1" t="s">
        <v>169</v>
      </c>
    </row>
    <row r="225" spans="1:61" x14ac:dyDescent="0.15">
      <c r="A225" s="21" t="s">
        <v>542</v>
      </c>
      <c r="B225" s="21" t="s">
        <v>543</v>
      </c>
      <c r="C225" s="1" t="s">
        <v>38</v>
      </c>
      <c r="E225" s="1">
        <v>1</v>
      </c>
      <c r="F225" s="1">
        <v>1</v>
      </c>
      <c r="V225" s="1">
        <v>800</v>
      </c>
      <c r="W225" s="1">
        <v>0</v>
      </c>
      <c r="X225" s="1">
        <v>0</v>
      </c>
      <c r="Y225" s="1">
        <v>0</v>
      </c>
      <c r="Z225" s="1">
        <v>0</v>
      </c>
      <c r="AA225" s="1">
        <v>351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22">
        <f t="shared" si="18"/>
        <v>1151</v>
      </c>
      <c r="AI225" s="22"/>
      <c r="AJ225" s="22"/>
      <c r="AK225" s="22">
        <f t="shared" si="19"/>
        <v>1151</v>
      </c>
      <c r="AL225" s="22"/>
      <c r="AM225" s="22"/>
      <c r="AN225" s="22"/>
      <c r="AO225" s="22"/>
      <c r="AP225" s="22">
        <f t="shared" si="20"/>
        <v>1151</v>
      </c>
      <c r="AQ225" s="22"/>
      <c r="AR225" s="22">
        <f t="shared" si="21"/>
        <v>1151</v>
      </c>
      <c r="AS225" s="22"/>
      <c r="AT225" s="22"/>
      <c r="AU225" s="22"/>
      <c r="AV225" s="22"/>
      <c r="AW225" s="22">
        <f t="shared" si="22"/>
        <v>1151</v>
      </c>
      <c r="AX225" s="22"/>
      <c r="AY225" s="22"/>
      <c r="AZ225" s="22"/>
      <c r="BA225" s="22"/>
      <c r="BB225" s="1">
        <v>0</v>
      </c>
      <c r="BC225" s="1" t="s">
        <v>359</v>
      </c>
      <c r="BD225" s="1" t="s">
        <v>40</v>
      </c>
      <c r="BE225" s="1">
        <v>161</v>
      </c>
      <c r="BF225" s="1">
        <v>800</v>
      </c>
      <c r="BG225" s="1">
        <v>800</v>
      </c>
      <c r="BH225" s="1">
        <v>3.5314000000000001</v>
      </c>
      <c r="BI225" s="1" t="s">
        <v>125</v>
      </c>
    </row>
    <row r="226" spans="1:61" x14ac:dyDescent="0.15">
      <c r="A226" s="21" t="s">
        <v>544</v>
      </c>
      <c r="B226" s="21" t="s">
        <v>545</v>
      </c>
      <c r="C226" s="1" t="s">
        <v>38</v>
      </c>
      <c r="G226" s="1">
        <v>2</v>
      </c>
      <c r="V226" s="1">
        <v>3979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22">
        <f t="shared" si="18"/>
        <v>3979</v>
      </c>
      <c r="AI226" s="22"/>
      <c r="AJ226" s="22"/>
      <c r="AK226" s="22">
        <f t="shared" si="19"/>
        <v>3979</v>
      </c>
      <c r="AL226" s="22"/>
      <c r="AM226" s="22"/>
      <c r="AN226" s="22"/>
      <c r="AO226" s="22"/>
      <c r="AP226" s="22">
        <f t="shared" si="20"/>
        <v>3979</v>
      </c>
      <c r="AQ226" s="22"/>
      <c r="AR226" s="22">
        <f t="shared" si="21"/>
        <v>3979</v>
      </c>
      <c r="AS226" s="22"/>
      <c r="AT226" s="22"/>
      <c r="AU226" s="22"/>
      <c r="AV226" s="22"/>
      <c r="AW226" s="22">
        <f t="shared" si="22"/>
        <v>3979</v>
      </c>
      <c r="AX226" s="22"/>
      <c r="AY226" s="22"/>
      <c r="AZ226" s="22"/>
      <c r="BA226" s="22"/>
      <c r="BB226" s="1">
        <v>0</v>
      </c>
      <c r="BC226" s="1" t="s">
        <v>359</v>
      </c>
      <c r="BD226" s="1" t="s">
        <v>40</v>
      </c>
      <c r="BE226" s="1">
        <v>71</v>
      </c>
      <c r="BF226" s="1">
        <v>4000</v>
      </c>
      <c r="BG226" s="1">
        <v>4000</v>
      </c>
      <c r="BH226" s="1">
        <v>2.1671999999999998</v>
      </c>
      <c r="BI226" s="1" t="s">
        <v>162</v>
      </c>
    </row>
    <row r="227" spans="1:61" x14ac:dyDescent="0.15">
      <c r="A227" s="21" t="s">
        <v>546</v>
      </c>
      <c r="B227" s="21" t="s">
        <v>547</v>
      </c>
      <c r="C227" s="1" t="s">
        <v>38</v>
      </c>
      <c r="D227" s="1">
        <v>3</v>
      </c>
      <c r="E227" s="1">
        <v>1</v>
      </c>
      <c r="H227" s="1">
        <v>1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3000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22">
        <f t="shared" ref="AH227:AH258" si="23">SUM(V227:AE227)-AG227-SUMPRODUCT($D$8:$U$8*D227:U227)</f>
        <v>3000</v>
      </c>
      <c r="AI227" s="22"/>
      <c r="AJ227" s="22"/>
      <c r="AK227" s="22">
        <f t="shared" si="19"/>
        <v>3000</v>
      </c>
      <c r="AL227" s="22"/>
      <c r="AM227" s="22"/>
      <c r="AN227" s="22"/>
      <c r="AO227" s="22"/>
      <c r="AP227" s="22">
        <f t="shared" si="20"/>
        <v>3000</v>
      </c>
      <c r="AQ227" s="22"/>
      <c r="AR227" s="22">
        <f t="shared" si="21"/>
        <v>3000</v>
      </c>
      <c r="AS227" s="22"/>
      <c r="AT227" s="22"/>
      <c r="AU227" s="22"/>
      <c r="AV227" s="22"/>
      <c r="AW227" s="22">
        <f t="shared" si="22"/>
        <v>3000</v>
      </c>
      <c r="AX227" s="22"/>
      <c r="AY227" s="22"/>
      <c r="AZ227" s="22"/>
      <c r="BA227" s="22"/>
      <c r="BB227" s="1">
        <v>0</v>
      </c>
      <c r="BC227" s="1" t="s">
        <v>181</v>
      </c>
      <c r="BD227" s="1" t="s">
        <v>40</v>
      </c>
      <c r="BE227" s="1">
        <v>91</v>
      </c>
      <c r="BF227" s="1">
        <v>3000</v>
      </c>
      <c r="BG227" s="1">
        <v>3000</v>
      </c>
      <c r="BH227" s="1">
        <v>0.37309999999999999</v>
      </c>
      <c r="BI227" s="1" t="s">
        <v>548</v>
      </c>
    </row>
    <row r="228" spans="1:61" x14ac:dyDescent="0.15">
      <c r="A228" s="21" t="s">
        <v>549</v>
      </c>
      <c r="B228" s="21" t="s">
        <v>550</v>
      </c>
      <c r="C228" s="1" t="s">
        <v>38</v>
      </c>
      <c r="J228" s="1">
        <v>2</v>
      </c>
      <c r="V228" s="1">
        <v>2167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22">
        <f t="shared" si="23"/>
        <v>2167</v>
      </c>
      <c r="AI228" s="22"/>
      <c r="AJ228" s="22"/>
      <c r="AK228" s="22">
        <f t="shared" si="19"/>
        <v>2167</v>
      </c>
      <c r="AL228" s="22"/>
      <c r="AM228" s="22"/>
      <c r="AN228" s="22"/>
      <c r="AO228" s="22"/>
      <c r="AP228" s="22">
        <f t="shared" si="20"/>
        <v>2167</v>
      </c>
      <c r="AQ228" s="22"/>
      <c r="AR228" s="22">
        <f t="shared" si="21"/>
        <v>2167</v>
      </c>
      <c r="AS228" s="22"/>
      <c r="AT228" s="22"/>
      <c r="AU228" s="22"/>
      <c r="AV228" s="22"/>
      <c r="AW228" s="22">
        <f t="shared" si="22"/>
        <v>2167</v>
      </c>
      <c r="AX228" s="22"/>
      <c r="AY228" s="22"/>
      <c r="AZ228" s="22"/>
      <c r="BA228" s="22"/>
      <c r="BB228" s="1">
        <v>0</v>
      </c>
      <c r="BC228" s="1" t="s">
        <v>172</v>
      </c>
      <c r="BD228" s="1" t="s">
        <v>40</v>
      </c>
      <c r="BE228" s="1">
        <v>166</v>
      </c>
      <c r="BF228" s="1">
        <v>3000</v>
      </c>
      <c r="BG228" s="1">
        <v>3000</v>
      </c>
      <c r="BH228" s="1">
        <v>0.44640000000000002</v>
      </c>
      <c r="BI228" s="1" t="s">
        <v>9</v>
      </c>
    </row>
    <row r="229" spans="1:61" x14ac:dyDescent="0.15">
      <c r="A229" s="21" t="s">
        <v>551</v>
      </c>
      <c r="B229" s="21" t="s">
        <v>552</v>
      </c>
      <c r="C229" s="1" t="s">
        <v>38</v>
      </c>
      <c r="U229" s="1">
        <v>1</v>
      </c>
      <c r="V229" s="1">
        <v>37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22">
        <f t="shared" si="23"/>
        <v>37</v>
      </c>
      <c r="AI229" s="22"/>
      <c r="AJ229" s="22"/>
      <c r="AK229" s="22">
        <f t="shared" si="19"/>
        <v>37</v>
      </c>
      <c r="AL229" s="22"/>
      <c r="AM229" s="22"/>
      <c r="AN229" s="22"/>
      <c r="AO229" s="22"/>
      <c r="AP229" s="22">
        <f t="shared" si="20"/>
        <v>37</v>
      </c>
      <c r="AQ229" s="22"/>
      <c r="AR229" s="22">
        <f t="shared" si="21"/>
        <v>37</v>
      </c>
      <c r="AS229" s="22"/>
      <c r="AT229" s="22"/>
      <c r="AU229" s="22"/>
      <c r="AV229" s="22"/>
      <c r="AW229" s="22">
        <f t="shared" si="22"/>
        <v>37</v>
      </c>
      <c r="AX229" s="22"/>
      <c r="AY229" s="22"/>
      <c r="AZ229" s="22"/>
      <c r="BA229" s="22"/>
      <c r="BB229" s="1">
        <v>0</v>
      </c>
      <c r="BC229" s="1" t="s">
        <v>150</v>
      </c>
      <c r="BD229" s="1" t="s">
        <v>40</v>
      </c>
      <c r="BE229" s="1">
        <v>999</v>
      </c>
      <c r="BF229" s="1">
        <v>1</v>
      </c>
      <c r="BG229" s="1">
        <v>1</v>
      </c>
      <c r="BH229" s="1">
        <v>0.76300000000000001</v>
      </c>
      <c r="BI229" s="1" t="s">
        <v>20</v>
      </c>
    </row>
    <row r="230" spans="1:61" x14ac:dyDescent="0.15">
      <c r="A230" s="21" t="s">
        <v>553</v>
      </c>
      <c r="B230" s="21" t="s">
        <v>554</v>
      </c>
      <c r="C230" s="1" t="s">
        <v>38</v>
      </c>
      <c r="I230" s="1">
        <v>1</v>
      </c>
      <c r="J230" s="1">
        <v>1</v>
      </c>
      <c r="V230" s="1">
        <v>4159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22">
        <f t="shared" si="23"/>
        <v>4159</v>
      </c>
      <c r="AI230" s="22"/>
      <c r="AJ230" s="22"/>
      <c r="AK230" s="22">
        <f t="shared" si="19"/>
        <v>4159</v>
      </c>
      <c r="AL230" s="22"/>
      <c r="AM230" s="22"/>
      <c r="AN230" s="22"/>
      <c r="AO230" s="22"/>
      <c r="AP230" s="22">
        <f t="shared" si="20"/>
        <v>4159</v>
      </c>
      <c r="AQ230" s="22"/>
      <c r="AR230" s="22">
        <f t="shared" si="21"/>
        <v>4159</v>
      </c>
      <c r="AS230" s="22"/>
      <c r="AT230" s="22"/>
      <c r="AU230" s="22"/>
      <c r="AV230" s="22"/>
      <c r="AW230" s="22">
        <f t="shared" si="22"/>
        <v>4159</v>
      </c>
      <c r="AX230" s="22"/>
      <c r="AY230" s="22"/>
      <c r="AZ230" s="22"/>
      <c r="BA230" s="22"/>
      <c r="BB230" s="1">
        <v>0</v>
      </c>
      <c r="BC230" s="1" t="s">
        <v>465</v>
      </c>
      <c r="BD230" s="1" t="s">
        <v>40</v>
      </c>
      <c r="BE230" s="1">
        <v>156</v>
      </c>
      <c r="BF230" s="1">
        <v>3000</v>
      </c>
      <c r="BG230" s="1">
        <v>3000</v>
      </c>
      <c r="BH230" s="1">
        <v>1.0625</v>
      </c>
      <c r="BI230" s="1" t="s">
        <v>131</v>
      </c>
    </row>
    <row r="231" spans="1:61" x14ac:dyDescent="0.15">
      <c r="A231" s="21" t="s">
        <v>555</v>
      </c>
      <c r="B231" s="21" t="s">
        <v>556</v>
      </c>
      <c r="C231" s="1" t="s">
        <v>38</v>
      </c>
      <c r="J231" s="1">
        <v>1</v>
      </c>
      <c r="V231" s="1">
        <v>684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22">
        <f t="shared" si="23"/>
        <v>684</v>
      </c>
      <c r="AI231" s="22"/>
      <c r="AJ231" s="22"/>
      <c r="AK231" s="22">
        <f t="shared" si="19"/>
        <v>684</v>
      </c>
      <c r="AL231" s="22"/>
      <c r="AM231" s="22"/>
      <c r="AN231" s="22"/>
      <c r="AO231" s="22"/>
      <c r="AP231" s="22">
        <f t="shared" si="20"/>
        <v>684</v>
      </c>
      <c r="AQ231" s="22"/>
      <c r="AR231" s="22">
        <f t="shared" si="21"/>
        <v>684</v>
      </c>
      <c r="AS231" s="22"/>
      <c r="AT231" s="22"/>
      <c r="AU231" s="22"/>
      <c r="AV231" s="22"/>
      <c r="AW231" s="22">
        <f t="shared" si="22"/>
        <v>684</v>
      </c>
      <c r="AX231" s="22"/>
      <c r="AY231" s="22"/>
      <c r="AZ231" s="22"/>
      <c r="BA231" s="22"/>
      <c r="BB231" s="1">
        <v>0</v>
      </c>
      <c r="BC231" s="1" t="s">
        <v>331</v>
      </c>
      <c r="BD231" s="1" t="s">
        <v>40</v>
      </c>
      <c r="BE231" s="1">
        <v>81</v>
      </c>
      <c r="BF231" s="1">
        <v>800</v>
      </c>
      <c r="BG231" s="1">
        <v>800</v>
      </c>
      <c r="BH231" s="1">
        <v>3.0415999999999999</v>
      </c>
      <c r="BI231" s="1" t="s">
        <v>9</v>
      </c>
    </row>
    <row r="232" spans="1:61" x14ac:dyDescent="0.15">
      <c r="A232" s="21" t="s">
        <v>557</v>
      </c>
      <c r="B232" s="21" t="s">
        <v>558</v>
      </c>
      <c r="C232" s="1" t="s">
        <v>38</v>
      </c>
      <c r="G232" s="1">
        <v>1</v>
      </c>
      <c r="V232" s="1">
        <v>1304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22">
        <f t="shared" si="23"/>
        <v>1304</v>
      </c>
      <c r="AI232" s="22"/>
      <c r="AJ232" s="22"/>
      <c r="AK232" s="22">
        <f t="shared" si="19"/>
        <v>1304</v>
      </c>
      <c r="AL232" s="22"/>
      <c r="AM232" s="22"/>
      <c r="AN232" s="22"/>
      <c r="AO232" s="22"/>
      <c r="AP232" s="22">
        <f t="shared" si="20"/>
        <v>1304</v>
      </c>
      <c r="AQ232" s="22"/>
      <c r="AR232" s="22">
        <f t="shared" si="21"/>
        <v>1304</v>
      </c>
      <c r="AS232" s="22"/>
      <c r="AT232" s="22"/>
      <c r="AU232" s="22"/>
      <c r="AV232" s="22"/>
      <c r="AW232" s="22">
        <f t="shared" si="22"/>
        <v>1304</v>
      </c>
      <c r="AX232" s="22"/>
      <c r="AY232" s="22"/>
      <c r="AZ232" s="22"/>
      <c r="BA232" s="22"/>
      <c r="BB232" s="1">
        <v>0</v>
      </c>
      <c r="BC232" s="1" t="s">
        <v>465</v>
      </c>
      <c r="BD232" s="1" t="s">
        <v>40</v>
      </c>
      <c r="BE232" s="1">
        <v>91</v>
      </c>
      <c r="BF232" s="1">
        <v>2500</v>
      </c>
      <c r="BG232" s="1">
        <v>2500</v>
      </c>
      <c r="BH232" s="1">
        <v>0.44600000000000001</v>
      </c>
      <c r="BI232" s="1" t="s">
        <v>162</v>
      </c>
    </row>
    <row r="233" spans="1:61" x14ac:dyDescent="0.15">
      <c r="A233" s="21" t="s">
        <v>559</v>
      </c>
      <c r="B233" s="21" t="s">
        <v>560</v>
      </c>
      <c r="C233" s="1" t="s">
        <v>38</v>
      </c>
      <c r="I233" s="1">
        <v>1</v>
      </c>
      <c r="V233" s="1">
        <v>2370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22">
        <f t="shared" si="23"/>
        <v>2370</v>
      </c>
      <c r="AI233" s="22"/>
      <c r="AJ233" s="22"/>
      <c r="AK233" s="22">
        <f t="shared" si="19"/>
        <v>2370</v>
      </c>
      <c r="AL233" s="22"/>
      <c r="AM233" s="22"/>
      <c r="AN233" s="22"/>
      <c r="AO233" s="22"/>
      <c r="AP233" s="22">
        <f t="shared" si="20"/>
        <v>2370</v>
      </c>
      <c r="AQ233" s="22"/>
      <c r="AR233" s="22">
        <f t="shared" si="21"/>
        <v>2370</v>
      </c>
      <c r="AS233" s="22"/>
      <c r="AT233" s="22"/>
      <c r="AU233" s="22"/>
      <c r="AV233" s="22"/>
      <c r="AW233" s="22">
        <f t="shared" si="22"/>
        <v>2370</v>
      </c>
      <c r="AX233" s="22"/>
      <c r="AY233" s="22"/>
      <c r="AZ233" s="22"/>
      <c r="BA233" s="22"/>
      <c r="BB233" s="1">
        <v>0</v>
      </c>
      <c r="BC233" s="1" t="s">
        <v>465</v>
      </c>
      <c r="BD233" s="1" t="s">
        <v>40</v>
      </c>
      <c r="BE233" s="1">
        <v>91</v>
      </c>
      <c r="BF233" s="1">
        <v>2500</v>
      </c>
      <c r="BG233" s="1">
        <v>2500</v>
      </c>
      <c r="BH233" s="1">
        <v>0.65710000000000002</v>
      </c>
      <c r="BI233" s="1" t="s">
        <v>169</v>
      </c>
    </row>
    <row r="234" spans="1:61" x14ac:dyDescent="0.15">
      <c r="A234" s="21" t="s">
        <v>561</v>
      </c>
      <c r="B234" s="21" t="s">
        <v>562</v>
      </c>
      <c r="C234" s="1" t="s">
        <v>38</v>
      </c>
      <c r="D234" s="1">
        <v>1</v>
      </c>
      <c r="V234" s="1">
        <v>1895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22">
        <f t="shared" si="23"/>
        <v>1895</v>
      </c>
      <c r="AI234" s="22"/>
      <c r="AJ234" s="22"/>
      <c r="AK234" s="22">
        <f t="shared" si="19"/>
        <v>1895</v>
      </c>
      <c r="AL234" s="22"/>
      <c r="AM234" s="22"/>
      <c r="AN234" s="22"/>
      <c r="AO234" s="22"/>
      <c r="AP234" s="22">
        <f t="shared" si="20"/>
        <v>1895</v>
      </c>
      <c r="AQ234" s="22"/>
      <c r="AR234" s="22">
        <f t="shared" si="21"/>
        <v>1895</v>
      </c>
      <c r="AS234" s="22"/>
      <c r="AT234" s="22"/>
      <c r="AU234" s="22"/>
      <c r="AV234" s="22"/>
      <c r="AW234" s="22">
        <f t="shared" si="22"/>
        <v>1895</v>
      </c>
      <c r="AX234" s="22"/>
      <c r="AY234" s="22"/>
      <c r="AZ234" s="22"/>
      <c r="BA234" s="22"/>
      <c r="BB234" s="1">
        <v>0</v>
      </c>
      <c r="BC234" s="1" t="s">
        <v>465</v>
      </c>
      <c r="BD234" s="1" t="s">
        <v>40</v>
      </c>
      <c r="BE234" s="1">
        <v>91</v>
      </c>
      <c r="BF234" s="1">
        <v>2500</v>
      </c>
      <c r="BG234" s="1">
        <v>2500</v>
      </c>
      <c r="BH234" s="1">
        <v>0.99960000000000004</v>
      </c>
      <c r="BI234" s="1" t="s">
        <v>125</v>
      </c>
    </row>
    <row r="235" spans="1:61" x14ac:dyDescent="0.15">
      <c r="A235" s="21" t="s">
        <v>563</v>
      </c>
      <c r="B235" s="21" t="s">
        <v>564</v>
      </c>
      <c r="C235" s="1" t="s">
        <v>38</v>
      </c>
      <c r="D235" s="1">
        <v>1</v>
      </c>
      <c r="V235" s="1">
        <v>2025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22">
        <f t="shared" si="23"/>
        <v>2025</v>
      </c>
      <c r="AI235" s="22"/>
      <c r="AJ235" s="22"/>
      <c r="AK235" s="22">
        <f t="shared" si="19"/>
        <v>2025</v>
      </c>
      <c r="AL235" s="22"/>
      <c r="AM235" s="22"/>
      <c r="AN235" s="22"/>
      <c r="AO235" s="22"/>
      <c r="AP235" s="22">
        <f t="shared" si="20"/>
        <v>2025</v>
      </c>
      <c r="AQ235" s="22"/>
      <c r="AR235" s="22">
        <f t="shared" si="21"/>
        <v>2025</v>
      </c>
      <c r="AS235" s="22"/>
      <c r="AT235" s="22"/>
      <c r="AU235" s="22"/>
      <c r="AV235" s="22"/>
      <c r="AW235" s="22">
        <f t="shared" si="22"/>
        <v>2025</v>
      </c>
      <c r="AX235" s="22"/>
      <c r="AY235" s="22"/>
      <c r="AZ235" s="22"/>
      <c r="BA235" s="22"/>
      <c r="BB235" s="1">
        <v>0</v>
      </c>
      <c r="BC235" s="1" t="s">
        <v>181</v>
      </c>
      <c r="BD235" s="1" t="s">
        <v>40</v>
      </c>
      <c r="BE235" s="1">
        <v>91</v>
      </c>
      <c r="BF235" s="1">
        <v>3000</v>
      </c>
      <c r="BG235" s="1">
        <v>3000</v>
      </c>
      <c r="BH235" s="1">
        <v>0.23710000000000001</v>
      </c>
      <c r="BI235" s="1" t="s">
        <v>125</v>
      </c>
    </row>
    <row r="236" spans="1:61" x14ac:dyDescent="0.15">
      <c r="A236" s="21" t="s">
        <v>565</v>
      </c>
      <c r="B236" s="21" t="s">
        <v>566</v>
      </c>
      <c r="C236" s="1" t="s">
        <v>38</v>
      </c>
      <c r="D236" s="1">
        <v>1</v>
      </c>
      <c r="V236" s="1">
        <v>2494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22">
        <f t="shared" si="23"/>
        <v>2494</v>
      </c>
      <c r="AI236" s="22"/>
      <c r="AJ236" s="22"/>
      <c r="AK236" s="22">
        <f t="shared" si="19"/>
        <v>2494</v>
      </c>
      <c r="AL236" s="22"/>
      <c r="AM236" s="22"/>
      <c r="AN236" s="22"/>
      <c r="AO236" s="22"/>
      <c r="AP236" s="22">
        <f t="shared" si="20"/>
        <v>2494</v>
      </c>
      <c r="AQ236" s="22"/>
      <c r="AR236" s="22">
        <f t="shared" si="21"/>
        <v>2494</v>
      </c>
      <c r="AS236" s="22"/>
      <c r="AT236" s="22"/>
      <c r="AU236" s="22"/>
      <c r="AV236" s="22"/>
      <c r="AW236" s="22">
        <f t="shared" si="22"/>
        <v>2494</v>
      </c>
      <c r="AX236" s="22"/>
      <c r="AY236" s="22"/>
      <c r="AZ236" s="22"/>
      <c r="BA236" s="22"/>
      <c r="BB236" s="1">
        <v>0</v>
      </c>
      <c r="BC236" s="1" t="s">
        <v>465</v>
      </c>
      <c r="BD236" s="1" t="s">
        <v>40</v>
      </c>
      <c r="BE236" s="1">
        <v>91</v>
      </c>
      <c r="BF236" s="1">
        <v>9000</v>
      </c>
      <c r="BG236" s="1">
        <v>3000</v>
      </c>
      <c r="BH236" s="1">
        <v>0.2432</v>
      </c>
      <c r="BI236" s="1" t="s">
        <v>125</v>
      </c>
    </row>
    <row r="237" spans="1:61" x14ac:dyDescent="0.15">
      <c r="A237" s="21" t="s">
        <v>567</v>
      </c>
      <c r="B237" s="21" t="s">
        <v>568</v>
      </c>
      <c r="C237" s="1" t="s">
        <v>38</v>
      </c>
      <c r="J237" s="1">
        <v>1</v>
      </c>
      <c r="V237" s="1">
        <v>1252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22">
        <f t="shared" si="23"/>
        <v>1252</v>
      </c>
      <c r="AI237" s="22"/>
      <c r="AJ237" s="22"/>
      <c r="AK237" s="22">
        <f t="shared" si="19"/>
        <v>1252</v>
      </c>
      <c r="AL237" s="22"/>
      <c r="AM237" s="22"/>
      <c r="AN237" s="22"/>
      <c r="AO237" s="22"/>
      <c r="AP237" s="22">
        <f t="shared" si="20"/>
        <v>1252</v>
      </c>
      <c r="AQ237" s="22"/>
      <c r="AR237" s="22">
        <f t="shared" si="21"/>
        <v>1252</v>
      </c>
      <c r="AS237" s="22"/>
      <c r="AT237" s="22"/>
      <c r="AU237" s="22"/>
      <c r="AV237" s="22"/>
      <c r="AW237" s="22">
        <f t="shared" si="22"/>
        <v>1252</v>
      </c>
      <c r="AX237" s="22"/>
      <c r="AY237" s="22"/>
      <c r="AZ237" s="22"/>
      <c r="BA237" s="22"/>
      <c r="BB237" s="1">
        <v>0</v>
      </c>
      <c r="BC237" s="1" t="s">
        <v>465</v>
      </c>
      <c r="BD237" s="1" t="s">
        <v>40</v>
      </c>
      <c r="BE237" s="1">
        <v>121</v>
      </c>
      <c r="BF237" s="1">
        <v>3000</v>
      </c>
      <c r="BG237" s="1">
        <v>3000</v>
      </c>
      <c r="BH237" s="1">
        <v>0.1779</v>
      </c>
      <c r="BI237" s="1" t="s">
        <v>9</v>
      </c>
    </row>
    <row r="238" spans="1:61" x14ac:dyDescent="0.15">
      <c r="A238" s="21" t="s">
        <v>999</v>
      </c>
      <c r="B238" s="21" t="s">
        <v>1000</v>
      </c>
      <c r="C238" s="1" t="s">
        <v>38</v>
      </c>
      <c r="R238" s="1">
        <v>1</v>
      </c>
      <c r="V238" s="1">
        <v>505</v>
      </c>
      <c r="W238" s="1">
        <v>0</v>
      </c>
      <c r="X238" s="1">
        <v>0</v>
      </c>
      <c r="Y238" s="1">
        <v>0</v>
      </c>
      <c r="Z238" s="1">
        <v>0</v>
      </c>
      <c r="AA238" s="1">
        <v>4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22">
        <f t="shared" si="23"/>
        <v>509</v>
      </c>
      <c r="AI238" s="22"/>
      <c r="AJ238" s="22"/>
      <c r="AK238" s="22">
        <f t="shared" si="19"/>
        <v>509</v>
      </c>
      <c r="AL238" s="22"/>
      <c r="AM238" s="22"/>
      <c r="AN238" s="22"/>
      <c r="AO238" s="22"/>
      <c r="AP238" s="22">
        <f t="shared" si="20"/>
        <v>509</v>
      </c>
      <c r="AQ238" s="22"/>
      <c r="AR238" s="22">
        <f t="shared" si="21"/>
        <v>509</v>
      </c>
      <c r="AS238" s="22"/>
      <c r="AT238" s="22"/>
      <c r="AU238" s="22"/>
      <c r="AV238" s="22" t="s">
        <v>1728</v>
      </c>
      <c r="AW238" s="22">
        <f t="shared" si="22"/>
        <v>509</v>
      </c>
      <c r="AX238" s="22" t="s">
        <v>1728</v>
      </c>
      <c r="AY238" s="22"/>
      <c r="AZ238" s="22" t="s">
        <v>1750</v>
      </c>
      <c r="BA238" s="22"/>
      <c r="BB238" s="1">
        <v>0</v>
      </c>
      <c r="BC238" s="1" t="s">
        <v>1001</v>
      </c>
      <c r="BD238" s="1" t="s">
        <v>40</v>
      </c>
      <c r="BE238" s="1">
        <v>45</v>
      </c>
      <c r="BF238" s="1">
        <v>1000</v>
      </c>
      <c r="BG238" s="1">
        <v>1000</v>
      </c>
      <c r="BH238" s="1">
        <v>2.3435000000000001</v>
      </c>
      <c r="BI238" s="1" t="s">
        <v>17</v>
      </c>
    </row>
    <row r="239" spans="1:61" x14ac:dyDescent="0.15">
      <c r="A239" s="21" t="s">
        <v>572</v>
      </c>
      <c r="B239" s="21" t="s">
        <v>573</v>
      </c>
      <c r="C239" s="1" t="s">
        <v>38</v>
      </c>
      <c r="I239" s="1">
        <v>1</v>
      </c>
      <c r="V239" s="1">
        <v>943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22">
        <f t="shared" si="23"/>
        <v>943</v>
      </c>
      <c r="AI239" s="22"/>
      <c r="AJ239" s="22"/>
      <c r="AK239" s="22">
        <f t="shared" si="19"/>
        <v>943</v>
      </c>
      <c r="AL239" s="22"/>
      <c r="AM239" s="22"/>
      <c r="AN239" s="22"/>
      <c r="AO239" s="22"/>
      <c r="AP239" s="22">
        <f t="shared" si="20"/>
        <v>943</v>
      </c>
      <c r="AQ239" s="22"/>
      <c r="AR239" s="22">
        <f t="shared" si="21"/>
        <v>943</v>
      </c>
      <c r="AS239" s="22"/>
      <c r="AT239" s="22"/>
      <c r="AU239" s="22"/>
      <c r="AV239" s="22"/>
      <c r="AW239" s="22">
        <f t="shared" si="22"/>
        <v>943</v>
      </c>
      <c r="AX239" s="22"/>
      <c r="AY239" s="22"/>
      <c r="AZ239" s="22"/>
      <c r="BA239" s="22"/>
      <c r="BB239" s="1">
        <v>0</v>
      </c>
      <c r="BC239" s="1" t="s">
        <v>574</v>
      </c>
      <c r="BD239" s="1" t="s">
        <v>40</v>
      </c>
      <c r="BE239" s="1">
        <v>73</v>
      </c>
      <c r="BF239" s="1">
        <v>2500</v>
      </c>
      <c r="BG239" s="1">
        <v>2500</v>
      </c>
      <c r="BH239" s="1">
        <v>6.1298000000000004</v>
      </c>
      <c r="BI239" s="1" t="s">
        <v>169</v>
      </c>
    </row>
    <row r="240" spans="1:61" x14ac:dyDescent="0.15">
      <c r="A240" s="21" t="s">
        <v>575</v>
      </c>
      <c r="B240" s="21" t="s">
        <v>576</v>
      </c>
      <c r="C240" s="1" t="s">
        <v>38</v>
      </c>
      <c r="G240" s="1">
        <v>1</v>
      </c>
      <c r="I240" s="1">
        <v>1</v>
      </c>
      <c r="J240" s="1">
        <v>1</v>
      </c>
      <c r="V240" s="1">
        <v>4492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22">
        <f t="shared" si="23"/>
        <v>4492</v>
      </c>
      <c r="AI240" s="22"/>
      <c r="AJ240" s="22"/>
      <c r="AK240" s="22">
        <f t="shared" si="19"/>
        <v>4492</v>
      </c>
      <c r="AL240" s="22"/>
      <c r="AM240" s="22"/>
      <c r="AN240" s="22"/>
      <c r="AO240" s="22"/>
      <c r="AP240" s="22">
        <f t="shared" si="20"/>
        <v>4492</v>
      </c>
      <c r="AQ240" s="22"/>
      <c r="AR240" s="22">
        <f t="shared" si="21"/>
        <v>4492</v>
      </c>
      <c r="AS240" s="22"/>
      <c r="AT240" s="22"/>
      <c r="AU240" s="22"/>
      <c r="AV240" s="22"/>
      <c r="AW240" s="22">
        <f t="shared" si="22"/>
        <v>4492</v>
      </c>
      <c r="AX240" s="22"/>
      <c r="AY240" s="22"/>
      <c r="AZ240" s="22"/>
      <c r="BA240" s="22"/>
      <c r="BB240" s="1">
        <v>0</v>
      </c>
      <c r="BC240" s="1" t="s">
        <v>571</v>
      </c>
      <c r="BD240" s="1" t="s">
        <v>40</v>
      </c>
      <c r="BE240" s="1">
        <v>71</v>
      </c>
      <c r="BF240" s="1">
        <v>3000</v>
      </c>
      <c r="BG240" s="1">
        <v>3000</v>
      </c>
      <c r="BH240" s="1">
        <v>6.9554</v>
      </c>
      <c r="BI240" s="1" t="s">
        <v>182</v>
      </c>
    </row>
    <row r="241" spans="1:61" x14ac:dyDescent="0.15">
      <c r="A241" s="21" t="s">
        <v>577</v>
      </c>
      <c r="B241" s="21" t="s">
        <v>578</v>
      </c>
      <c r="C241" s="1" t="s">
        <v>38</v>
      </c>
      <c r="I241" s="1">
        <v>1</v>
      </c>
      <c r="V241" s="1">
        <v>3001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22">
        <f t="shared" si="23"/>
        <v>3001</v>
      </c>
      <c r="AI241" s="22"/>
      <c r="AJ241" s="22"/>
      <c r="AK241" s="22">
        <f t="shared" si="19"/>
        <v>3001</v>
      </c>
      <c r="AL241" s="22"/>
      <c r="AM241" s="22"/>
      <c r="AN241" s="22"/>
      <c r="AO241" s="22"/>
      <c r="AP241" s="22">
        <f t="shared" si="20"/>
        <v>3001</v>
      </c>
      <c r="AQ241" s="22"/>
      <c r="AR241" s="22">
        <f t="shared" si="21"/>
        <v>3001</v>
      </c>
      <c r="AS241" s="22"/>
      <c r="AT241" s="22"/>
      <c r="AU241" s="22"/>
      <c r="AV241" s="22"/>
      <c r="AW241" s="22">
        <f t="shared" si="22"/>
        <v>3001</v>
      </c>
      <c r="AX241" s="22"/>
      <c r="AY241" s="22"/>
      <c r="AZ241" s="22"/>
      <c r="BA241" s="22"/>
      <c r="BB241" s="1">
        <v>0</v>
      </c>
      <c r="BC241" s="1" t="s">
        <v>331</v>
      </c>
      <c r="BD241" s="1" t="s">
        <v>40</v>
      </c>
      <c r="BE241" s="1">
        <v>71</v>
      </c>
      <c r="BF241" s="1">
        <v>6000</v>
      </c>
      <c r="BG241" s="1">
        <v>6000</v>
      </c>
      <c r="BH241" s="1">
        <v>13.1669</v>
      </c>
      <c r="BI241" s="1" t="s">
        <v>169</v>
      </c>
    </row>
    <row r="242" spans="1:61" x14ac:dyDescent="0.15">
      <c r="A242" s="21" t="s">
        <v>579</v>
      </c>
      <c r="B242" s="21" t="s">
        <v>580</v>
      </c>
      <c r="C242" s="1" t="s">
        <v>38</v>
      </c>
      <c r="G242" s="1">
        <v>1</v>
      </c>
      <c r="V242" s="1">
        <v>253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22">
        <f t="shared" si="23"/>
        <v>253</v>
      </c>
      <c r="AI242" s="22"/>
      <c r="AJ242" s="22"/>
      <c r="AK242" s="22">
        <f t="shared" si="19"/>
        <v>253</v>
      </c>
      <c r="AL242" s="22"/>
      <c r="AM242" s="22"/>
      <c r="AN242" s="22"/>
      <c r="AO242" s="22"/>
      <c r="AP242" s="22">
        <f t="shared" si="20"/>
        <v>253</v>
      </c>
      <c r="AQ242" s="22"/>
      <c r="AR242" s="22">
        <f t="shared" si="21"/>
        <v>253</v>
      </c>
      <c r="AS242" s="22"/>
      <c r="AT242" s="22"/>
      <c r="AU242" s="22"/>
      <c r="AV242" s="22"/>
      <c r="AW242" s="22">
        <f t="shared" si="22"/>
        <v>253</v>
      </c>
      <c r="AX242" s="22"/>
      <c r="AY242" s="22"/>
      <c r="AZ242" s="22"/>
      <c r="BA242" s="22"/>
      <c r="BB242" s="1">
        <v>0</v>
      </c>
      <c r="BC242" s="1" t="s">
        <v>181</v>
      </c>
      <c r="BD242" s="1" t="s">
        <v>40</v>
      </c>
      <c r="BE242" s="1">
        <v>71</v>
      </c>
      <c r="BF242" s="1">
        <v>800</v>
      </c>
      <c r="BG242" s="1">
        <v>160</v>
      </c>
      <c r="BH242" s="1">
        <v>86.185500000000005</v>
      </c>
      <c r="BI242" s="1" t="s">
        <v>162</v>
      </c>
    </row>
    <row r="243" spans="1:61" x14ac:dyDescent="0.15">
      <c r="A243" s="21" t="s">
        <v>581</v>
      </c>
      <c r="B243" s="21" t="s">
        <v>582</v>
      </c>
      <c r="C243" s="1" t="s">
        <v>38</v>
      </c>
      <c r="D243" s="1">
        <v>1</v>
      </c>
      <c r="V243" s="1">
        <v>714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22">
        <f t="shared" si="23"/>
        <v>714</v>
      </c>
      <c r="AI243" s="22"/>
      <c r="AJ243" s="22"/>
      <c r="AK243" s="22">
        <f t="shared" si="19"/>
        <v>714</v>
      </c>
      <c r="AL243" s="22"/>
      <c r="AM243" s="22"/>
      <c r="AN243" s="22"/>
      <c r="AO243" s="22"/>
      <c r="AP243" s="22">
        <f t="shared" si="20"/>
        <v>714</v>
      </c>
      <c r="AQ243" s="22"/>
      <c r="AR243" s="22">
        <f t="shared" si="21"/>
        <v>714</v>
      </c>
      <c r="AS243" s="22"/>
      <c r="AT243" s="22"/>
      <c r="AU243" s="22"/>
      <c r="AV243" s="22"/>
      <c r="AW243" s="22">
        <f t="shared" si="22"/>
        <v>714</v>
      </c>
      <c r="AX243" s="22"/>
      <c r="AY243" s="22"/>
      <c r="AZ243" s="22"/>
      <c r="BA243" s="22"/>
      <c r="BB243" s="1">
        <v>0</v>
      </c>
      <c r="BC243" s="1" t="s">
        <v>468</v>
      </c>
      <c r="BD243" s="1" t="s">
        <v>40</v>
      </c>
      <c r="BE243" s="1">
        <v>91</v>
      </c>
      <c r="BF243" s="1">
        <v>1000</v>
      </c>
      <c r="BG243" s="1">
        <v>1000</v>
      </c>
      <c r="BH243" s="1">
        <v>8.4557000000000002</v>
      </c>
      <c r="BI243" s="1" t="s">
        <v>125</v>
      </c>
    </row>
    <row r="244" spans="1:61" x14ac:dyDescent="0.15">
      <c r="A244" s="21" t="s">
        <v>583</v>
      </c>
      <c r="B244" s="21" t="s">
        <v>584</v>
      </c>
      <c r="C244" s="1" t="s">
        <v>38</v>
      </c>
      <c r="G244" s="1">
        <v>1</v>
      </c>
      <c r="V244" s="1">
        <v>2412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22">
        <f t="shared" si="23"/>
        <v>2412</v>
      </c>
      <c r="AI244" s="22"/>
      <c r="AJ244" s="22"/>
      <c r="AK244" s="22">
        <f t="shared" si="19"/>
        <v>2412</v>
      </c>
      <c r="AL244" s="22"/>
      <c r="AM244" s="22"/>
      <c r="AN244" s="22"/>
      <c r="AO244" s="22"/>
      <c r="AP244" s="22">
        <f t="shared" si="20"/>
        <v>2412</v>
      </c>
      <c r="AQ244" s="22"/>
      <c r="AR244" s="22">
        <f t="shared" si="21"/>
        <v>2412</v>
      </c>
      <c r="AS244" s="22"/>
      <c r="AT244" s="22"/>
      <c r="AU244" s="22"/>
      <c r="AV244" s="22"/>
      <c r="AW244" s="22">
        <f t="shared" si="22"/>
        <v>2412</v>
      </c>
      <c r="AX244" s="22"/>
      <c r="AY244" s="22"/>
      <c r="AZ244" s="22"/>
      <c r="BA244" s="22"/>
      <c r="BB244" s="1">
        <v>0</v>
      </c>
      <c r="BC244" s="1" t="s">
        <v>181</v>
      </c>
      <c r="BD244" s="1" t="s">
        <v>40</v>
      </c>
      <c r="BE244" s="1">
        <v>121</v>
      </c>
      <c r="BF244" s="1">
        <v>2500</v>
      </c>
      <c r="BG244" s="1">
        <v>2500</v>
      </c>
      <c r="BH244" s="1">
        <v>2.9483999999999999</v>
      </c>
      <c r="BI244" s="1" t="s">
        <v>162</v>
      </c>
    </row>
    <row r="245" spans="1:61" x14ac:dyDescent="0.15">
      <c r="A245" s="21" t="s">
        <v>585</v>
      </c>
      <c r="B245" s="21" t="s">
        <v>586</v>
      </c>
      <c r="C245" s="1" t="s">
        <v>38</v>
      </c>
      <c r="G245" s="1">
        <v>1</v>
      </c>
      <c r="V245" s="1">
        <v>299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22">
        <f t="shared" si="23"/>
        <v>299</v>
      </c>
      <c r="AI245" s="22"/>
      <c r="AJ245" s="22"/>
      <c r="AK245" s="22">
        <f t="shared" si="19"/>
        <v>299</v>
      </c>
      <c r="AL245" s="22"/>
      <c r="AM245" s="22"/>
      <c r="AN245" s="22"/>
      <c r="AO245" s="22"/>
      <c r="AP245" s="22">
        <f t="shared" si="20"/>
        <v>299</v>
      </c>
      <c r="AQ245" s="22"/>
      <c r="AR245" s="22">
        <f t="shared" si="21"/>
        <v>299</v>
      </c>
      <c r="AS245" s="22"/>
      <c r="AT245" s="22"/>
      <c r="AU245" s="22"/>
      <c r="AV245" s="22"/>
      <c r="AW245" s="22">
        <f t="shared" si="22"/>
        <v>299</v>
      </c>
      <c r="AX245" s="22"/>
      <c r="AY245" s="22"/>
      <c r="AZ245" s="22"/>
      <c r="BA245" s="22"/>
      <c r="BB245" s="1">
        <v>0</v>
      </c>
      <c r="BC245" s="1" t="s">
        <v>359</v>
      </c>
      <c r="BD245" s="1" t="s">
        <v>40</v>
      </c>
      <c r="BE245" s="1">
        <v>81</v>
      </c>
      <c r="BF245" s="1">
        <v>405</v>
      </c>
      <c r="BG245" s="1">
        <v>135</v>
      </c>
      <c r="BH245" s="1">
        <v>11.0884</v>
      </c>
      <c r="BI245" s="1" t="s">
        <v>162</v>
      </c>
    </row>
    <row r="246" spans="1:61" x14ac:dyDescent="0.15">
      <c r="A246" s="21" t="s">
        <v>587</v>
      </c>
      <c r="B246" s="21" t="s">
        <v>588</v>
      </c>
      <c r="C246" s="1" t="s">
        <v>38</v>
      </c>
      <c r="I246" s="1">
        <v>1</v>
      </c>
      <c r="J246" s="1">
        <v>1</v>
      </c>
      <c r="V246" s="1">
        <v>2131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22">
        <f t="shared" si="23"/>
        <v>2131</v>
      </c>
      <c r="AI246" s="22"/>
      <c r="AJ246" s="22"/>
      <c r="AK246" s="22">
        <f t="shared" si="19"/>
        <v>2131</v>
      </c>
      <c r="AL246" s="22"/>
      <c r="AM246" s="22"/>
      <c r="AN246" s="22"/>
      <c r="AO246" s="22"/>
      <c r="AP246" s="22">
        <f t="shared" si="20"/>
        <v>2131</v>
      </c>
      <c r="AQ246" s="22"/>
      <c r="AR246" s="22">
        <f t="shared" si="21"/>
        <v>2131</v>
      </c>
      <c r="AS246" s="22"/>
      <c r="AT246" s="22"/>
      <c r="AU246" s="22"/>
      <c r="AV246" s="22"/>
      <c r="AW246" s="22">
        <f t="shared" si="22"/>
        <v>2131</v>
      </c>
      <c r="AX246" s="22"/>
      <c r="AY246" s="22"/>
      <c r="AZ246" s="22"/>
      <c r="BA246" s="22"/>
      <c r="BB246" s="1">
        <v>0</v>
      </c>
      <c r="BC246" s="1" t="s">
        <v>483</v>
      </c>
      <c r="BD246" s="1" t="s">
        <v>40</v>
      </c>
      <c r="BE246" s="1">
        <v>126</v>
      </c>
      <c r="BF246" s="1">
        <v>2500</v>
      </c>
      <c r="BG246" s="1">
        <v>2500</v>
      </c>
      <c r="BH246" s="1">
        <v>0.57150000000000001</v>
      </c>
      <c r="BI246" s="1" t="s">
        <v>131</v>
      </c>
    </row>
    <row r="247" spans="1:61" x14ac:dyDescent="0.15">
      <c r="A247" s="21" t="s">
        <v>589</v>
      </c>
      <c r="B247" s="21" t="s">
        <v>590</v>
      </c>
      <c r="C247" s="1" t="s">
        <v>38</v>
      </c>
      <c r="G247" s="1">
        <v>1</v>
      </c>
      <c r="V247" s="1">
        <v>474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22">
        <f t="shared" si="23"/>
        <v>474</v>
      </c>
      <c r="AI247" s="22"/>
      <c r="AJ247" s="22"/>
      <c r="AK247" s="22">
        <f t="shared" si="19"/>
        <v>474</v>
      </c>
      <c r="AL247" s="22"/>
      <c r="AM247" s="22"/>
      <c r="AN247" s="22"/>
      <c r="AO247" s="22"/>
      <c r="AP247" s="22">
        <f t="shared" si="20"/>
        <v>474</v>
      </c>
      <c r="AQ247" s="22"/>
      <c r="AR247" s="22">
        <f t="shared" si="21"/>
        <v>474</v>
      </c>
      <c r="AS247" s="22"/>
      <c r="AT247" s="22"/>
      <c r="AU247" s="22"/>
      <c r="AV247" s="22"/>
      <c r="AW247" s="22">
        <f t="shared" si="22"/>
        <v>474</v>
      </c>
      <c r="AX247" s="22"/>
      <c r="AY247" s="22"/>
      <c r="AZ247" s="22"/>
      <c r="BA247" s="22"/>
      <c r="BB247" s="1">
        <v>0</v>
      </c>
      <c r="BC247" s="1" t="s">
        <v>181</v>
      </c>
      <c r="BD247" s="1" t="s">
        <v>40</v>
      </c>
      <c r="BE247" s="1">
        <v>161</v>
      </c>
      <c r="BF247" s="1">
        <v>192</v>
      </c>
      <c r="BG247" s="1">
        <v>192</v>
      </c>
      <c r="BH247" s="1">
        <v>8.8168000000000006</v>
      </c>
      <c r="BI247" s="1" t="s">
        <v>162</v>
      </c>
    </row>
    <row r="248" spans="1:61" x14ac:dyDescent="0.15">
      <c r="A248" s="21" t="s">
        <v>853</v>
      </c>
      <c r="B248" s="21" t="s">
        <v>854</v>
      </c>
      <c r="C248" s="1" t="s">
        <v>38</v>
      </c>
      <c r="R248" s="1">
        <v>3</v>
      </c>
      <c r="V248" s="1">
        <v>1318</v>
      </c>
      <c r="W248" s="1">
        <v>0</v>
      </c>
      <c r="X248" s="1">
        <v>0</v>
      </c>
      <c r="Y248" s="1">
        <v>0</v>
      </c>
      <c r="Z248" s="1">
        <v>0</v>
      </c>
      <c r="AA248" s="1">
        <v>4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22">
        <f t="shared" si="23"/>
        <v>1322</v>
      </c>
      <c r="AI248" s="22"/>
      <c r="AJ248" s="22"/>
      <c r="AK248" s="22">
        <f t="shared" si="19"/>
        <v>1322</v>
      </c>
      <c r="AL248" s="22"/>
      <c r="AM248" s="22"/>
      <c r="AN248" s="22"/>
      <c r="AO248" s="22"/>
      <c r="AP248" s="22">
        <f t="shared" si="20"/>
        <v>1322</v>
      </c>
      <c r="AQ248" s="22"/>
      <c r="AR248" s="22">
        <f t="shared" si="21"/>
        <v>1322</v>
      </c>
      <c r="AS248" s="22"/>
      <c r="AT248" s="22"/>
      <c r="AU248" s="22"/>
      <c r="AV248" s="22" t="s">
        <v>1728</v>
      </c>
      <c r="AW248" s="22">
        <f t="shared" si="22"/>
        <v>1322</v>
      </c>
      <c r="AX248" s="22" t="s">
        <v>1728</v>
      </c>
      <c r="AY248" s="22"/>
      <c r="AZ248" s="22" t="s">
        <v>1751</v>
      </c>
      <c r="BA248" s="22"/>
      <c r="BB248" s="1">
        <v>5000</v>
      </c>
      <c r="BC248" s="1" t="s">
        <v>68</v>
      </c>
      <c r="BD248" s="1" t="s">
        <v>40</v>
      </c>
      <c r="BE248" s="1">
        <v>211</v>
      </c>
      <c r="BF248" s="1">
        <v>5000</v>
      </c>
      <c r="BG248" s="1">
        <v>5000</v>
      </c>
      <c r="BH248" s="1">
        <v>1.14E-2</v>
      </c>
      <c r="BI248" s="1" t="s">
        <v>17</v>
      </c>
    </row>
    <row r="249" spans="1:61" x14ac:dyDescent="0.15">
      <c r="A249" s="21" t="s">
        <v>593</v>
      </c>
      <c r="B249" s="21" t="s">
        <v>594</v>
      </c>
      <c r="C249" s="1" t="s">
        <v>38</v>
      </c>
      <c r="G249" s="1">
        <v>1</v>
      </c>
      <c r="V249" s="1">
        <v>344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22">
        <f t="shared" si="23"/>
        <v>344</v>
      </c>
      <c r="AI249" s="22"/>
      <c r="AJ249" s="22"/>
      <c r="AK249" s="22">
        <f t="shared" si="19"/>
        <v>344</v>
      </c>
      <c r="AL249" s="22"/>
      <c r="AM249" s="22"/>
      <c r="AN249" s="22"/>
      <c r="AO249" s="22"/>
      <c r="AP249" s="22">
        <f t="shared" si="20"/>
        <v>344</v>
      </c>
      <c r="AQ249" s="22"/>
      <c r="AR249" s="22">
        <f t="shared" si="21"/>
        <v>344</v>
      </c>
      <c r="AS249" s="22"/>
      <c r="AT249" s="22"/>
      <c r="AU249" s="22"/>
      <c r="AV249" s="22"/>
      <c r="AW249" s="22">
        <f t="shared" si="22"/>
        <v>344</v>
      </c>
      <c r="AX249" s="22"/>
      <c r="AY249" s="22"/>
      <c r="AZ249" s="22"/>
      <c r="BA249" s="22"/>
      <c r="BB249" s="1">
        <v>0</v>
      </c>
      <c r="BC249" s="1" t="s">
        <v>515</v>
      </c>
      <c r="BD249" s="1" t="s">
        <v>40</v>
      </c>
      <c r="BE249" s="1">
        <v>116</v>
      </c>
      <c r="BF249" s="1">
        <v>1400</v>
      </c>
      <c r="BG249" s="1">
        <v>1400</v>
      </c>
      <c r="BH249" s="1">
        <v>42.996200000000002</v>
      </c>
      <c r="BI249" s="1" t="s">
        <v>162</v>
      </c>
    </row>
    <row r="250" spans="1:61" x14ac:dyDescent="0.15">
      <c r="A250" s="21" t="s">
        <v>595</v>
      </c>
      <c r="B250" s="21" t="s">
        <v>596</v>
      </c>
      <c r="C250" s="1" t="s">
        <v>38</v>
      </c>
      <c r="G250" s="1">
        <v>1</v>
      </c>
      <c r="V250" s="1">
        <v>502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22">
        <f t="shared" si="23"/>
        <v>502</v>
      </c>
      <c r="AI250" s="22"/>
      <c r="AJ250" s="22"/>
      <c r="AK250" s="22">
        <f t="shared" si="19"/>
        <v>502</v>
      </c>
      <c r="AL250" s="22"/>
      <c r="AM250" s="22"/>
      <c r="AN250" s="22"/>
      <c r="AO250" s="22"/>
      <c r="AP250" s="22">
        <f t="shared" si="20"/>
        <v>502</v>
      </c>
      <c r="AQ250" s="22"/>
      <c r="AR250" s="22">
        <f t="shared" si="21"/>
        <v>502</v>
      </c>
      <c r="AS250" s="22"/>
      <c r="AT250" s="22"/>
      <c r="AU250" s="22"/>
      <c r="AV250" s="22"/>
      <c r="AW250" s="22">
        <f t="shared" si="22"/>
        <v>502</v>
      </c>
      <c r="AX250" s="22"/>
      <c r="AY250" s="22"/>
      <c r="AZ250" s="22"/>
      <c r="BA250" s="22"/>
      <c r="BB250" s="1">
        <v>0</v>
      </c>
      <c r="BC250" s="1" t="s">
        <v>359</v>
      </c>
      <c r="BD250" s="1" t="s">
        <v>40</v>
      </c>
      <c r="BE250" s="1">
        <v>71</v>
      </c>
      <c r="BF250" s="1">
        <v>2000</v>
      </c>
      <c r="BG250" s="1">
        <v>1000</v>
      </c>
      <c r="BH250" s="1">
        <v>1.3818999999999999</v>
      </c>
      <c r="BI250" s="1" t="s">
        <v>162</v>
      </c>
    </row>
    <row r="251" spans="1:61" x14ac:dyDescent="0.15">
      <c r="A251" s="21" t="s">
        <v>597</v>
      </c>
      <c r="B251" s="21" t="s">
        <v>598</v>
      </c>
      <c r="C251" s="1" t="s">
        <v>38</v>
      </c>
      <c r="G251" s="1">
        <v>1</v>
      </c>
      <c r="V251" s="1">
        <v>1177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22">
        <f t="shared" si="23"/>
        <v>1177</v>
      </c>
      <c r="AI251" s="22"/>
      <c r="AJ251" s="22"/>
      <c r="AK251" s="22">
        <f t="shared" si="19"/>
        <v>1177</v>
      </c>
      <c r="AL251" s="22"/>
      <c r="AM251" s="22"/>
      <c r="AN251" s="22"/>
      <c r="AO251" s="22"/>
      <c r="AP251" s="22">
        <f t="shared" si="20"/>
        <v>1177</v>
      </c>
      <c r="AQ251" s="22"/>
      <c r="AR251" s="22">
        <f t="shared" si="21"/>
        <v>1177</v>
      </c>
      <c r="AS251" s="22"/>
      <c r="AT251" s="22"/>
      <c r="AU251" s="22"/>
      <c r="AV251" s="22"/>
      <c r="AW251" s="22">
        <f t="shared" si="22"/>
        <v>1177</v>
      </c>
      <c r="AX251" s="22"/>
      <c r="AY251" s="22"/>
      <c r="AZ251" s="22"/>
      <c r="BA251" s="22"/>
      <c r="BB251" s="1">
        <v>0</v>
      </c>
      <c r="BC251" s="1" t="s">
        <v>331</v>
      </c>
      <c r="BD251" s="1" t="s">
        <v>40</v>
      </c>
      <c r="BE251" s="1">
        <v>71</v>
      </c>
      <c r="BF251" s="1">
        <v>2000</v>
      </c>
      <c r="BG251" s="1">
        <v>1000</v>
      </c>
      <c r="BH251" s="1">
        <v>1.5326</v>
      </c>
      <c r="BI251" s="1" t="s">
        <v>162</v>
      </c>
    </row>
    <row r="252" spans="1:61" x14ac:dyDescent="0.15">
      <c r="A252" s="21" t="s">
        <v>599</v>
      </c>
      <c r="B252" s="21" t="s">
        <v>600</v>
      </c>
      <c r="C252" s="1" t="s">
        <v>38</v>
      </c>
      <c r="D252" s="1">
        <v>1</v>
      </c>
      <c r="G252" s="1">
        <v>1</v>
      </c>
      <c r="V252" s="1">
        <v>2397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22">
        <f t="shared" si="23"/>
        <v>2397</v>
      </c>
      <c r="AI252" s="22"/>
      <c r="AJ252" s="22"/>
      <c r="AK252" s="22">
        <f t="shared" si="19"/>
        <v>2397</v>
      </c>
      <c r="AL252" s="22"/>
      <c r="AM252" s="22"/>
      <c r="AN252" s="22"/>
      <c r="AO252" s="22"/>
      <c r="AP252" s="22">
        <f t="shared" si="20"/>
        <v>2397</v>
      </c>
      <c r="AQ252" s="22"/>
      <c r="AR252" s="22">
        <f t="shared" si="21"/>
        <v>2397</v>
      </c>
      <c r="AS252" s="22"/>
      <c r="AT252" s="22"/>
      <c r="AU252" s="22"/>
      <c r="AV252" s="22"/>
      <c r="AW252" s="22">
        <f t="shared" si="22"/>
        <v>2397</v>
      </c>
      <c r="AX252" s="22"/>
      <c r="AY252" s="22"/>
      <c r="AZ252" s="22"/>
      <c r="BA252" s="22"/>
      <c r="BB252" s="1">
        <v>0</v>
      </c>
      <c r="BC252" s="1" t="s">
        <v>359</v>
      </c>
      <c r="BD252" s="1" t="s">
        <v>40</v>
      </c>
      <c r="BE252" s="1">
        <v>71</v>
      </c>
      <c r="BF252" s="1">
        <v>2500</v>
      </c>
      <c r="BG252" s="1">
        <v>2500</v>
      </c>
      <c r="BH252" s="1">
        <v>4.3559000000000001</v>
      </c>
      <c r="BI252" s="1" t="s">
        <v>212</v>
      </c>
    </row>
    <row r="253" spans="1:61" x14ac:dyDescent="0.15">
      <c r="A253" s="21" t="s">
        <v>601</v>
      </c>
      <c r="B253" s="21" t="s">
        <v>602</v>
      </c>
      <c r="C253" s="1" t="s">
        <v>38</v>
      </c>
      <c r="J253" s="1">
        <v>1</v>
      </c>
      <c r="V253" s="1">
        <v>305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22">
        <f t="shared" si="23"/>
        <v>305</v>
      </c>
      <c r="AI253" s="22"/>
      <c r="AJ253" s="22"/>
      <c r="AK253" s="22">
        <f t="shared" si="19"/>
        <v>305</v>
      </c>
      <c r="AL253" s="22"/>
      <c r="AM253" s="22"/>
      <c r="AN253" s="22"/>
      <c r="AO253" s="22"/>
      <c r="AP253" s="22">
        <f t="shared" si="20"/>
        <v>305</v>
      </c>
      <c r="AQ253" s="22"/>
      <c r="AR253" s="22">
        <f t="shared" si="21"/>
        <v>305</v>
      </c>
      <c r="AS253" s="22"/>
      <c r="AT253" s="22"/>
      <c r="AU253" s="22"/>
      <c r="AV253" s="22"/>
      <c r="AW253" s="22">
        <f t="shared" si="22"/>
        <v>305</v>
      </c>
      <c r="AX253" s="22"/>
      <c r="AY253" s="22"/>
      <c r="AZ253" s="22"/>
      <c r="BA253" s="22"/>
      <c r="BB253" s="1">
        <v>0</v>
      </c>
      <c r="BC253" s="1" t="s">
        <v>359</v>
      </c>
      <c r="BD253" s="1" t="s">
        <v>40</v>
      </c>
      <c r="BE253" s="1">
        <v>121</v>
      </c>
      <c r="BF253" s="1">
        <v>2500</v>
      </c>
      <c r="BG253" s="1">
        <v>2500</v>
      </c>
      <c r="BH253" s="1">
        <v>5.0042999999999997</v>
      </c>
      <c r="BI253" s="1" t="s">
        <v>9</v>
      </c>
    </row>
    <row r="254" spans="1:61" x14ac:dyDescent="0.15">
      <c r="A254" s="21" t="s">
        <v>603</v>
      </c>
      <c r="B254" s="21" t="s">
        <v>604</v>
      </c>
      <c r="C254" s="1" t="s">
        <v>38</v>
      </c>
      <c r="D254" s="1">
        <v>1</v>
      </c>
      <c r="V254" s="1">
        <v>910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22">
        <f t="shared" si="23"/>
        <v>910</v>
      </c>
      <c r="AI254" s="22"/>
      <c r="AJ254" s="22"/>
      <c r="AK254" s="22">
        <f t="shared" si="19"/>
        <v>910</v>
      </c>
      <c r="AL254" s="22"/>
      <c r="AM254" s="22"/>
      <c r="AN254" s="22"/>
      <c r="AO254" s="22"/>
      <c r="AP254" s="22">
        <f t="shared" si="20"/>
        <v>910</v>
      </c>
      <c r="AQ254" s="22"/>
      <c r="AR254" s="22">
        <f t="shared" si="21"/>
        <v>910</v>
      </c>
      <c r="AS254" s="22"/>
      <c r="AT254" s="22"/>
      <c r="AU254" s="22"/>
      <c r="AV254" s="22"/>
      <c r="AW254" s="22">
        <f t="shared" si="22"/>
        <v>910</v>
      </c>
      <c r="AX254" s="22"/>
      <c r="AY254" s="22"/>
      <c r="AZ254" s="22"/>
      <c r="BA254" s="22"/>
      <c r="BB254" s="1">
        <v>0</v>
      </c>
      <c r="BC254" s="1" t="s">
        <v>574</v>
      </c>
      <c r="BD254" s="1" t="s">
        <v>40</v>
      </c>
      <c r="BE254" s="1">
        <v>61</v>
      </c>
      <c r="BF254" s="1">
        <v>2500</v>
      </c>
      <c r="BG254" s="1">
        <v>2500</v>
      </c>
      <c r="BH254" s="1">
        <v>16.9818</v>
      </c>
      <c r="BI254" s="1" t="s">
        <v>125</v>
      </c>
    </row>
    <row r="255" spans="1:61" ht="29.25" x14ac:dyDescent="0.15">
      <c r="A255" s="21" t="s">
        <v>963</v>
      </c>
      <c r="B255" s="21" t="s">
        <v>964</v>
      </c>
      <c r="C255" s="1" t="s">
        <v>38</v>
      </c>
      <c r="S255" s="1">
        <v>5</v>
      </c>
      <c r="V255" s="1">
        <v>1069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450</v>
      </c>
      <c r="AH255" s="22">
        <f t="shared" si="23"/>
        <v>619</v>
      </c>
      <c r="AI255" s="22"/>
      <c r="AJ255" s="22"/>
      <c r="AK255" s="22">
        <f t="shared" si="19"/>
        <v>619</v>
      </c>
      <c r="AL255" s="22"/>
      <c r="AM255" s="22"/>
      <c r="AN255" s="22"/>
      <c r="AO255" s="22" t="s">
        <v>1728</v>
      </c>
      <c r="AP255" s="22">
        <f t="shared" si="20"/>
        <v>619</v>
      </c>
      <c r="AQ255" s="22" t="s">
        <v>1728</v>
      </c>
      <c r="AR255" s="22">
        <f t="shared" si="21"/>
        <v>619</v>
      </c>
      <c r="AS255" s="22"/>
      <c r="AT255" s="22"/>
      <c r="AU255" s="22"/>
      <c r="AV255" s="22" t="s">
        <v>1728</v>
      </c>
      <c r="AW255" s="22">
        <f t="shared" si="22"/>
        <v>619</v>
      </c>
      <c r="AX255" s="22" t="s">
        <v>1728</v>
      </c>
      <c r="AY255" s="22">
        <v>1500</v>
      </c>
      <c r="AZ255" s="23" t="s">
        <v>1755</v>
      </c>
      <c r="BA255" s="23" t="s">
        <v>1756</v>
      </c>
      <c r="BB255" s="1">
        <v>4000</v>
      </c>
      <c r="BC255" s="1" t="s">
        <v>68</v>
      </c>
      <c r="BD255" s="1" t="s">
        <v>40</v>
      </c>
      <c r="BE255" s="1">
        <v>51</v>
      </c>
      <c r="BF255" s="1">
        <v>2500</v>
      </c>
      <c r="BG255" s="1">
        <v>500</v>
      </c>
      <c r="BH255" s="1">
        <v>0.86950000000000005</v>
      </c>
      <c r="BI255" s="1" t="s">
        <v>656</v>
      </c>
    </row>
    <row r="256" spans="1:61" x14ac:dyDescent="0.15">
      <c r="A256" s="21" t="s">
        <v>607</v>
      </c>
      <c r="B256" s="21" t="s">
        <v>608</v>
      </c>
      <c r="C256" s="1" t="s">
        <v>38</v>
      </c>
      <c r="J256" s="1">
        <v>1</v>
      </c>
      <c r="V256" s="1">
        <v>326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22">
        <f t="shared" si="23"/>
        <v>326</v>
      </c>
      <c r="AI256" s="22"/>
      <c r="AJ256" s="22"/>
      <c r="AK256" s="22">
        <f t="shared" si="19"/>
        <v>326</v>
      </c>
      <c r="AL256" s="22"/>
      <c r="AM256" s="22"/>
      <c r="AN256" s="22"/>
      <c r="AO256" s="22"/>
      <c r="AP256" s="22">
        <f t="shared" si="20"/>
        <v>326</v>
      </c>
      <c r="AQ256" s="22"/>
      <c r="AR256" s="22">
        <f t="shared" si="21"/>
        <v>326</v>
      </c>
      <c r="AS256" s="22"/>
      <c r="AT256" s="22"/>
      <c r="AU256" s="22"/>
      <c r="AV256" s="22"/>
      <c r="AW256" s="22">
        <f t="shared" si="22"/>
        <v>326</v>
      </c>
      <c r="AX256" s="22"/>
      <c r="AY256" s="22"/>
      <c r="AZ256" s="22"/>
      <c r="BA256" s="22"/>
      <c r="BB256" s="1">
        <v>0</v>
      </c>
      <c r="BC256" s="1" t="s">
        <v>609</v>
      </c>
      <c r="BD256" s="1" t="s">
        <v>40</v>
      </c>
      <c r="BE256" s="1">
        <v>71</v>
      </c>
      <c r="BF256" s="1">
        <v>700</v>
      </c>
      <c r="BG256" s="1">
        <v>100</v>
      </c>
      <c r="BH256" s="1">
        <v>25.5749</v>
      </c>
      <c r="BI256" s="1" t="s">
        <v>9</v>
      </c>
    </row>
    <row r="257" spans="1:61" x14ac:dyDescent="0.15">
      <c r="A257" s="21" t="s">
        <v>610</v>
      </c>
      <c r="B257" s="21" t="s">
        <v>611</v>
      </c>
      <c r="C257" s="1" t="s">
        <v>38</v>
      </c>
      <c r="D257" s="1">
        <v>1</v>
      </c>
      <c r="G257" s="1">
        <v>1</v>
      </c>
      <c r="V257" s="1">
        <v>1561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22">
        <f t="shared" si="23"/>
        <v>1561</v>
      </c>
      <c r="AI257" s="22"/>
      <c r="AJ257" s="22"/>
      <c r="AK257" s="22">
        <f t="shared" si="19"/>
        <v>1561</v>
      </c>
      <c r="AL257" s="22"/>
      <c r="AM257" s="22"/>
      <c r="AN257" s="22"/>
      <c r="AO257" s="22"/>
      <c r="AP257" s="22">
        <f t="shared" si="20"/>
        <v>1561</v>
      </c>
      <c r="AQ257" s="22"/>
      <c r="AR257" s="22">
        <f t="shared" si="21"/>
        <v>1561</v>
      </c>
      <c r="AS257" s="22"/>
      <c r="AT257" s="22"/>
      <c r="AU257" s="22"/>
      <c r="AV257" s="22"/>
      <c r="AW257" s="22">
        <f t="shared" si="22"/>
        <v>1561</v>
      </c>
      <c r="AX257" s="22"/>
      <c r="AY257" s="22"/>
      <c r="AZ257" s="22"/>
      <c r="BA257" s="22"/>
      <c r="BB257" s="1">
        <v>0</v>
      </c>
      <c r="BC257" s="1" t="s">
        <v>331</v>
      </c>
      <c r="BD257" s="1" t="s">
        <v>40</v>
      </c>
      <c r="BE257" s="1">
        <v>61</v>
      </c>
      <c r="BF257" s="1">
        <v>2500</v>
      </c>
      <c r="BG257" s="1">
        <v>2500</v>
      </c>
      <c r="BH257" s="1">
        <v>8.9870999999999999</v>
      </c>
      <c r="BI257" s="1" t="s">
        <v>212</v>
      </c>
    </row>
    <row r="258" spans="1:61" ht="29.25" x14ac:dyDescent="0.15">
      <c r="A258" s="21" t="s">
        <v>1080</v>
      </c>
      <c r="B258" s="21" t="s">
        <v>1081</v>
      </c>
      <c r="C258" s="1" t="s">
        <v>38</v>
      </c>
      <c r="R258" s="1">
        <v>6</v>
      </c>
      <c r="V258" s="1">
        <v>664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22">
        <f t="shared" si="23"/>
        <v>664</v>
      </c>
      <c r="AI258" s="22"/>
      <c r="AJ258" s="22"/>
      <c r="AK258" s="22">
        <f t="shared" si="19"/>
        <v>664</v>
      </c>
      <c r="AL258" s="22"/>
      <c r="AM258" s="22"/>
      <c r="AN258" s="22"/>
      <c r="AO258" s="22" t="s">
        <v>1728</v>
      </c>
      <c r="AP258" s="22">
        <f t="shared" si="20"/>
        <v>664</v>
      </c>
      <c r="AQ258" s="22" t="s">
        <v>1728</v>
      </c>
      <c r="AR258" s="22">
        <f t="shared" si="21"/>
        <v>664</v>
      </c>
      <c r="AS258" s="22"/>
      <c r="AT258" s="22"/>
      <c r="AU258" s="22"/>
      <c r="AV258" s="22" t="s">
        <v>1728</v>
      </c>
      <c r="AW258" s="22">
        <f t="shared" si="22"/>
        <v>664</v>
      </c>
      <c r="AX258" s="22" t="s">
        <v>1728</v>
      </c>
      <c r="AY258" s="22">
        <v>1600</v>
      </c>
      <c r="AZ258" s="23" t="s">
        <v>1758</v>
      </c>
      <c r="BA258" s="23" t="s">
        <v>1757</v>
      </c>
      <c r="BB258" s="1">
        <v>3000</v>
      </c>
      <c r="BC258" s="1" t="s">
        <v>68</v>
      </c>
      <c r="BD258" s="1" t="s">
        <v>40</v>
      </c>
      <c r="BE258" s="1">
        <v>141</v>
      </c>
      <c r="BF258" s="1">
        <v>400</v>
      </c>
      <c r="BG258" s="1">
        <v>200</v>
      </c>
      <c r="BH258" s="1">
        <v>13.3148</v>
      </c>
      <c r="BI258" s="1" t="s">
        <v>17</v>
      </c>
    </row>
    <row r="259" spans="1:61" x14ac:dyDescent="0.15">
      <c r="A259" s="21" t="s">
        <v>1117</v>
      </c>
      <c r="B259" s="21" t="s">
        <v>1118</v>
      </c>
      <c r="C259" s="1" t="s">
        <v>38</v>
      </c>
      <c r="K259" s="1">
        <v>1</v>
      </c>
      <c r="V259" s="1">
        <v>565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22">
        <f t="shared" ref="AH259:AH290" si="24">SUM(V259:AE259)-AG259-SUMPRODUCT($D$8:$U$8*D259:U259)</f>
        <v>565</v>
      </c>
      <c r="AI259" s="22"/>
      <c r="AJ259" s="22"/>
      <c r="AK259" s="22">
        <f t="shared" si="19"/>
        <v>565</v>
      </c>
      <c r="AL259" s="22"/>
      <c r="AM259" s="22"/>
      <c r="AN259" s="22"/>
      <c r="AO259" s="22"/>
      <c r="AP259" s="22">
        <f t="shared" si="20"/>
        <v>565</v>
      </c>
      <c r="AQ259" s="22"/>
      <c r="AR259" s="22">
        <f t="shared" si="21"/>
        <v>565</v>
      </c>
      <c r="AS259" s="22"/>
      <c r="AT259" s="22"/>
      <c r="AU259" s="22"/>
      <c r="AV259" s="22" t="s">
        <v>1728</v>
      </c>
      <c r="AW259" s="22">
        <f t="shared" si="22"/>
        <v>565</v>
      </c>
      <c r="AX259" s="22" t="s">
        <v>1728</v>
      </c>
      <c r="AY259" s="22"/>
      <c r="AZ259" s="22" t="s">
        <v>1760</v>
      </c>
      <c r="BA259" s="22" t="s">
        <v>1734</v>
      </c>
      <c r="BB259" s="1">
        <v>500</v>
      </c>
      <c r="BC259" s="1" t="s">
        <v>68</v>
      </c>
      <c r="BD259" s="1" t="s">
        <v>40</v>
      </c>
      <c r="BE259" s="1">
        <v>78</v>
      </c>
      <c r="BF259" s="1">
        <v>500</v>
      </c>
      <c r="BG259" s="1">
        <v>1</v>
      </c>
      <c r="BH259" s="1">
        <v>8.9186999999999994</v>
      </c>
      <c r="BI259" s="1" t="s">
        <v>10</v>
      </c>
    </row>
    <row r="260" spans="1:61" x14ac:dyDescent="0.15">
      <c r="A260" s="21" t="s">
        <v>1410</v>
      </c>
      <c r="B260" s="21" t="s">
        <v>1411</v>
      </c>
      <c r="C260" s="1" t="s">
        <v>38</v>
      </c>
      <c r="K260" s="1">
        <v>8</v>
      </c>
      <c r="V260" s="1">
        <v>2770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22">
        <f t="shared" si="24"/>
        <v>2770</v>
      </c>
      <c r="AI260" s="22"/>
      <c r="AJ260" s="22"/>
      <c r="AK260" s="22">
        <f t="shared" si="19"/>
        <v>2770</v>
      </c>
      <c r="AL260" s="22"/>
      <c r="AM260" s="22"/>
      <c r="AN260" s="22"/>
      <c r="AO260" s="22" t="s">
        <v>1728</v>
      </c>
      <c r="AP260" s="22">
        <f t="shared" si="20"/>
        <v>2770</v>
      </c>
      <c r="AQ260" s="22" t="s">
        <v>1728</v>
      </c>
      <c r="AR260" s="22">
        <f t="shared" si="21"/>
        <v>2770</v>
      </c>
      <c r="AS260" s="22"/>
      <c r="AT260" s="22"/>
      <c r="AU260" s="22"/>
      <c r="AV260" s="22" t="s">
        <v>1728</v>
      </c>
      <c r="AW260" s="22">
        <f t="shared" si="22"/>
        <v>2770</v>
      </c>
      <c r="AX260" s="22" t="s">
        <v>1728</v>
      </c>
      <c r="AY260" s="22">
        <v>6000</v>
      </c>
      <c r="AZ260" s="22" t="s">
        <v>1761</v>
      </c>
      <c r="BA260" s="22" t="s">
        <v>1762</v>
      </c>
      <c r="BB260" s="1">
        <v>6000</v>
      </c>
      <c r="BC260" s="1" t="s">
        <v>68</v>
      </c>
      <c r="BD260" s="1" t="s">
        <v>40</v>
      </c>
      <c r="BE260" s="1">
        <v>121</v>
      </c>
      <c r="BF260" s="1">
        <v>6000</v>
      </c>
      <c r="BG260" s="1">
        <v>3000</v>
      </c>
      <c r="BH260" s="1">
        <v>0.35870000000000002</v>
      </c>
      <c r="BI260" s="1" t="s">
        <v>10</v>
      </c>
    </row>
    <row r="261" spans="1:61" x14ac:dyDescent="0.15">
      <c r="A261" s="21" t="s">
        <v>619</v>
      </c>
      <c r="B261" s="21" t="s">
        <v>620</v>
      </c>
      <c r="C261" s="1" t="s">
        <v>38</v>
      </c>
      <c r="D261" s="1">
        <v>2</v>
      </c>
      <c r="V261" s="1">
        <v>1962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22">
        <f t="shared" si="24"/>
        <v>1962</v>
      </c>
      <c r="AI261" s="22"/>
      <c r="AJ261" s="22"/>
      <c r="AK261" s="22">
        <f t="shared" si="19"/>
        <v>1962</v>
      </c>
      <c r="AL261" s="22"/>
      <c r="AM261" s="22"/>
      <c r="AN261" s="22"/>
      <c r="AO261" s="22"/>
      <c r="AP261" s="22">
        <f t="shared" si="20"/>
        <v>1962</v>
      </c>
      <c r="AQ261" s="22"/>
      <c r="AR261" s="22">
        <f t="shared" si="21"/>
        <v>1962</v>
      </c>
      <c r="AS261" s="22"/>
      <c r="AT261" s="22"/>
      <c r="AU261" s="22"/>
      <c r="AV261" s="22"/>
      <c r="AW261" s="22">
        <f t="shared" si="22"/>
        <v>1962</v>
      </c>
      <c r="AX261" s="22"/>
      <c r="AY261" s="22"/>
      <c r="AZ261" s="22"/>
      <c r="BA261" s="22"/>
      <c r="BB261" s="1">
        <v>0</v>
      </c>
      <c r="BC261" s="1" t="s">
        <v>465</v>
      </c>
      <c r="BD261" s="1" t="s">
        <v>40</v>
      </c>
      <c r="BE261" s="1">
        <v>121</v>
      </c>
      <c r="BF261" s="1">
        <v>2500</v>
      </c>
      <c r="BG261" s="1">
        <v>2500</v>
      </c>
      <c r="BH261" s="1">
        <v>2.2296999999999998</v>
      </c>
      <c r="BI261" s="1" t="s">
        <v>125</v>
      </c>
    </row>
    <row r="262" spans="1:61" x14ac:dyDescent="0.15">
      <c r="A262" s="21" t="s">
        <v>621</v>
      </c>
      <c r="B262" s="21" t="s">
        <v>622</v>
      </c>
      <c r="C262" s="1" t="s">
        <v>38</v>
      </c>
      <c r="G262" s="1">
        <v>1</v>
      </c>
      <c r="V262" s="1">
        <v>8175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22">
        <f t="shared" si="24"/>
        <v>8175</v>
      </c>
      <c r="AI262" s="22"/>
      <c r="AJ262" s="22"/>
      <c r="AK262" s="22">
        <f t="shared" si="19"/>
        <v>8175</v>
      </c>
      <c r="AL262" s="22"/>
      <c r="AM262" s="22"/>
      <c r="AN262" s="22"/>
      <c r="AO262" s="22"/>
      <c r="AP262" s="22">
        <f t="shared" si="20"/>
        <v>8175</v>
      </c>
      <c r="AQ262" s="22"/>
      <c r="AR262" s="22">
        <f t="shared" si="21"/>
        <v>8175</v>
      </c>
      <c r="AS262" s="22"/>
      <c r="AT262" s="22"/>
      <c r="AU262" s="22"/>
      <c r="AV262" s="22"/>
      <c r="AW262" s="22">
        <f t="shared" si="22"/>
        <v>8175</v>
      </c>
      <c r="AX262" s="22"/>
      <c r="AY262" s="22"/>
      <c r="AZ262" s="22"/>
      <c r="BA262" s="22"/>
      <c r="BB262" s="1">
        <v>0</v>
      </c>
      <c r="BC262" s="1" t="s">
        <v>623</v>
      </c>
      <c r="BD262" s="1" t="s">
        <v>40</v>
      </c>
      <c r="BE262" s="1">
        <v>55</v>
      </c>
      <c r="BF262" s="1">
        <v>6000</v>
      </c>
      <c r="BG262" s="1">
        <v>6000</v>
      </c>
      <c r="BH262" s="1">
        <v>4.6721000000000004</v>
      </c>
      <c r="BI262" s="1" t="s">
        <v>162</v>
      </c>
    </row>
    <row r="263" spans="1:61" x14ac:dyDescent="0.15">
      <c r="A263" s="21" t="s">
        <v>624</v>
      </c>
      <c r="B263" s="21" t="s">
        <v>625</v>
      </c>
      <c r="C263" s="1" t="s">
        <v>38</v>
      </c>
      <c r="J263" s="1">
        <v>1</v>
      </c>
      <c r="V263" s="1">
        <v>273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22">
        <f t="shared" si="24"/>
        <v>273</v>
      </c>
      <c r="AI263" s="22"/>
      <c r="AJ263" s="22"/>
      <c r="AK263" s="22">
        <f t="shared" si="19"/>
        <v>273</v>
      </c>
      <c r="AL263" s="22"/>
      <c r="AM263" s="22"/>
      <c r="AN263" s="22"/>
      <c r="AO263" s="22"/>
      <c r="AP263" s="22">
        <f t="shared" si="20"/>
        <v>273</v>
      </c>
      <c r="AQ263" s="22"/>
      <c r="AR263" s="22">
        <f t="shared" si="21"/>
        <v>273</v>
      </c>
      <c r="AS263" s="22"/>
      <c r="AT263" s="22"/>
      <c r="AU263" s="22"/>
      <c r="AV263" s="22"/>
      <c r="AW263" s="22">
        <f t="shared" si="22"/>
        <v>273</v>
      </c>
      <c r="AX263" s="22"/>
      <c r="AY263" s="22"/>
      <c r="AZ263" s="22"/>
      <c r="BA263" s="22"/>
      <c r="BB263" s="1">
        <v>0</v>
      </c>
      <c r="BC263" s="1" t="s">
        <v>465</v>
      </c>
      <c r="BD263" s="1" t="s">
        <v>40</v>
      </c>
      <c r="BE263" s="1">
        <v>121</v>
      </c>
      <c r="BF263" s="1">
        <v>2500</v>
      </c>
      <c r="BG263" s="1">
        <v>2500</v>
      </c>
      <c r="BH263" s="1">
        <v>1.6017999999999999</v>
      </c>
      <c r="BI263" s="1" t="s">
        <v>9</v>
      </c>
    </row>
    <row r="264" spans="1:61" x14ac:dyDescent="0.15">
      <c r="A264" s="21" t="s">
        <v>626</v>
      </c>
      <c r="B264" s="21" t="s">
        <v>627</v>
      </c>
      <c r="C264" s="1" t="s">
        <v>38</v>
      </c>
      <c r="D264" s="1">
        <v>1</v>
      </c>
      <c r="V264" s="1">
        <v>689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22">
        <f t="shared" si="24"/>
        <v>689</v>
      </c>
      <c r="AI264" s="22"/>
      <c r="AJ264" s="22"/>
      <c r="AK264" s="22">
        <f t="shared" si="19"/>
        <v>689</v>
      </c>
      <c r="AL264" s="22"/>
      <c r="AM264" s="22"/>
      <c r="AN264" s="22"/>
      <c r="AO264" s="22"/>
      <c r="AP264" s="22">
        <f t="shared" si="20"/>
        <v>689</v>
      </c>
      <c r="AQ264" s="22"/>
      <c r="AR264" s="22">
        <f t="shared" si="21"/>
        <v>689</v>
      </c>
      <c r="AS264" s="22"/>
      <c r="AT264" s="22"/>
      <c r="AU264" s="22"/>
      <c r="AV264" s="22"/>
      <c r="AW264" s="22">
        <f t="shared" si="22"/>
        <v>689</v>
      </c>
      <c r="AX264" s="22"/>
      <c r="AY264" s="22"/>
      <c r="AZ264" s="22"/>
      <c r="BA264" s="22"/>
      <c r="BB264" s="1">
        <v>0</v>
      </c>
      <c r="BC264" s="1" t="s">
        <v>359</v>
      </c>
      <c r="BD264" s="1" t="s">
        <v>40</v>
      </c>
      <c r="BE264" s="1">
        <v>71</v>
      </c>
      <c r="BF264" s="1">
        <v>2500</v>
      </c>
      <c r="BG264" s="1">
        <v>2500</v>
      </c>
      <c r="BH264" s="1">
        <v>4.0777000000000001</v>
      </c>
      <c r="BI264" s="1" t="s">
        <v>125</v>
      </c>
    </row>
    <row r="265" spans="1:61" x14ac:dyDescent="0.15">
      <c r="A265" s="21" t="s">
        <v>628</v>
      </c>
      <c r="B265" s="21" t="s">
        <v>629</v>
      </c>
      <c r="C265" s="1" t="s">
        <v>38</v>
      </c>
      <c r="I265" s="1">
        <v>1</v>
      </c>
      <c r="J265" s="1">
        <v>2</v>
      </c>
      <c r="V265" s="1">
        <v>5550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22">
        <f t="shared" si="24"/>
        <v>5550</v>
      </c>
      <c r="AI265" s="22"/>
      <c r="AJ265" s="22"/>
      <c r="AK265" s="22">
        <f t="shared" si="19"/>
        <v>5550</v>
      </c>
      <c r="AL265" s="22"/>
      <c r="AM265" s="22"/>
      <c r="AN265" s="22"/>
      <c r="AO265" s="22"/>
      <c r="AP265" s="22">
        <f t="shared" si="20"/>
        <v>5550</v>
      </c>
      <c r="AQ265" s="22"/>
      <c r="AR265" s="22">
        <f t="shared" si="21"/>
        <v>5550</v>
      </c>
      <c r="AS265" s="22"/>
      <c r="AT265" s="22"/>
      <c r="AU265" s="22"/>
      <c r="AV265" s="22"/>
      <c r="AW265" s="22">
        <f t="shared" si="22"/>
        <v>5550</v>
      </c>
      <c r="AX265" s="22"/>
      <c r="AY265" s="22"/>
      <c r="AZ265" s="22"/>
      <c r="BA265" s="22"/>
      <c r="BB265" s="1">
        <v>0</v>
      </c>
      <c r="BC265" s="1" t="s">
        <v>483</v>
      </c>
      <c r="BD265" s="1" t="s">
        <v>40</v>
      </c>
      <c r="BE265" s="1">
        <v>131</v>
      </c>
      <c r="BF265" s="1">
        <v>3000</v>
      </c>
      <c r="BG265" s="1">
        <v>3000</v>
      </c>
      <c r="BH265" s="1">
        <v>1.6874</v>
      </c>
      <c r="BI265" s="1" t="s">
        <v>131</v>
      </c>
    </row>
    <row r="266" spans="1:61" x14ac:dyDescent="0.15">
      <c r="A266" s="21" t="s">
        <v>630</v>
      </c>
      <c r="B266" s="21" t="s">
        <v>631</v>
      </c>
      <c r="C266" s="1" t="s">
        <v>38</v>
      </c>
      <c r="G266" s="1">
        <v>1</v>
      </c>
      <c r="V266" s="1">
        <v>2378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22">
        <f t="shared" si="24"/>
        <v>2378</v>
      </c>
      <c r="AI266" s="22"/>
      <c r="AJ266" s="22"/>
      <c r="AK266" s="22">
        <f t="shared" si="19"/>
        <v>2378</v>
      </c>
      <c r="AL266" s="22"/>
      <c r="AM266" s="22"/>
      <c r="AN266" s="22"/>
      <c r="AO266" s="22"/>
      <c r="AP266" s="22">
        <f t="shared" si="20"/>
        <v>2378</v>
      </c>
      <c r="AQ266" s="22"/>
      <c r="AR266" s="22">
        <f t="shared" si="21"/>
        <v>2378</v>
      </c>
      <c r="AS266" s="22"/>
      <c r="AT266" s="22"/>
      <c r="AU266" s="22"/>
      <c r="AV266" s="22"/>
      <c r="AW266" s="22">
        <f t="shared" si="22"/>
        <v>2378</v>
      </c>
      <c r="AX266" s="22"/>
      <c r="AY266" s="22"/>
      <c r="AZ266" s="22"/>
      <c r="BA266" s="22"/>
      <c r="BB266" s="1">
        <v>0</v>
      </c>
      <c r="BC266" s="1" t="s">
        <v>331</v>
      </c>
      <c r="BD266" s="1" t="s">
        <v>40</v>
      </c>
      <c r="BE266" s="1">
        <v>71</v>
      </c>
      <c r="BF266" s="1">
        <v>2500</v>
      </c>
      <c r="BG266" s="1">
        <v>2500</v>
      </c>
      <c r="BH266" s="1">
        <v>13.73</v>
      </c>
      <c r="BI266" s="1" t="s">
        <v>162</v>
      </c>
    </row>
    <row r="267" spans="1:61" x14ac:dyDescent="0.15">
      <c r="A267" s="21" t="s">
        <v>1480</v>
      </c>
      <c r="B267" s="21" t="s">
        <v>1481</v>
      </c>
      <c r="C267" s="1" t="s">
        <v>38</v>
      </c>
      <c r="K267" s="1">
        <v>1</v>
      </c>
      <c r="V267" s="1">
        <v>500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22">
        <f t="shared" si="24"/>
        <v>500</v>
      </c>
      <c r="AI267" s="22"/>
      <c r="AJ267" s="22"/>
      <c r="AK267" s="22">
        <f t="shared" si="19"/>
        <v>500</v>
      </c>
      <c r="AL267" s="22"/>
      <c r="AM267" s="22"/>
      <c r="AN267" s="22"/>
      <c r="AO267" s="22"/>
      <c r="AP267" s="22">
        <f t="shared" si="20"/>
        <v>500</v>
      </c>
      <c r="AQ267" s="22"/>
      <c r="AR267" s="22">
        <f t="shared" si="21"/>
        <v>500</v>
      </c>
      <c r="AS267" s="22"/>
      <c r="AT267" s="22"/>
      <c r="AU267" s="22"/>
      <c r="AV267" s="22" t="s">
        <v>1728</v>
      </c>
      <c r="AW267" s="22">
        <f t="shared" si="22"/>
        <v>500</v>
      </c>
      <c r="AX267" s="22" t="s">
        <v>1728</v>
      </c>
      <c r="AY267" s="22"/>
      <c r="AZ267" s="22" t="s">
        <v>1763</v>
      </c>
      <c r="BA267" s="22" t="s">
        <v>1734</v>
      </c>
      <c r="BB267" s="1">
        <v>500</v>
      </c>
      <c r="BC267" s="1" t="s">
        <v>68</v>
      </c>
      <c r="BD267" s="1" t="s">
        <v>40</v>
      </c>
      <c r="BE267" s="1">
        <v>101</v>
      </c>
      <c r="BF267" s="1">
        <v>500</v>
      </c>
      <c r="BG267" s="1">
        <v>500</v>
      </c>
      <c r="BH267" s="1">
        <v>14.8032</v>
      </c>
      <c r="BI267" s="1" t="s">
        <v>10</v>
      </c>
    </row>
    <row r="268" spans="1:61" x14ac:dyDescent="0.15">
      <c r="A268" s="21" t="s">
        <v>1588</v>
      </c>
      <c r="B268" s="21" t="s">
        <v>1589</v>
      </c>
      <c r="C268" s="1" t="s">
        <v>38</v>
      </c>
      <c r="K268" s="1">
        <v>2</v>
      </c>
      <c r="V268" s="1">
        <v>1073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22">
        <f t="shared" si="24"/>
        <v>1073</v>
      </c>
      <c r="AI268" s="22"/>
      <c r="AJ268" s="22"/>
      <c r="AK268" s="22">
        <f t="shared" si="19"/>
        <v>1073</v>
      </c>
      <c r="AL268" s="22"/>
      <c r="AM268" s="22"/>
      <c r="AN268" s="22"/>
      <c r="AO268" s="22"/>
      <c r="AP268" s="22">
        <f t="shared" si="20"/>
        <v>1073</v>
      </c>
      <c r="AQ268" s="22"/>
      <c r="AR268" s="22">
        <f t="shared" si="21"/>
        <v>1073</v>
      </c>
      <c r="AS268" s="22"/>
      <c r="AT268" s="22"/>
      <c r="AU268" s="22"/>
      <c r="AV268" s="22" t="s">
        <v>1728</v>
      </c>
      <c r="AW268" s="22">
        <f t="shared" si="22"/>
        <v>1073</v>
      </c>
      <c r="AX268" s="22" t="s">
        <v>1728</v>
      </c>
      <c r="AY268" s="22"/>
      <c r="AZ268" s="22" t="s">
        <v>1764</v>
      </c>
      <c r="BA268" s="22" t="s">
        <v>1734</v>
      </c>
      <c r="BB268" s="1">
        <v>800</v>
      </c>
      <c r="BC268" s="1" t="s">
        <v>68</v>
      </c>
      <c r="BD268" s="1" t="s">
        <v>40</v>
      </c>
      <c r="BE268" s="1">
        <v>71</v>
      </c>
      <c r="BF268" s="1">
        <v>800</v>
      </c>
      <c r="BG268" s="1">
        <v>400</v>
      </c>
      <c r="BH268" s="1">
        <v>5.3895999999999997</v>
      </c>
      <c r="BI268" s="1" t="s">
        <v>10</v>
      </c>
    </row>
    <row r="269" spans="1:61" x14ac:dyDescent="0.15">
      <c r="A269" s="21" t="s">
        <v>636</v>
      </c>
      <c r="B269" s="21" t="s">
        <v>637</v>
      </c>
      <c r="C269" s="1" t="s">
        <v>38</v>
      </c>
      <c r="D269" s="1">
        <v>1</v>
      </c>
      <c r="V269" s="1">
        <v>257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22">
        <f t="shared" si="24"/>
        <v>257</v>
      </c>
      <c r="AI269" s="22"/>
      <c r="AJ269" s="22"/>
      <c r="AK269" s="22">
        <f t="shared" si="19"/>
        <v>257</v>
      </c>
      <c r="AL269" s="22"/>
      <c r="AM269" s="22"/>
      <c r="AN269" s="22"/>
      <c r="AO269" s="22"/>
      <c r="AP269" s="22">
        <f t="shared" si="20"/>
        <v>257</v>
      </c>
      <c r="AQ269" s="22"/>
      <c r="AR269" s="22">
        <f t="shared" si="21"/>
        <v>257</v>
      </c>
      <c r="AS269" s="22"/>
      <c r="AT269" s="22"/>
      <c r="AU269" s="22"/>
      <c r="AV269" s="22"/>
      <c r="AW269" s="22">
        <f t="shared" si="22"/>
        <v>257</v>
      </c>
      <c r="AX269" s="22"/>
      <c r="AY269" s="22"/>
      <c r="AZ269" s="22"/>
      <c r="BA269" s="22"/>
      <c r="BB269" s="1">
        <v>0</v>
      </c>
      <c r="BC269" s="1" t="s">
        <v>181</v>
      </c>
      <c r="BD269" s="1" t="s">
        <v>40</v>
      </c>
      <c r="BE269" s="1">
        <v>76</v>
      </c>
      <c r="BF269" s="1">
        <v>2500</v>
      </c>
      <c r="BG269" s="1">
        <v>2500</v>
      </c>
      <c r="BH269" s="1">
        <v>9.4094999999999995</v>
      </c>
      <c r="BI269" s="1" t="s">
        <v>125</v>
      </c>
    </row>
    <row r="270" spans="1:61" x14ac:dyDescent="0.15">
      <c r="A270" s="21" t="s">
        <v>638</v>
      </c>
      <c r="B270" s="21" t="s">
        <v>639</v>
      </c>
      <c r="C270" s="1" t="s">
        <v>38</v>
      </c>
      <c r="G270" s="1">
        <v>1</v>
      </c>
      <c r="V270" s="1">
        <v>1000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22">
        <f t="shared" si="24"/>
        <v>1000</v>
      </c>
      <c r="AI270" s="22"/>
      <c r="AJ270" s="22"/>
      <c r="AK270" s="22">
        <f t="shared" si="19"/>
        <v>1000</v>
      </c>
      <c r="AL270" s="22"/>
      <c r="AM270" s="22"/>
      <c r="AN270" s="22"/>
      <c r="AO270" s="22"/>
      <c r="AP270" s="22">
        <f t="shared" si="20"/>
        <v>1000</v>
      </c>
      <c r="AQ270" s="22"/>
      <c r="AR270" s="22">
        <f t="shared" si="21"/>
        <v>1000</v>
      </c>
      <c r="AS270" s="22"/>
      <c r="AT270" s="22"/>
      <c r="AU270" s="22"/>
      <c r="AV270" s="22"/>
      <c r="AW270" s="22">
        <f t="shared" si="22"/>
        <v>1000</v>
      </c>
      <c r="AX270" s="22"/>
      <c r="AY270" s="22">
        <v>500</v>
      </c>
      <c r="AZ270" s="22" t="s">
        <v>1867</v>
      </c>
      <c r="BA270" s="22"/>
      <c r="BB270" s="1">
        <v>500</v>
      </c>
      <c r="BC270" s="1" t="s">
        <v>331</v>
      </c>
      <c r="BD270" s="1" t="s">
        <v>40</v>
      </c>
      <c r="BE270" s="1">
        <v>61</v>
      </c>
      <c r="BF270" s="1">
        <v>1500</v>
      </c>
      <c r="BG270" s="1">
        <v>500</v>
      </c>
      <c r="BH270" s="1">
        <v>12.574</v>
      </c>
      <c r="BI270" s="1" t="s">
        <v>162</v>
      </c>
    </row>
    <row r="271" spans="1:61" x14ac:dyDescent="0.15">
      <c r="A271" s="21" t="s">
        <v>640</v>
      </c>
      <c r="B271" s="21" t="s">
        <v>641</v>
      </c>
      <c r="C271" s="1" t="s">
        <v>38</v>
      </c>
      <c r="E271" s="1">
        <v>1</v>
      </c>
      <c r="V271" s="1">
        <v>360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22">
        <f t="shared" si="24"/>
        <v>360</v>
      </c>
      <c r="AI271" s="22"/>
      <c r="AJ271" s="22"/>
      <c r="AK271" s="22">
        <f t="shared" si="19"/>
        <v>360</v>
      </c>
      <c r="AL271" s="22"/>
      <c r="AM271" s="22"/>
      <c r="AN271" s="22"/>
      <c r="AO271" s="22"/>
      <c r="AP271" s="22">
        <f t="shared" si="20"/>
        <v>360</v>
      </c>
      <c r="AQ271" s="22"/>
      <c r="AR271" s="22">
        <f t="shared" si="21"/>
        <v>360</v>
      </c>
      <c r="AS271" s="22"/>
      <c r="AT271" s="22"/>
      <c r="AU271" s="22"/>
      <c r="AV271" s="22"/>
      <c r="AW271" s="22">
        <f t="shared" si="22"/>
        <v>360</v>
      </c>
      <c r="AX271" s="22"/>
      <c r="AY271" s="22"/>
      <c r="AZ271" s="22"/>
      <c r="BA271" s="22"/>
      <c r="BB271" s="1">
        <v>0</v>
      </c>
      <c r="BC271" s="1" t="s">
        <v>331</v>
      </c>
      <c r="BD271" s="1" t="s">
        <v>40</v>
      </c>
      <c r="BE271" s="1">
        <v>61</v>
      </c>
      <c r="BF271" s="1">
        <v>1000</v>
      </c>
      <c r="BG271" s="1">
        <v>500</v>
      </c>
      <c r="BH271" s="1">
        <v>16.480499999999999</v>
      </c>
      <c r="BI271" s="1" t="s">
        <v>125</v>
      </c>
    </row>
    <row r="272" spans="1:61" x14ac:dyDescent="0.15">
      <c r="A272" s="21" t="s">
        <v>642</v>
      </c>
      <c r="B272" s="21" t="s">
        <v>643</v>
      </c>
      <c r="C272" s="1" t="s">
        <v>38</v>
      </c>
      <c r="I272" s="1">
        <v>1</v>
      </c>
      <c r="J272" s="1">
        <v>1</v>
      </c>
      <c r="V272" s="1">
        <v>2064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22">
        <f t="shared" si="24"/>
        <v>2064</v>
      </c>
      <c r="AI272" s="22"/>
      <c r="AJ272" s="22"/>
      <c r="AK272" s="22">
        <f t="shared" ref="AK272:AK335" si="25">AH272-SUMPRODUCT($D$9:$U$9*D272:U272)</f>
        <v>2064</v>
      </c>
      <c r="AL272" s="22"/>
      <c r="AM272" s="22"/>
      <c r="AN272" s="22"/>
      <c r="AO272" s="22"/>
      <c r="AP272" s="22">
        <f t="shared" ref="AP272:AP335" si="26">AK272-SUMPRODUCT($D$10:$U$10*D272:U272)</f>
        <v>2064</v>
      </c>
      <c r="AQ272" s="22"/>
      <c r="AR272" s="22">
        <f t="shared" ref="AR272:AR335" si="27">AP272-SUMPRODUCT($D$11:$U$11*D272:U272)</f>
        <v>2064</v>
      </c>
      <c r="AS272" s="22"/>
      <c r="AT272" s="22"/>
      <c r="AU272" s="22"/>
      <c r="AV272" s="22"/>
      <c r="AW272" s="22">
        <f t="shared" ref="AW272:AW335" si="28">AR272-SUMPRODUCT($D$12:$U$12*D272:U272)</f>
        <v>2064</v>
      </c>
      <c r="AX272" s="22"/>
      <c r="AY272" s="22"/>
      <c r="AZ272" s="22"/>
      <c r="BA272" s="22"/>
      <c r="BB272" s="1">
        <v>0</v>
      </c>
      <c r="BC272" s="1" t="s">
        <v>181</v>
      </c>
      <c r="BD272" s="1" t="s">
        <v>40</v>
      </c>
      <c r="BE272" s="1">
        <v>91</v>
      </c>
      <c r="BF272" s="1">
        <v>2500</v>
      </c>
      <c r="BG272" s="1">
        <v>2500</v>
      </c>
      <c r="BH272" s="1">
        <v>9.9887999999999995</v>
      </c>
      <c r="BI272" s="1" t="s">
        <v>131</v>
      </c>
    </row>
    <row r="273" spans="1:61" x14ac:dyDescent="0.15">
      <c r="A273" s="21" t="s">
        <v>644</v>
      </c>
      <c r="B273" s="21" t="s">
        <v>645</v>
      </c>
      <c r="C273" s="1" t="s">
        <v>38</v>
      </c>
      <c r="J273" s="1">
        <v>1</v>
      </c>
      <c r="V273" s="1">
        <v>46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22">
        <f t="shared" si="24"/>
        <v>46</v>
      </c>
      <c r="AI273" s="22"/>
      <c r="AJ273" s="22"/>
      <c r="AK273" s="22">
        <f t="shared" si="25"/>
        <v>46</v>
      </c>
      <c r="AL273" s="22"/>
      <c r="AM273" s="22"/>
      <c r="AN273" s="22"/>
      <c r="AO273" s="22"/>
      <c r="AP273" s="22">
        <f t="shared" si="26"/>
        <v>46</v>
      </c>
      <c r="AQ273" s="22"/>
      <c r="AR273" s="22">
        <f t="shared" si="27"/>
        <v>46</v>
      </c>
      <c r="AS273" s="22"/>
      <c r="AT273" s="22"/>
      <c r="AU273" s="22"/>
      <c r="AV273" s="22"/>
      <c r="AW273" s="22">
        <f t="shared" si="28"/>
        <v>46</v>
      </c>
      <c r="AX273" s="22"/>
      <c r="AY273" s="22"/>
      <c r="AZ273" s="22"/>
      <c r="BA273" s="22"/>
      <c r="BB273" s="1">
        <v>0</v>
      </c>
      <c r="BC273" s="1" t="s">
        <v>646</v>
      </c>
      <c r="BD273" s="1" t="s">
        <v>40</v>
      </c>
      <c r="BE273" s="1">
        <v>83</v>
      </c>
      <c r="BF273" s="1">
        <v>500</v>
      </c>
      <c r="BG273" s="1">
        <v>500</v>
      </c>
      <c r="BH273" s="1">
        <v>42.728700000000003</v>
      </c>
      <c r="BI273" s="1" t="s">
        <v>9</v>
      </c>
    </row>
    <row r="274" spans="1:61" x14ac:dyDescent="0.15">
      <c r="A274" s="21" t="s">
        <v>647</v>
      </c>
      <c r="B274" s="21" t="s">
        <v>648</v>
      </c>
      <c r="C274" s="1" t="s">
        <v>38</v>
      </c>
      <c r="I274" s="1">
        <v>1</v>
      </c>
      <c r="V274" s="1">
        <v>457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22">
        <f t="shared" si="24"/>
        <v>457</v>
      </c>
      <c r="AI274" s="22"/>
      <c r="AJ274" s="22"/>
      <c r="AK274" s="22">
        <f t="shared" si="25"/>
        <v>457</v>
      </c>
      <c r="AL274" s="22"/>
      <c r="AM274" s="22"/>
      <c r="AN274" s="22"/>
      <c r="AO274" s="22"/>
      <c r="AP274" s="22">
        <f t="shared" si="26"/>
        <v>457</v>
      </c>
      <c r="AQ274" s="22"/>
      <c r="AR274" s="22">
        <f t="shared" si="27"/>
        <v>457</v>
      </c>
      <c r="AS274" s="22"/>
      <c r="AT274" s="22"/>
      <c r="AU274" s="22"/>
      <c r="AV274" s="22"/>
      <c r="AW274" s="22">
        <f t="shared" si="28"/>
        <v>457</v>
      </c>
      <c r="AX274" s="22"/>
      <c r="AY274" s="22"/>
      <c r="AZ274" s="22"/>
      <c r="BA274" s="22"/>
      <c r="BB274" s="1">
        <v>0</v>
      </c>
      <c r="BC274" s="1" t="s">
        <v>649</v>
      </c>
      <c r="BD274" s="1" t="s">
        <v>40</v>
      </c>
      <c r="BE274" s="1">
        <v>71</v>
      </c>
      <c r="BF274" s="1">
        <v>100</v>
      </c>
      <c r="BG274" s="1">
        <v>100</v>
      </c>
      <c r="BH274" s="1">
        <v>16.571400000000001</v>
      </c>
      <c r="BI274" s="1" t="s">
        <v>169</v>
      </c>
    </row>
    <row r="275" spans="1:61" x14ac:dyDescent="0.15">
      <c r="A275" s="21" t="s">
        <v>650</v>
      </c>
      <c r="B275" s="21" t="s">
        <v>651</v>
      </c>
      <c r="C275" s="1" t="s">
        <v>38</v>
      </c>
      <c r="H275" s="1">
        <v>3</v>
      </c>
      <c r="V275" s="1">
        <v>1697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22">
        <f t="shared" si="24"/>
        <v>1697</v>
      </c>
      <c r="AI275" s="22"/>
      <c r="AJ275" s="22"/>
      <c r="AK275" s="22">
        <f t="shared" si="25"/>
        <v>1697</v>
      </c>
      <c r="AL275" s="22"/>
      <c r="AM275" s="22"/>
      <c r="AN275" s="22"/>
      <c r="AO275" s="22"/>
      <c r="AP275" s="22">
        <f t="shared" si="26"/>
        <v>1697</v>
      </c>
      <c r="AQ275" s="22"/>
      <c r="AR275" s="22">
        <f t="shared" si="27"/>
        <v>1697</v>
      </c>
      <c r="AS275" s="22"/>
      <c r="AT275" s="22"/>
      <c r="AU275" s="22"/>
      <c r="AV275" s="22"/>
      <c r="AW275" s="22">
        <f t="shared" si="28"/>
        <v>1697</v>
      </c>
      <c r="AX275" s="22"/>
      <c r="AY275" s="22"/>
      <c r="AZ275" s="22"/>
      <c r="BA275" s="22"/>
      <c r="BB275" s="1">
        <v>0</v>
      </c>
      <c r="BC275" s="1" t="s">
        <v>359</v>
      </c>
      <c r="BD275" s="1" t="s">
        <v>40</v>
      </c>
      <c r="BE275" s="1">
        <v>91</v>
      </c>
      <c r="BF275" s="1">
        <v>2500</v>
      </c>
      <c r="BG275" s="1">
        <v>2500</v>
      </c>
      <c r="BH275" s="1">
        <v>5.7813999999999997</v>
      </c>
      <c r="BI275" s="1" t="s">
        <v>7</v>
      </c>
    </row>
    <row r="276" spans="1:61" x14ac:dyDescent="0.15">
      <c r="A276" s="21" t="s">
        <v>652</v>
      </c>
      <c r="B276" s="21" t="s">
        <v>653</v>
      </c>
      <c r="C276" s="1" t="s">
        <v>38</v>
      </c>
      <c r="G276" s="1">
        <v>2</v>
      </c>
      <c r="V276" s="1">
        <v>1660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22">
        <f t="shared" si="24"/>
        <v>1660</v>
      </c>
      <c r="AI276" s="22"/>
      <c r="AJ276" s="22"/>
      <c r="AK276" s="22">
        <f t="shared" si="25"/>
        <v>1660</v>
      </c>
      <c r="AL276" s="22"/>
      <c r="AM276" s="22"/>
      <c r="AN276" s="22"/>
      <c r="AO276" s="22"/>
      <c r="AP276" s="22">
        <f t="shared" si="26"/>
        <v>1660</v>
      </c>
      <c r="AQ276" s="22"/>
      <c r="AR276" s="22">
        <f t="shared" si="27"/>
        <v>1660</v>
      </c>
      <c r="AS276" s="22"/>
      <c r="AT276" s="22"/>
      <c r="AU276" s="22"/>
      <c r="AV276" s="22"/>
      <c r="AW276" s="22">
        <f t="shared" si="28"/>
        <v>1660</v>
      </c>
      <c r="AX276" s="22"/>
      <c r="AY276" s="22"/>
      <c r="AZ276" s="22"/>
      <c r="BA276" s="22"/>
      <c r="BB276" s="1">
        <v>0</v>
      </c>
      <c r="BC276" s="1" t="s">
        <v>331</v>
      </c>
      <c r="BD276" s="1" t="s">
        <v>40</v>
      </c>
      <c r="BE276" s="1">
        <v>71</v>
      </c>
      <c r="BF276" s="1">
        <v>2500</v>
      </c>
      <c r="BG276" s="1">
        <v>2500</v>
      </c>
      <c r="BH276" s="1">
        <v>8.8694000000000006</v>
      </c>
      <c r="BI276" s="1" t="s">
        <v>162</v>
      </c>
    </row>
    <row r="277" spans="1:61" x14ac:dyDescent="0.15">
      <c r="A277" s="21" t="s">
        <v>1633</v>
      </c>
      <c r="B277" s="21" t="s">
        <v>1634</v>
      </c>
      <c r="C277" s="1" t="s">
        <v>38</v>
      </c>
      <c r="P277" s="1">
        <v>6</v>
      </c>
      <c r="V277" s="1">
        <v>1550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22">
        <f t="shared" si="24"/>
        <v>1550</v>
      </c>
      <c r="AI277" s="22"/>
      <c r="AJ277" s="22"/>
      <c r="AK277" s="22">
        <f t="shared" si="25"/>
        <v>1550</v>
      </c>
      <c r="AL277" s="22"/>
      <c r="AM277" s="22"/>
      <c r="AN277" s="22"/>
      <c r="AO277" s="22"/>
      <c r="AP277" s="22">
        <f t="shared" si="26"/>
        <v>1550</v>
      </c>
      <c r="AQ277" s="22"/>
      <c r="AR277" s="22">
        <f t="shared" si="27"/>
        <v>1550</v>
      </c>
      <c r="AS277" s="22"/>
      <c r="AT277" s="22"/>
      <c r="AU277" s="22"/>
      <c r="AV277" s="22" t="s">
        <v>1728</v>
      </c>
      <c r="AW277" s="22">
        <f t="shared" si="28"/>
        <v>1550</v>
      </c>
      <c r="AX277" s="22" t="s">
        <v>1728</v>
      </c>
      <c r="AY277" s="22"/>
      <c r="AZ277" s="22" t="s">
        <v>1765</v>
      </c>
      <c r="BA277" s="22" t="s">
        <v>1734</v>
      </c>
      <c r="BB277" s="1">
        <v>1000</v>
      </c>
      <c r="BC277" s="1" t="s">
        <v>68</v>
      </c>
      <c r="BD277" s="1" t="s">
        <v>40</v>
      </c>
      <c r="BE277" s="1">
        <v>71</v>
      </c>
      <c r="BF277" s="1">
        <v>1000</v>
      </c>
      <c r="BG277" s="1">
        <v>500</v>
      </c>
      <c r="BH277" s="1">
        <v>1.9794</v>
      </c>
      <c r="BI277" s="1" t="s">
        <v>15</v>
      </c>
    </row>
    <row r="278" spans="1:61" x14ac:dyDescent="0.15">
      <c r="A278" s="21" t="s">
        <v>1647</v>
      </c>
      <c r="B278" s="21" t="s">
        <v>1648</v>
      </c>
      <c r="C278" s="1" t="s">
        <v>38</v>
      </c>
      <c r="O278" s="1">
        <v>1</v>
      </c>
      <c r="V278" s="1">
        <v>322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22">
        <f t="shared" si="24"/>
        <v>322</v>
      </c>
      <c r="AI278" s="22"/>
      <c r="AJ278" s="22"/>
      <c r="AK278" s="22">
        <f t="shared" si="25"/>
        <v>322</v>
      </c>
      <c r="AL278" s="22"/>
      <c r="AM278" s="22"/>
      <c r="AN278" s="22"/>
      <c r="AO278" s="22"/>
      <c r="AP278" s="22">
        <f t="shared" si="26"/>
        <v>322</v>
      </c>
      <c r="AQ278" s="22" t="s">
        <v>1728</v>
      </c>
      <c r="AR278" s="22">
        <f t="shared" si="27"/>
        <v>322</v>
      </c>
      <c r="AS278" s="22"/>
      <c r="AT278" s="22"/>
      <c r="AU278" s="22"/>
      <c r="AV278" s="22" t="s">
        <v>1728</v>
      </c>
      <c r="AW278" s="22">
        <f t="shared" si="28"/>
        <v>322</v>
      </c>
      <c r="AX278" s="22" t="s">
        <v>1728</v>
      </c>
      <c r="AY278" s="22">
        <v>160</v>
      </c>
      <c r="AZ278" s="22" t="s">
        <v>1767</v>
      </c>
      <c r="BA278" s="22" t="s">
        <v>1766</v>
      </c>
      <c r="BB278" s="1">
        <v>640</v>
      </c>
      <c r="BC278" s="1" t="s">
        <v>68</v>
      </c>
      <c r="BD278" s="1" t="s">
        <v>40</v>
      </c>
      <c r="BE278" s="1">
        <v>161</v>
      </c>
      <c r="BF278" s="1">
        <v>640</v>
      </c>
      <c r="BG278" s="1">
        <v>10</v>
      </c>
      <c r="BH278" s="1">
        <v>8.0581999999999994</v>
      </c>
      <c r="BI278" s="1" t="s">
        <v>14</v>
      </c>
    </row>
    <row r="279" spans="1:61" x14ac:dyDescent="0.15">
      <c r="A279" s="24" t="s">
        <v>786</v>
      </c>
      <c r="B279" s="21" t="s">
        <v>787</v>
      </c>
      <c r="C279" s="1" t="s">
        <v>38</v>
      </c>
      <c r="D279" s="1">
        <v>4</v>
      </c>
      <c r="V279" s="1">
        <v>596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22">
        <f t="shared" si="24"/>
        <v>596</v>
      </c>
      <c r="AI279" s="22"/>
      <c r="AJ279" s="22"/>
      <c r="AK279" s="22">
        <f t="shared" si="25"/>
        <v>596</v>
      </c>
      <c r="AL279" s="22"/>
      <c r="AM279" s="22"/>
      <c r="AN279" s="22"/>
      <c r="AO279" s="22"/>
      <c r="AP279" s="22">
        <f t="shared" si="26"/>
        <v>596</v>
      </c>
      <c r="AQ279" s="22" t="s">
        <v>1768</v>
      </c>
      <c r="AR279" s="22">
        <f t="shared" si="27"/>
        <v>596</v>
      </c>
      <c r="AS279" s="22"/>
      <c r="AT279" s="22"/>
      <c r="AU279" s="22"/>
      <c r="AV279" s="22" t="s">
        <v>1728</v>
      </c>
      <c r="AW279" s="22">
        <f t="shared" si="28"/>
        <v>596</v>
      </c>
      <c r="AX279" s="22" t="s">
        <v>1728</v>
      </c>
      <c r="AY279" s="22">
        <v>5000</v>
      </c>
      <c r="AZ279" s="22" t="s">
        <v>1709</v>
      </c>
      <c r="BA279" s="22" t="s">
        <v>1769</v>
      </c>
      <c r="BB279" s="1">
        <v>5000</v>
      </c>
      <c r="BC279" s="1" t="s">
        <v>788</v>
      </c>
      <c r="BD279" s="1" t="s">
        <v>40</v>
      </c>
      <c r="BE279" s="1">
        <v>136</v>
      </c>
      <c r="BF279" s="1">
        <v>5000</v>
      </c>
      <c r="BG279" s="1">
        <v>5000</v>
      </c>
      <c r="BH279" s="1">
        <v>0.18920000000000001</v>
      </c>
      <c r="BI279" s="1" t="s">
        <v>125</v>
      </c>
    </row>
    <row r="280" spans="1:61" x14ac:dyDescent="0.15">
      <c r="A280" s="21" t="s">
        <v>978</v>
      </c>
      <c r="B280" s="21" t="s">
        <v>979</v>
      </c>
      <c r="C280" s="1" t="s">
        <v>38</v>
      </c>
      <c r="R280" s="1">
        <v>2</v>
      </c>
      <c r="V280" s="1">
        <v>1178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22">
        <f t="shared" si="24"/>
        <v>1178</v>
      </c>
      <c r="AI280" s="22"/>
      <c r="AJ280" s="22"/>
      <c r="AK280" s="22">
        <f t="shared" si="25"/>
        <v>1178</v>
      </c>
      <c r="AL280" s="22"/>
      <c r="AM280" s="22"/>
      <c r="AN280" s="22"/>
      <c r="AO280" s="22"/>
      <c r="AP280" s="22">
        <f t="shared" si="26"/>
        <v>1178</v>
      </c>
      <c r="AQ280" s="22"/>
      <c r="AR280" s="22">
        <f t="shared" si="27"/>
        <v>1178</v>
      </c>
      <c r="AS280" s="22"/>
      <c r="AT280" s="22"/>
      <c r="AU280" s="22"/>
      <c r="AV280" s="22" t="s">
        <v>1768</v>
      </c>
      <c r="AW280" s="22">
        <f t="shared" si="28"/>
        <v>1178</v>
      </c>
      <c r="AX280" s="22" t="s">
        <v>1768</v>
      </c>
      <c r="AY280" s="22"/>
      <c r="AZ280" s="22" t="s">
        <v>1770</v>
      </c>
      <c r="BA280" s="22"/>
      <c r="BB280" s="1">
        <v>3000</v>
      </c>
      <c r="BC280" s="1" t="s">
        <v>465</v>
      </c>
      <c r="BD280" s="1" t="s">
        <v>40</v>
      </c>
      <c r="BE280" s="1">
        <v>166</v>
      </c>
      <c r="BF280" s="1">
        <v>3000</v>
      </c>
      <c r="BG280" s="1">
        <v>3000</v>
      </c>
      <c r="BH280" s="1">
        <v>0.1244</v>
      </c>
      <c r="BI280" s="1" t="s">
        <v>17</v>
      </c>
    </row>
    <row r="281" spans="1:61" x14ac:dyDescent="0.15">
      <c r="A281" s="21" t="s">
        <v>662</v>
      </c>
      <c r="B281" s="21" t="s">
        <v>661</v>
      </c>
      <c r="C281" s="1" t="s">
        <v>38</v>
      </c>
      <c r="M281" s="1">
        <v>1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22">
        <f t="shared" si="24"/>
        <v>0</v>
      </c>
      <c r="AI281" s="22"/>
      <c r="AJ281" s="22"/>
      <c r="AK281" s="22">
        <f t="shared" si="25"/>
        <v>0</v>
      </c>
      <c r="AL281" s="22"/>
      <c r="AM281" s="22"/>
      <c r="AN281" s="22"/>
      <c r="AO281" s="22"/>
      <c r="AP281" s="22">
        <f t="shared" si="26"/>
        <v>0</v>
      </c>
      <c r="AQ281" s="22"/>
      <c r="AR281" s="22">
        <f t="shared" si="27"/>
        <v>0</v>
      </c>
      <c r="AS281" s="22"/>
      <c r="AT281" s="22"/>
      <c r="AU281" s="22"/>
      <c r="AV281" s="22"/>
      <c r="AW281" s="22">
        <f t="shared" si="28"/>
        <v>0</v>
      </c>
      <c r="AX281" s="22"/>
      <c r="AY281" s="22"/>
      <c r="AZ281" s="22"/>
      <c r="BA281" s="22"/>
      <c r="BB281" s="1">
        <v>0</v>
      </c>
      <c r="BC281" s="1" t="s">
        <v>634</v>
      </c>
      <c r="BD281" s="1" t="s">
        <v>40</v>
      </c>
      <c r="BE281" s="1">
        <v>34</v>
      </c>
      <c r="BF281" s="1">
        <v>153</v>
      </c>
      <c r="BG281" s="1">
        <v>9</v>
      </c>
      <c r="BH281" s="1">
        <v>11</v>
      </c>
      <c r="BI281" s="1" t="s">
        <v>12</v>
      </c>
    </row>
    <row r="282" spans="1:61" x14ac:dyDescent="0.15">
      <c r="A282" s="21" t="s">
        <v>663</v>
      </c>
      <c r="B282" s="21" t="s">
        <v>664</v>
      </c>
      <c r="C282" s="1" t="s">
        <v>38</v>
      </c>
      <c r="N282" s="1">
        <v>1</v>
      </c>
      <c r="V282" s="1">
        <v>174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22">
        <f t="shared" si="24"/>
        <v>174</v>
      </c>
      <c r="AI282" s="22"/>
      <c r="AJ282" s="22"/>
      <c r="AK282" s="22">
        <f t="shared" si="25"/>
        <v>174</v>
      </c>
      <c r="AL282" s="22"/>
      <c r="AM282" s="22"/>
      <c r="AN282" s="22"/>
      <c r="AO282" s="22"/>
      <c r="AP282" s="22">
        <f t="shared" si="26"/>
        <v>174</v>
      </c>
      <c r="AQ282" s="22"/>
      <c r="AR282" s="22">
        <f t="shared" si="27"/>
        <v>174</v>
      </c>
      <c r="AS282" s="22"/>
      <c r="AT282" s="22"/>
      <c r="AU282" s="22"/>
      <c r="AV282" s="22"/>
      <c r="AW282" s="22">
        <f t="shared" si="28"/>
        <v>174</v>
      </c>
      <c r="AX282" s="22"/>
      <c r="AY282" s="22"/>
      <c r="AZ282" s="22"/>
      <c r="BA282" s="22"/>
      <c r="BB282" s="1">
        <v>0</v>
      </c>
      <c r="BC282" s="1" t="s">
        <v>634</v>
      </c>
      <c r="BD282" s="1" t="s">
        <v>40</v>
      </c>
      <c r="BE282" s="1">
        <v>34</v>
      </c>
      <c r="BF282" s="1">
        <v>252</v>
      </c>
      <c r="BG282" s="1">
        <v>6</v>
      </c>
      <c r="BH282" s="1">
        <v>6.0171999999999999</v>
      </c>
      <c r="BI282" s="1" t="s">
        <v>13</v>
      </c>
    </row>
    <row r="283" spans="1:61" x14ac:dyDescent="0.15">
      <c r="A283" s="21" t="s">
        <v>1071</v>
      </c>
      <c r="B283" s="21" t="s">
        <v>1072</v>
      </c>
      <c r="C283" s="1" t="s">
        <v>38</v>
      </c>
      <c r="R283" s="1">
        <v>1</v>
      </c>
      <c r="V283" s="1">
        <v>539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22">
        <f t="shared" si="24"/>
        <v>539</v>
      </c>
      <c r="AI283" s="22"/>
      <c r="AJ283" s="22"/>
      <c r="AK283" s="22">
        <f t="shared" si="25"/>
        <v>539</v>
      </c>
      <c r="AL283" s="22"/>
      <c r="AM283" s="22"/>
      <c r="AN283" s="22"/>
      <c r="AO283" s="22"/>
      <c r="AP283" s="22">
        <f t="shared" si="26"/>
        <v>539</v>
      </c>
      <c r="AQ283" s="22"/>
      <c r="AR283" s="22">
        <f t="shared" si="27"/>
        <v>539</v>
      </c>
      <c r="AS283" s="22"/>
      <c r="AT283" s="22"/>
      <c r="AU283" s="22"/>
      <c r="AV283" s="22" t="s">
        <v>1768</v>
      </c>
      <c r="AW283" s="22">
        <f t="shared" si="28"/>
        <v>539</v>
      </c>
      <c r="AX283" s="22" t="s">
        <v>1768</v>
      </c>
      <c r="AY283" s="22"/>
      <c r="AZ283" s="22" t="s">
        <v>1771</v>
      </c>
      <c r="BA283" s="22"/>
      <c r="BB283" s="1">
        <v>3000</v>
      </c>
      <c r="BC283" s="1" t="s">
        <v>465</v>
      </c>
      <c r="BD283" s="1" t="s">
        <v>40</v>
      </c>
      <c r="BE283" s="1">
        <v>126</v>
      </c>
      <c r="BF283" s="1">
        <v>3000</v>
      </c>
      <c r="BG283" s="1">
        <v>3000</v>
      </c>
      <c r="BH283" s="1">
        <v>1.4249000000000001</v>
      </c>
      <c r="BI283" s="1" t="s">
        <v>17</v>
      </c>
    </row>
    <row r="284" spans="1:61" x14ac:dyDescent="0.15">
      <c r="A284" s="21" t="s">
        <v>1436</v>
      </c>
      <c r="B284" s="21" t="s">
        <v>1437</v>
      </c>
      <c r="C284" s="1" t="s">
        <v>38</v>
      </c>
      <c r="J284" s="1">
        <v>2</v>
      </c>
      <c r="K284" s="1">
        <v>11</v>
      </c>
      <c r="V284" s="1">
        <v>4210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22">
        <f t="shared" si="24"/>
        <v>4210</v>
      </c>
      <c r="AI284" s="22"/>
      <c r="AJ284" s="22"/>
      <c r="AK284" s="22">
        <f t="shared" si="25"/>
        <v>4210</v>
      </c>
      <c r="AL284" s="22"/>
      <c r="AM284" s="22"/>
      <c r="AN284" s="22"/>
      <c r="AO284" s="22"/>
      <c r="AP284" s="22">
        <f t="shared" si="26"/>
        <v>4210</v>
      </c>
      <c r="AQ284" s="22"/>
      <c r="AR284" s="22">
        <f t="shared" si="27"/>
        <v>4210</v>
      </c>
      <c r="AS284" s="22"/>
      <c r="AT284" s="22"/>
      <c r="AU284" s="22"/>
      <c r="AV284" s="22" t="s">
        <v>1768</v>
      </c>
      <c r="AW284" s="22">
        <f t="shared" si="28"/>
        <v>4210</v>
      </c>
      <c r="AX284" s="22" t="s">
        <v>1768</v>
      </c>
      <c r="AY284" s="22"/>
      <c r="AZ284" s="22" t="s">
        <v>1772</v>
      </c>
      <c r="BA284" s="22"/>
      <c r="BB284" s="1">
        <v>3000</v>
      </c>
      <c r="BC284" s="1" t="s">
        <v>465</v>
      </c>
      <c r="BD284" s="1" t="s">
        <v>40</v>
      </c>
      <c r="BE284" s="1">
        <v>506</v>
      </c>
      <c r="BF284" s="1">
        <v>3000</v>
      </c>
      <c r="BG284" s="1">
        <v>3000</v>
      </c>
      <c r="BH284" s="1">
        <v>0.1087</v>
      </c>
      <c r="BI284" s="1" t="s">
        <v>1438</v>
      </c>
    </row>
    <row r="285" spans="1:61" x14ac:dyDescent="0.15">
      <c r="A285" s="21" t="s">
        <v>667</v>
      </c>
      <c r="B285" s="21" t="s">
        <v>633</v>
      </c>
      <c r="C285" s="1" t="s">
        <v>38</v>
      </c>
      <c r="T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22">
        <f t="shared" si="24"/>
        <v>0</v>
      </c>
      <c r="AI285" s="22"/>
      <c r="AJ285" s="22"/>
      <c r="AK285" s="22">
        <f t="shared" si="25"/>
        <v>0</v>
      </c>
      <c r="AL285" s="22"/>
      <c r="AM285" s="22"/>
      <c r="AN285" s="22"/>
      <c r="AO285" s="22"/>
      <c r="AP285" s="22">
        <f t="shared" si="26"/>
        <v>0</v>
      </c>
      <c r="AQ285" s="22"/>
      <c r="AR285" s="22">
        <f t="shared" si="27"/>
        <v>0</v>
      </c>
      <c r="AS285" s="22"/>
      <c r="AT285" s="22"/>
      <c r="AU285" s="22"/>
      <c r="AV285" s="22"/>
      <c r="AW285" s="22">
        <f t="shared" si="28"/>
        <v>0</v>
      </c>
      <c r="AX285" s="22"/>
      <c r="AY285" s="22"/>
      <c r="AZ285" s="22"/>
      <c r="BA285" s="22"/>
      <c r="BB285" s="1">
        <v>0</v>
      </c>
      <c r="BC285" s="1" t="s">
        <v>634</v>
      </c>
      <c r="BD285" s="1" t="s">
        <v>40</v>
      </c>
      <c r="BE285" s="1">
        <v>34</v>
      </c>
      <c r="BF285" s="1">
        <v>250</v>
      </c>
      <c r="BG285" s="1">
        <v>1</v>
      </c>
      <c r="BH285" s="1">
        <v>6.1466000000000003</v>
      </c>
      <c r="BI285" s="1" t="s">
        <v>19</v>
      </c>
    </row>
    <row r="286" spans="1:61" x14ac:dyDescent="0.15">
      <c r="A286" s="21" t="s">
        <v>668</v>
      </c>
      <c r="B286" s="21" t="s">
        <v>669</v>
      </c>
      <c r="C286" s="1" t="s">
        <v>38</v>
      </c>
      <c r="G286" s="1">
        <v>1</v>
      </c>
      <c r="V286" s="1">
        <v>2408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22">
        <f t="shared" si="24"/>
        <v>2408</v>
      </c>
      <c r="AI286" s="22"/>
      <c r="AJ286" s="22"/>
      <c r="AK286" s="22">
        <f t="shared" si="25"/>
        <v>2408</v>
      </c>
      <c r="AL286" s="22"/>
      <c r="AM286" s="22"/>
      <c r="AN286" s="22"/>
      <c r="AO286" s="22"/>
      <c r="AP286" s="22">
        <f t="shared" si="26"/>
        <v>2408</v>
      </c>
      <c r="AQ286" s="22"/>
      <c r="AR286" s="22">
        <f t="shared" si="27"/>
        <v>2408</v>
      </c>
      <c r="AS286" s="22"/>
      <c r="AT286" s="22"/>
      <c r="AU286" s="22"/>
      <c r="AV286" s="22"/>
      <c r="AW286" s="22">
        <f t="shared" si="28"/>
        <v>2408</v>
      </c>
      <c r="AX286" s="22"/>
      <c r="AY286" s="22"/>
      <c r="AZ286" s="22"/>
      <c r="BA286" s="22"/>
      <c r="BB286" s="1">
        <v>0</v>
      </c>
      <c r="BC286" s="1" t="s">
        <v>359</v>
      </c>
      <c r="BD286" s="1" t="s">
        <v>40</v>
      </c>
      <c r="BE286" s="1">
        <v>71</v>
      </c>
      <c r="BF286" s="1">
        <v>2500</v>
      </c>
      <c r="BG286" s="1">
        <v>2500</v>
      </c>
      <c r="BH286" s="1">
        <v>8.3420000000000005</v>
      </c>
      <c r="BI286" s="1" t="s">
        <v>162</v>
      </c>
    </row>
    <row r="287" spans="1:61" x14ac:dyDescent="0.15">
      <c r="A287" s="21" t="s">
        <v>670</v>
      </c>
      <c r="B287" s="21" t="s">
        <v>671</v>
      </c>
      <c r="C287" s="1" t="s">
        <v>38</v>
      </c>
      <c r="G287" s="1">
        <v>9</v>
      </c>
      <c r="I287" s="1">
        <v>2</v>
      </c>
      <c r="V287" s="1">
        <v>2714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22">
        <f t="shared" si="24"/>
        <v>2714</v>
      </c>
      <c r="AI287" s="22"/>
      <c r="AJ287" s="22"/>
      <c r="AK287" s="22">
        <f t="shared" si="25"/>
        <v>2714</v>
      </c>
      <c r="AL287" s="22"/>
      <c r="AM287" s="22"/>
      <c r="AN287" s="22"/>
      <c r="AO287" s="22"/>
      <c r="AP287" s="22">
        <f t="shared" si="26"/>
        <v>2714</v>
      </c>
      <c r="AQ287" s="22"/>
      <c r="AR287" s="22">
        <f t="shared" si="27"/>
        <v>2714</v>
      </c>
      <c r="AS287" s="22"/>
      <c r="AT287" s="22"/>
      <c r="AU287" s="22"/>
      <c r="AV287" s="22"/>
      <c r="AW287" s="22">
        <f t="shared" si="28"/>
        <v>2714</v>
      </c>
      <c r="AX287" s="22"/>
      <c r="AY287" s="22"/>
      <c r="AZ287" s="22"/>
      <c r="BA287" s="22"/>
      <c r="BB287" s="1">
        <v>0</v>
      </c>
      <c r="BC287" s="1" t="s">
        <v>117</v>
      </c>
      <c r="BD287" s="1" t="s">
        <v>40</v>
      </c>
      <c r="BE287" s="1">
        <v>152</v>
      </c>
      <c r="BF287" s="1">
        <v>4000</v>
      </c>
      <c r="BG287" s="1">
        <v>4000</v>
      </c>
      <c r="BH287" s="1">
        <v>0.21909999999999999</v>
      </c>
      <c r="BI287" s="1" t="s">
        <v>203</v>
      </c>
    </row>
    <row r="288" spans="1:61" x14ac:dyDescent="0.15">
      <c r="A288" s="21" t="s">
        <v>672</v>
      </c>
      <c r="B288" s="21" t="s">
        <v>673</v>
      </c>
      <c r="C288" s="1" t="s">
        <v>38</v>
      </c>
      <c r="E288" s="1">
        <v>1</v>
      </c>
      <c r="V288" s="1">
        <v>450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22">
        <f t="shared" si="24"/>
        <v>450</v>
      </c>
      <c r="AI288" s="22"/>
      <c r="AJ288" s="22"/>
      <c r="AK288" s="22">
        <f t="shared" si="25"/>
        <v>450</v>
      </c>
      <c r="AL288" s="22"/>
      <c r="AM288" s="22"/>
      <c r="AN288" s="22"/>
      <c r="AO288" s="22"/>
      <c r="AP288" s="22">
        <f t="shared" si="26"/>
        <v>450</v>
      </c>
      <c r="AQ288" s="22"/>
      <c r="AR288" s="22">
        <f t="shared" si="27"/>
        <v>450</v>
      </c>
      <c r="AS288" s="22"/>
      <c r="AT288" s="22"/>
      <c r="AU288" s="22"/>
      <c r="AV288" s="22"/>
      <c r="AW288" s="22">
        <f t="shared" si="28"/>
        <v>450</v>
      </c>
      <c r="AX288" s="22"/>
      <c r="AY288" s="22"/>
      <c r="AZ288" s="22"/>
      <c r="BA288" s="22"/>
      <c r="BB288" s="1">
        <v>0</v>
      </c>
      <c r="BC288" s="1" t="s">
        <v>356</v>
      </c>
      <c r="BD288" s="1" t="s">
        <v>40</v>
      </c>
      <c r="BE288" s="1">
        <v>74</v>
      </c>
      <c r="BF288" s="1">
        <v>1000</v>
      </c>
      <c r="BG288" s="1">
        <v>1000</v>
      </c>
      <c r="BH288" s="1">
        <v>4.6999000000000004</v>
      </c>
      <c r="BI288" s="1" t="s">
        <v>125</v>
      </c>
    </row>
    <row r="289" spans="1:61" x14ac:dyDescent="0.15">
      <c r="A289" s="21" t="s">
        <v>674</v>
      </c>
      <c r="B289" s="21" t="s">
        <v>675</v>
      </c>
      <c r="C289" s="1" t="s">
        <v>38</v>
      </c>
      <c r="I289" s="1">
        <v>2</v>
      </c>
      <c r="V289" s="1">
        <v>2243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22">
        <f t="shared" si="24"/>
        <v>2243</v>
      </c>
      <c r="AI289" s="22"/>
      <c r="AJ289" s="22"/>
      <c r="AK289" s="22">
        <f t="shared" si="25"/>
        <v>2243</v>
      </c>
      <c r="AL289" s="22"/>
      <c r="AM289" s="22"/>
      <c r="AN289" s="22"/>
      <c r="AO289" s="22"/>
      <c r="AP289" s="22">
        <f t="shared" si="26"/>
        <v>2243</v>
      </c>
      <c r="AQ289" s="22"/>
      <c r="AR289" s="22">
        <f t="shared" si="27"/>
        <v>2243</v>
      </c>
      <c r="AS289" s="22"/>
      <c r="AT289" s="22"/>
      <c r="AU289" s="22"/>
      <c r="AV289" s="22"/>
      <c r="AW289" s="22">
        <f t="shared" si="28"/>
        <v>2243</v>
      </c>
      <c r="AX289" s="22"/>
      <c r="AY289" s="22"/>
      <c r="AZ289" s="22"/>
      <c r="BA289" s="22"/>
      <c r="BB289" s="1">
        <v>0</v>
      </c>
      <c r="BC289" s="1" t="s">
        <v>68</v>
      </c>
      <c r="BD289" s="1" t="s">
        <v>40</v>
      </c>
      <c r="BE289" s="1">
        <v>81</v>
      </c>
      <c r="BF289" s="1">
        <v>2500</v>
      </c>
      <c r="BG289" s="1">
        <v>2500</v>
      </c>
      <c r="BH289" s="1">
        <v>2.9358</v>
      </c>
      <c r="BI289" s="1" t="s">
        <v>169</v>
      </c>
    </row>
    <row r="290" spans="1:61" x14ac:dyDescent="0.15">
      <c r="A290" s="21" t="s">
        <v>676</v>
      </c>
      <c r="B290" s="21" t="s">
        <v>677</v>
      </c>
      <c r="C290" s="1" t="s">
        <v>38</v>
      </c>
      <c r="J290" s="1">
        <v>1</v>
      </c>
      <c r="V290" s="1">
        <v>310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22">
        <f t="shared" si="24"/>
        <v>310</v>
      </c>
      <c r="AI290" s="22"/>
      <c r="AJ290" s="22"/>
      <c r="AK290" s="22">
        <f t="shared" si="25"/>
        <v>310</v>
      </c>
      <c r="AL290" s="22"/>
      <c r="AM290" s="22"/>
      <c r="AN290" s="22"/>
      <c r="AO290" s="22"/>
      <c r="AP290" s="22">
        <f t="shared" si="26"/>
        <v>310</v>
      </c>
      <c r="AQ290" s="22"/>
      <c r="AR290" s="22">
        <f t="shared" si="27"/>
        <v>310</v>
      </c>
      <c r="AS290" s="22"/>
      <c r="AT290" s="22"/>
      <c r="AU290" s="22"/>
      <c r="AV290" s="22"/>
      <c r="AW290" s="22">
        <f t="shared" si="28"/>
        <v>310</v>
      </c>
      <c r="AX290" s="22"/>
      <c r="AY290" s="22"/>
      <c r="AZ290" s="22"/>
      <c r="BA290" s="22"/>
      <c r="BB290" s="1">
        <v>0</v>
      </c>
      <c r="BC290" s="1" t="s">
        <v>331</v>
      </c>
      <c r="BD290" s="1" t="s">
        <v>40</v>
      </c>
      <c r="BE290" s="1">
        <v>81</v>
      </c>
      <c r="BF290" s="1">
        <v>5000</v>
      </c>
      <c r="BG290" s="1">
        <v>5000</v>
      </c>
      <c r="BH290" s="1">
        <v>1.6133</v>
      </c>
      <c r="BI290" s="1" t="s">
        <v>9</v>
      </c>
    </row>
    <row r="291" spans="1:61" x14ac:dyDescent="0.15">
      <c r="A291" s="21" t="s">
        <v>678</v>
      </c>
      <c r="B291" s="21" t="s">
        <v>679</v>
      </c>
      <c r="C291" s="1" t="s">
        <v>38</v>
      </c>
      <c r="D291" s="1">
        <v>2</v>
      </c>
      <c r="G291" s="1">
        <v>1</v>
      </c>
      <c r="V291" s="1">
        <v>904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22">
        <f t="shared" ref="AH291:AH322" si="29">SUM(V291:AE291)-AG291-SUMPRODUCT($D$8:$U$8*D291:U291)</f>
        <v>904</v>
      </c>
      <c r="AI291" s="22"/>
      <c r="AJ291" s="22"/>
      <c r="AK291" s="22">
        <f t="shared" si="25"/>
        <v>904</v>
      </c>
      <c r="AL291" s="22"/>
      <c r="AM291" s="22"/>
      <c r="AN291" s="22"/>
      <c r="AO291" s="22"/>
      <c r="AP291" s="22">
        <f t="shared" si="26"/>
        <v>904</v>
      </c>
      <c r="AQ291" s="22"/>
      <c r="AR291" s="22">
        <f t="shared" si="27"/>
        <v>904</v>
      </c>
      <c r="AS291" s="22"/>
      <c r="AT291" s="22"/>
      <c r="AU291" s="22"/>
      <c r="AV291" s="22"/>
      <c r="AW291" s="22">
        <f t="shared" si="28"/>
        <v>904</v>
      </c>
      <c r="AX291" s="22"/>
      <c r="AY291" s="22"/>
      <c r="AZ291" s="22"/>
      <c r="BA291" s="22"/>
      <c r="BB291" s="1">
        <v>0</v>
      </c>
      <c r="BC291" s="1" t="s">
        <v>181</v>
      </c>
      <c r="BD291" s="1" t="s">
        <v>40</v>
      </c>
      <c r="BE291" s="1">
        <v>101</v>
      </c>
      <c r="BF291" s="1">
        <v>900</v>
      </c>
      <c r="BG291" s="1">
        <v>900</v>
      </c>
      <c r="BH291" s="1">
        <v>2.2126999999999999</v>
      </c>
      <c r="BI291" s="1" t="s">
        <v>212</v>
      </c>
    </row>
    <row r="292" spans="1:61" x14ac:dyDescent="0.15">
      <c r="A292" s="21" t="s">
        <v>680</v>
      </c>
      <c r="B292" s="21" t="s">
        <v>681</v>
      </c>
      <c r="C292" s="1" t="s">
        <v>38</v>
      </c>
      <c r="G292" s="1">
        <v>1</v>
      </c>
      <c r="V292" s="1">
        <v>1477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22">
        <f t="shared" si="29"/>
        <v>1477</v>
      </c>
      <c r="AI292" s="22"/>
      <c r="AJ292" s="22"/>
      <c r="AK292" s="22">
        <f t="shared" si="25"/>
        <v>1477</v>
      </c>
      <c r="AL292" s="22"/>
      <c r="AM292" s="22"/>
      <c r="AN292" s="22"/>
      <c r="AO292" s="22"/>
      <c r="AP292" s="22">
        <f t="shared" si="26"/>
        <v>1477</v>
      </c>
      <c r="AQ292" s="22"/>
      <c r="AR292" s="22">
        <f t="shared" si="27"/>
        <v>1477</v>
      </c>
      <c r="AS292" s="22"/>
      <c r="AT292" s="22"/>
      <c r="AU292" s="22"/>
      <c r="AV292" s="22"/>
      <c r="AW292" s="22">
        <f t="shared" si="28"/>
        <v>1477</v>
      </c>
      <c r="AX292" s="22"/>
      <c r="AY292" s="22"/>
      <c r="AZ292" s="22"/>
      <c r="BA292" s="22"/>
      <c r="BB292" s="1">
        <v>0</v>
      </c>
      <c r="BC292" s="1" t="s">
        <v>181</v>
      </c>
      <c r="BD292" s="1" t="s">
        <v>40</v>
      </c>
      <c r="BE292" s="1">
        <v>91</v>
      </c>
      <c r="BF292" s="1">
        <v>1500</v>
      </c>
      <c r="BG292" s="1">
        <v>1500</v>
      </c>
      <c r="BH292" s="1">
        <v>1.4467000000000001</v>
      </c>
      <c r="BI292" s="1" t="s">
        <v>162</v>
      </c>
    </row>
    <row r="293" spans="1:61" x14ac:dyDescent="0.15">
      <c r="A293" s="21" t="s">
        <v>682</v>
      </c>
      <c r="B293" s="21" t="s">
        <v>683</v>
      </c>
      <c r="C293" s="1" t="s">
        <v>38</v>
      </c>
      <c r="D293" s="1">
        <v>1</v>
      </c>
      <c r="V293" s="1">
        <v>719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22">
        <f t="shared" si="29"/>
        <v>719</v>
      </c>
      <c r="AI293" s="22"/>
      <c r="AJ293" s="22"/>
      <c r="AK293" s="22">
        <f t="shared" si="25"/>
        <v>719</v>
      </c>
      <c r="AL293" s="22"/>
      <c r="AM293" s="22"/>
      <c r="AN293" s="22"/>
      <c r="AO293" s="22"/>
      <c r="AP293" s="22">
        <f t="shared" si="26"/>
        <v>719</v>
      </c>
      <c r="AQ293" s="22"/>
      <c r="AR293" s="22">
        <f t="shared" si="27"/>
        <v>719</v>
      </c>
      <c r="AS293" s="22"/>
      <c r="AT293" s="22"/>
      <c r="AU293" s="22"/>
      <c r="AV293" s="22"/>
      <c r="AW293" s="22">
        <f t="shared" si="28"/>
        <v>719</v>
      </c>
      <c r="AX293" s="22"/>
      <c r="AY293" s="22"/>
      <c r="AZ293" s="22"/>
      <c r="BA293" s="22"/>
      <c r="BB293" s="1">
        <v>0</v>
      </c>
      <c r="BC293" s="1" t="s">
        <v>181</v>
      </c>
      <c r="BD293" s="1" t="s">
        <v>40</v>
      </c>
      <c r="BE293" s="1">
        <v>101</v>
      </c>
      <c r="BF293" s="1">
        <v>4000</v>
      </c>
      <c r="BG293" s="1">
        <v>2000</v>
      </c>
      <c r="BH293" s="1">
        <v>2.1528</v>
      </c>
      <c r="BI293" s="1" t="s">
        <v>125</v>
      </c>
    </row>
    <row r="294" spans="1:61" x14ac:dyDescent="0.15">
      <c r="A294" s="21" t="s">
        <v>684</v>
      </c>
      <c r="B294" s="21" t="s">
        <v>685</v>
      </c>
      <c r="C294" s="1" t="s">
        <v>38</v>
      </c>
      <c r="J294" s="1">
        <v>2</v>
      </c>
      <c r="V294" s="1">
        <v>575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22">
        <f t="shared" si="29"/>
        <v>575</v>
      </c>
      <c r="AI294" s="22"/>
      <c r="AJ294" s="22"/>
      <c r="AK294" s="22">
        <f t="shared" si="25"/>
        <v>575</v>
      </c>
      <c r="AL294" s="22"/>
      <c r="AM294" s="22"/>
      <c r="AN294" s="22"/>
      <c r="AO294" s="22"/>
      <c r="AP294" s="22">
        <f t="shared" si="26"/>
        <v>575</v>
      </c>
      <c r="AQ294" s="22"/>
      <c r="AR294" s="22">
        <f t="shared" si="27"/>
        <v>575</v>
      </c>
      <c r="AS294" s="22"/>
      <c r="AT294" s="22"/>
      <c r="AU294" s="22"/>
      <c r="AV294" s="22"/>
      <c r="AW294" s="22">
        <f t="shared" si="28"/>
        <v>575</v>
      </c>
      <c r="AX294" s="22"/>
      <c r="AY294" s="22"/>
      <c r="AZ294" s="22"/>
      <c r="BA294" s="22"/>
      <c r="BB294" s="1">
        <v>0</v>
      </c>
      <c r="BC294" s="1" t="s">
        <v>331</v>
      </c>
      <c r="BD294" s="1" t="s">
        <v>40</v>
      </c>
      <c r="BE294" s="1">
        <v>66</v>
      </c>
      <c r="BF294" s="1">
        <v>800</v>
      </c>
      <c r="BG294" s="1">
        <v>800</v>
      </c>
      <c r="BH294" s="1">
        <v>3.1871999999999998</v>
      </c>
      <c r="BI294" s="1" t="s">
        <v>9</v>
      </c>
    </row>
    <row r="295" spans="1:61" ht="97.5" x14ac:dyDescent="0.15">
      <c r="A295" s="21" t="s">
        <v>1774</v>
      </c>
      <c r="B295" s="21" t="s">
        <v>1098</v>
      </c>
      <c r="C295" s="1" t="s">
        <v>38</v>
      </c>
      <c r="R295" s="1">
        <v>2</v>
      </c>
      <c r="V295" s="1">
        <v>243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22">
        <f t="shared" si="29"/>
        <v>243</v>
      </c>
      <c r="AI295" s="22"/>
      <c r="AJ295" s="22"/>
      <c r="AK295" s="22">
        <f t="shared" si="25"/>
        <v>243</v>
      </c>
      <c r="AL295" s="22"/>
      <c r="AM295" s="22"/>
      <c r="AN295" s="22"/>
      <c r="AO295" s="22" t="s">
        <v>1728</v>
      </c>
      <c r="AP295" s="22">
        <f t="shared" si="26"/>
        <v>243</v>
      </c>
      <c r="AQ295" s="22" t="s">
        <v>1728</v>
      </c>
      <c r="AR295" s="22">
        <f t="shared" si="27"/>
        <v>243</v>
      </c>
      <c r="AS295" s="22"/>
      <c r="AT295" s="22"/>
      <c r="AU295" s="22"/>
      <c r="AV295" s="22" t="s">
        <v>1728</v>
      </c>
      <c r="AW295" s="22">
        <f t="shared" si="28"/>
        <v>243</v>
      </c>
      <c r="AX295" s="22" t="s">
        <v>1728</v>
      </c>
      <c r="AY295" s="22">
        <v>475</v>
      </c>
      <c r="AZ295" s="23" t="s">
        <v>1773</v>
      </c>
      <c r="BA295" s="22" t="s">
        <v>1775</v>
      </c>
      <c r="BB295" s="1">
        <v>1178</v>
      </c>
      <c r="BC295" s="1" t="s">
        <v>1099</v>
      </c>
      <c r="BD295" s="1" t="s">
        <v>40</v>
      </c>
      <c r="BE295" s="1">
        <v>131</v>
      </c>
      <c r="BF295" s="1">
        <v>2000</v>
      </c>
      <c r="BG295" s="1">
        <v>5</v>
      </c>
      <c r="BH295" s="1">
        <v>154.8981</v>
      </c>
      <c r="BI295" s="1" t="s">
        <v>17</v>
      </c>
    </row>
    <row r="296" spans="1:61" x14ac:dyDescent="0.15">
      <c r="A296" s="21" t="s">
        <v>688</v>
      </c>
      <c r="B296" s="21" t="s">
        <v>689</v>
      </c>
      <c r="C296" s="1" t="s">
        <v>38</v>
      </c>
      <c r="J296" s="1">
        <v>1</v>
      </c>
      <c r="V296" s="1">
        <v>620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22">
        <f t="shared" si="29"/>
        <v>620</v>
      </c>
      <c r="AI296" s="22"/>
      <c r="AJ296" s="22"/>
      <c r="AK296" s="22">
        <f t="shared" si="25"/>
        <v>620</v>
      </c>
      <c r="AL296" s="22"/>
      <c r="AM296" s="22"/>
      <c r="AN296" s="22"/>
      <c r="AO296" s="22"/>
      <c r="AP296" s="22">
        <f t="shared" si="26"/>
        <v>620</v>
      </c>
      <c r="AQ296" s="22"/>
      <c r="AR296" s="22">
        <f t="shared" si="27"/>
        <v>620</v>
      </c>
      <c r="AS296" s="22"/>
      <c r="AT296" s="22"/>
      <c r="AU296" s="22"/>
      <c r="AV296" s="22"/>
      <c r="AW296" s="22">
        <f t="shared" si="28"/>
        <v>620</v>
      </c>
      <c r="AX296" s="22"/>
      <c r="AY296" s="22"/>
      <c r="AZ296" s="22"/>
      <c r="BA296" s="22"/>
      <c r="BB296" s="1">
        <v>0</v>
      </c>
      <c r="BC296" s="1" t="s">
        <v>331</v>
      </c>
      <c r="BD296" s="1" t="s">
        <v>40</v>
      </c>
      <c r="BE296" s="1">
        <v>71</v>
      </c>
      <c r="BF296" s="1">
        <v>600</v>
      </c>
      <c r="BG296" s="1">
        <v>600</v>
      </c>
      <c r="BH296" s="1">
        <v>3.4106000000000001</v>
      </c>
      <c r="BI296" s="1" t="s">
        <v>9</v>
      </c>
    </row>
    <row r="297" spans="1:61" x14ac:dyDescent="0.15">
      <c r="A297" s="21" t="s">
        <v>690</v>
      </c>
      <c r="B297" s="21" t="s">
        <v>691</v>
      </c>
      <c r="C297" s="1" t="s">
        <v>38</v>
      </c>
      <c r="I297" s="1">
        <v>10</v>
      </c>
      <c r="J297" s="1">
        <v>10</v>
      </c>
      <c r="V297" s="1">
        <v>5719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22">
        <f t="shared" si="29"/>
        <v>5719</v>
      </c>
      <c r="AI297" s="22"/>
      <c r="AJ297" s="22"/>
      <c r="AK297" s="22">
        <f t="shared" si="25"/>
        <v>5719</v>
      </c>
      <c r="AL297" s="22"/>
      <c r="AM297" s="22"/>
      <c r="AN297" s="22"/>
      <c r="AO297" s="22"/>
      <c r="AP297" s="22">
        <f t="shared" si="26"/>
        <v>5719</v>
      </c>
      <c r="AQ297" s="22"/>
      <c r="AR297" s="22">
        <f t="shared" si="27"/>
        <v>5719</v>
      </c>
      <c r="AS297" s="22"/>
      <c r="AT297" s="22"/>
      <c r="AU297" s="22"/>
      <c r="AV297" s="22"/>
      <c r="AW297" s="22">
        <f t="shared" si="28"/>
        <v>5719</v>
      </c>
      <c r="AX297" s="22"/>
      <c r="AY297" s="22"/>
      <c r="AZ297" s="22"/>
      <c r="BA297" s="22"/>
      <c r="BB297" s="1">
        <v>0</v>
      </c>
      <c r="BC297" s="1" t="s">
        <v>356</v>
      </c>
      <c r="BD297" s="1" t="s">
        <v>40</v>
      </c>
      <c r="BE297" s="1">
        <v>64</v>
      </c>
      <c r="BF297" s="1">
        <v>3000</v>
      </c>
      <c r="BG297" s="1">
        <v>3000</v>
      </c>
      <c r="BH297" s="1">
        <v>0.25509999999999999</v>
      </c>
      <c r="BI297" s="1" t="s">
        <v>131</v>
      </c>
    </row>
    <row r="298" spans="1:61" x14ac:dyDescent="0.15">
      <c r="A298" s="21" t="s">
        <v>692</v>
      </c>
      <c r="B298" s="21" t="s">
        <v>693</v>
      </c>
      <c r="C298" s="1" t="s">
        <v>38</v>
      </c>
      <c r="I298" s="1">
        <v>1</v>
      </c>
      <c r="J298" s="1">
        <v>1</v>
      </c>
      <c r="V298" s="1">
        <v>1632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22">
        <f t="shared" si="29"/>
        <v>1632</v>
      </c>
      <c r="AI298" s="22"/>
      <c r="AJ298" s="22"/>
      <c r="AK298" s="22">
        <f t="shared" si="25"/>
        <v>1632</v>
      </c>
      <c r="AL298" s="22"/>
      <c r="AM298" s="22"/>
      <c r="AN298" s="22"/>
      <c r="AO298" s="22"/>
      <c r="AP298" s="22">
        <f t="shared" si="26"/>
        <v>1632</v>
      </c>
      <c r="AQ298" s="22"/>
      <c r="AR298" s="22">
        <f t="shared" si="27"/>
        <v>1632</v>
      </c>
      <c r="AS298" s="22"/>
      <c r="AT298" s="22"/>
      <c r="AU298" s="22"/>
      <c r="AV298" s="22"/>
      <c r="AW298" s="22">
        <f t="shared" si="28"/>
        <v>1632</v>
      </c>
      <c r="AX298" s="22"/>
      <c r="AY298" s="22"/>
      <c r="AZ298" s="22"/>
      <c r="BA298" s="22"/>
      <c r="BB298" s="1">
        <v>0</v>
      </c>
      <c r="BC298" s="1" t="s">
        <v>172</v>
      </c>
      <c r="BD298" s="1" t="s">
        <v>40</v>
      </c>
      <c r="BE298" s="1">
        <v>106</v>
      </c>
      <c r="BF298" s="1">
        <v>1500</v>
      </c>
      <c r="BG298" s="1">
        <v>1500</v>
      </c>
      <c r="BH298" s="1">
        <v>2.7528000000000001</v>
      </c>
      <c r="BI298" s="1" t="s">
        <v>131</v>
      </c>
    </row>
    <row r="299" spans="1:61" x14ac:dyDescent="0.15">
      <c r="A299" s="21" t="s">
        <v>694</v>
      </c>
      <c r="B299" s="21" t="s">
        <v>695</v>
      </c>
      <c r="C299" s="1" t="s">
        <v>38</v>
      </c>
      <c r="J299" s="1">
        <v>1</v>
      </c>
      <c r="V299" s="1">
        <v>527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22">
        <f t="shared" si="29"/>
        <v>527</v>
      </c>
      <c r="AI299" s="22"/>
      <c r="AJ299" s="22"/>
      <c r="AK299" s="22">
        <f t="shared" si="25"/>
        <v>527</v>
      </c>
      <c r="AL299" s="22"/>
      <c r="AM299" s="22"/>
      <c r="AN299" s="22"/>
      <c r="AO299" s="22"/>
      <c r="AP299" s="22">
        <f t="shared" si="26"/>
        <v>527</v>
      </c>
      <c r="AQ299" s="22"/>
      <c r="AR299" s="22">
        <f t="shared" si="27"/>
        <v>527</v>
      </c>
      <c r="AS299" s="22"/>
      <c r="AT299" s="22"/>
      <c r="AU299" s="22"/>
      <c r="AV299" s="22"/>
      <c r="AW299" s="22">
        <f t="shared" si="28"/>
        <v>527</v>
      </c>
      <c r="AX299" s="22"/>
      <c r="AY299" s="22"/>
      <c r="AZ299" s="22"/>
      <c r="BA299" s="22"/>
      <c r="BB299" s="1">
        <v>0</v>
      </c>
      <c r="BC299" s="1" t="s">
        <v>356</v>
      </c>
      <c r="BD299" s="1" t="s">
        <v>40</v>
      </c>
      <c r="BE299" s="1">
        <v>74</v>
      </c>
      <c r="BF299" s="1">
        <v>600</v>
      </c>
      <c r="BG299" s="1">
        <v>600</v>
      </c>
      <c r="BH299" s="1">
        <v>8.4621999999999993</v>
      </c>
      <c r="BI299" s="1" t="s">
        <v>9</v>
      </c>
    </row>
    <row r="300" spans="1:61" x14ac:dyDescent="0.15">
      <c r="A300" s="21" t="s">
        <v>696</v>
      </c>
      <c r="B300" s="21" t="s">
        <v>697</v>
      </c>
      <c r="C300" s="1" t="s">
        <v>38</v>
      </c>
      <c r="G300" s="1">
        <v>1</v>
      </c>
      <c r="I300" s="1">
        <v>1</v>
      </c>
      <c r="J300" s="1">
        <v>1</v>
      </c>
      <c r="V300" s="1">
        <v>2689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22">
        <f t="shared" si="29"/>
        <v>2689</v>
      </c>
      <c r="AI300" s="22"/>
      <c r="AJ300" s="22"/>
      <c r="AK300" s="22">
        <f t="shared" si="25"/>
        <v>2689</v>
      </c>
      <c r="AL300" s="22"/>
      <c r="AM300" s="22"/>
      <c r="AN300" s="22"/>
      <c r="AO300" s="22"/>
      <c r="AP300" s="22">
        <f t="shared" si="26"/>
        <v>2689</v>
      </c>
      <c r="AQ300" s="22"/>
      <c r="AR300" s="22">
        <f t="shared" si="27"/>
        <v>2689</v>
      </c>
      <c r="AS300" s="22"/>
      <c r="AT300" s="22"/>
      <c r="AU300" s="22"/>
      <c r="AV300" s="22"/>
      <c r="AW300" s="22">
        <f t="shared" si="28"/>
        <v>2689</v>
      </c>
      <c r="AX300" s="22"/>
      <c r="AY300" s="22"/>
      <c r="AZ300" s="22"/>
      <c r="BA300" s="22"/>
      <c r="BB300" s="1">
        <v>0</v>
      </c>
      <c r="BC300" s="1" t="s">
        <v>395</v>
      </c>
      <c r="BD300" s="1" t="s">
        <v>40</v>
      </c>
      <c r="BE300" s="1">
        <v>71</v>
      </c>
      <c r="BF300" s="1">
        <v>3000</v>
      </c>
      <c r="BG300" s="1">
        <v>1000</v>
      </c>
      <c r="BH300" s="1">
        <v>1.0869</v>
      </c>
      <c r="BI300" s="1" t="s">
        <v>182</v>
      </c>
    </row>
    <row r="301" spans="1:61" x14ac:dyDescent="0.15">
      <c r="A301" s="21" t="s">
        <v>698</v>
      </c>
      <c r="B301" s="21" t="s">
        <v>699</v>
      </c>
      <c r="C301" s="1" t="s">
        <v>38</v>
      </c>
      <c r="G301" s="1">
        <v>1</v>
      </c>
      <c r="V301" s="1">
        <v>306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22">
        <f t="shared" si="29"/>
        <v>306</v>
      </c>
      <c r="AI301" s="22"/>
      <c r="AJ301" s="22"/>
      <c r="AK301" s="22">
        <f t="shared" si="25"/>
        <v>306</v>
      </c>
      <c r="AL301" s="22"/>
      <c r="AM301" s="22"/>
      <c r="AN301" s="22"/>
      <c r="AO301" s="22"/>
      <c r="AP301" s="22">
        <f t="shared" si="26"/>
        <v>306</v>
      </c>
      <c r="AQ301" s="22"/>
      <c r="AR301" s="22">
        <f t="shared" si="27"/>
        <v>306</v>
      </c>
      <c r="AS301" s="22"/>
      <c r="AT301" s="22"/>
      <c r="AU301" s="22"/>
      <c r="AV301" s="22"/>
      <c r="AW301" s="22">
        <f t="shared" si="28"/>
        <v>306</v>
      </c>
      <c r="AX301" s="22"/>
      <c r="AY301" s="22"/>
      <c r="AZ301" s="22"/>
      <c r="BA301" s="22"/>
      <c r="BB301" s="1">
        <v>0</v>
      </c>
      <c r="BC301" s="1" t="s">
        <v>700</v>
      </c>
      <c r="BD301" s="1" t="s">
        <v>40</v>
      </c>
      <c r="BE301" s="1">
        <v>91</v>
      </c>
      <c r="BF301" s="1">
        <v>1000</v>
      </c>
      <c r="BG301" s="1">
        <v>1000</v>
      </c>
      <c r="BH301" s="1">
        <v>4.5193000000000003</v>
      </c>
      <c r="BI301" s="1" t="s">
        <v>162</v>
      </c>
    </row>
    <row r="302" spans="1:61" x14ac:dyDescent="0.15">
      <c r="A302" s="21" t="s">
        <v>701</v>
      </c>
      <c r="B302" s="21" t="s">
        <v>702</v>
      </c>
      <c r="C302" s="1" t="s">
        <v>38</v>
      </c>
      <c r="G302" s="1">
        <v>1</v>
      </c>
      <c r="V302" s="1">
        <v>812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22">
        <f t="shared" si="29"/>
        <v>812</v>
      </c>
      <c r="AI302" s="22"/>
      <c r="AJ302" s="22"/>
      <c r="AK302" s="22">
        <f t="shared" si="25"/>
        <v>812</v>
      </c>
      <c r="AL302" s="22"/>
      <c r="AM302" s="22"/>
      <c r="AN302" s="22"/>
      <c r="AO302" s="22"/>
      <c r="AP302" s="22">
        <f t="shared" si="26"/>
        <v>812</v>
      </c>
      <c r="AQ302" s="22"/>
      <c r="AR302" s="22">
        <f t="shared" si="27"/>
        <v>812</v>
      </c>
      <c r="AS302" s="22"/>
      <c r="AT302" s="22"/>
      <c r="AU302" s="22"/>
      <c r="AV302" s="22"/>
      <c r="AW302" s="22">
        <f t="shared" si="28"/>
        <v>812</v>
      </c>
      <c r="AX302" s="22"/>
      <c r="AY302" s="22"/>
      <c r="AZ302" s="22"/>
      <c r="BA302" s="22"/>
      <c r="BB302" s="1">
        <v>0</v>
      </c>
      <c r="BC302" s="1" t="s">
        <v>703</v>
      </c>
      <c r="BD302" s="1" t="s">
        <v>40</v>
      </c>
      <c r="BE302" s="1">
        <v>46</v>
      </c>
      <c r="BF302" s="1">
        <v>1000</v>
      </c>
      <c r="BG302" s="1">
        <v>1000</v>
      </c>
      <c r="BH302" s="1">
        <v>1.9915</v>
      </c>
      <c r="BI302" s="1" t="s">
        <v>162</v>
      </c>
    </row>
    <row r="303" spans="1:61" x14ac:dyDescent="0.15">
      <c r="A303" s="21" t="s">
        <v>704</v>
      </c>
      <c r="B303" s="21" t="s">
        <v>705</v>
      </c>
      <c r="C303" s="1" t="s">
        <v>38</v>
      </c>
      <c r="G303" s="1">
        <v>1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993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22">
        <f t="shared" si="29"/>
        <v>993</v>
      </c>
      <c r="AI303" s="22"/>
      <c r="AJ303" s="22"/>
      <c r="AK303" s="22">
        <f t="shared" si="25"/>
        <v>993</v>
      </c>
      <c r="AL303" s="22"/>
      <c r="AM303" s="22"/>
      <c r="AN303" s="22"/>
      <c r="AO303" s="22"/>
      <c r="AP303" s="22">
        <f t="shared" si="26"/>
        <v>993</v>
      </c>
      <c r="AQ303" s="22"/>
      <c r="AR303" s="22">
        <f t="shared" si="27"/>
        <v>993</v>
      </c>
      <c r="AS303" s="22"/>
      <c r="AT303" s="22"/>
      <c r="AU303" s="22"/>
      <c r="AV303" s="22"/>
      <c r="AW303" s="22">
        <f t="shared" si="28"/>
        <v>993</v>
      </c>
      <c r="AX303" s="22"/>
      <c r="AY303" s="22"/>
      <c r="AZ303" s="22"/>
      <c r="BA303" s="22"/>
      <c r="BB303" s="1">
        <v>0</v>
      </c>
      <c r="BC303" s="1" t="s">
        <v>703</v>
      </c>
      <c r="BD303" s="1" t="s">
        <v>40</v>
      </c>
      <c r="BE303" s="1">
        <v>46</v>
      </c>
      <c r="BF303" s="1">
        <v>1000</v>
      </c>
      <c r="BG303" s="1">
        <v>1000</v>
      </c>
      <c r="BH303" s="1">
        <v>2.0821999999999998</v>
      </c>
      <c r="BI303" s="1" t="s">
        <v>162</v>
      </c>
    </row>
    <row r="304" spans="1:61" x14ac:dyDescent="0.15">
      <c r="A304" s="21" t="s">
        <v>706</v>
      </c>
      <c r="B304" s="21" t="s">
        <v>707</v>
      </c>
      <c r="C304" s="1" t="s">
        <v>38</v>
      </c>
      <c r="J304" s="1">
        <v>1</v>
      </c>
      <c r="V304" s="1">
        <v>2615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22">
        <f t="shared" si="29"/>
        <v>2615</v>
      </c>
      <c r="AI304" s="22"/>
      <c r="AJ304" s="22"/>
      <c r="AK304" s="22">
        <f t="shared" si="25"/>
        <v>2615</v>
      </c>
      <c r="AL304" s="22"/>
      <c r="AM304" s="22"/>
      <c r="AN304" s="22"/>
      <c r="AO304" s="22"/>
      <c r="AP304" s="22">
        <f t="shared" si="26"/>
        <v>2615</v>
      </c>
      <c r="AQ304" s="22"/>
      <c r="AR304" s="22">
        <f t="shared" si="27"/>
        <v>2615</v>
      </c>
      <c r="AS304" s="22"/>
      <c r="AT304" s="22"/>
      <c r="AU304" s="22"/>
      <c r="AV304" s="22"/>
      <c r="AW304" s="22">
        <f t="shared" si="28"/>
        <v>2615</v>
      </c>
      <c r="AX304" s="22"/>
      <c r="AY304" s="22"/>
      <c r="AZ304" s="22"/>
      <c r="BA304" s="22"/>
      <c r="BB304" s="1">
        <v>0</v>
      </c>
      <c r="BC304" s="1" t="s">
        <v>172</v>
      </c>
      <c r="BD304" s="1" t="s">
        <v>40</v>
      </c>
      <c r="BE304" s="1">
        <v>76</v>
      </c>
      <c r="BF304" s="1">
        <v>5000</v>
      </c>
      <c r="BG304" s="1">
        <v>5000</v>
      </c>
      <c r="BH304" s="1">
        <v>2.0051999999999999</v>
      </c>
      <c r="BI304" s="1" t="s">
        <v>9</v>
      </c>
    </row>
    <row r="305" spans="1:61" x14ac:dyDescent="0.15">
      <c r="A305" s="21" t="s">
        <v>708</v>
      </c>
      <c r="B305" s="21" t="s">
        <v>709</v>
      </c>
      <c r="C305" s="1" t="s">
        <v>38</v>
      </c>
      <c r="H305" s="1">
        <v>1</v>
      </c>
      <c r="V305" s="1">
        <v>3700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22">
        <f t="shared" si="29"/>
        <v>3700</v>
      </c>
      <c r="AI305" s="22"/>
      <c r="AJ305" s="22"/>
      <c r="AK305" s="22">
        <f t="shared" si="25"/>
        <v>3700</v>
      </c>
      <c r="AL305" s="22"/>
      <c r="AM305" s="22"/>
      <c r="AN305" s="22"/>
      <c r="AO305" s="22"/>
      <c r="AP305" s="22">
        <f t="shared" si="26"/>
        <v>3700</v>
      </c>
      <c r="AQ305" s="22"/>
      <c r="AR305" s="22">
        <f t="shared" si="27"/>
        <v>3700</v>
      </c>
      <c r="AS305" s="22"/>
      <c r="AT305" s="22"/>
      <c r="AU305" s="22"/>
      <c r="AV305" s="22"/>
      <c r="AW305" s="22">
        <f t="shared" si="28"/>
        <v>3700</v>
      </c>
      <c r="AX305" s="22"/>
      <c r="AY305" s="22"/>
      <c r="AZ305" s="22"/>
      <c r="BA305" s="22"/>
      <c r="BB305" s="1">
        <v>0</v>
      </c>
      <c r="BC305" s="1" t="s">
        <v>181</v>
      </c>
      <c r="BD305" s="1" t="s">
        <v>40</v>
      </c>
      <c r="BE305" s="1">
        <v>71</v>
      </c>
      <c r="BF305" s="1">
        <v>5000</v>
      </c>
      <c r="BG305" s="1">
        <v>5000</v>
      </c>
      <c r="BH305" s="1">
        <v>0.98209999999999997</v>
      </c>
      <c r="BI305" s="1" t="s">
        <v>7</v>
      </c>
    </row>
    <row r="306" spans="1:61" x14ac:dyDescent="0.15">
      <c r="A306" s="21" t="s">
        <v>710</v>
      </c>
      <c r="B306" s="21" t="s">
        <v>711</v>
      </c>
      <c r="C306" s="1" t="s">
        <v>38</v>
      </c>
      <c r="G306" s="1">
        <v>1</v>
      </c>
      <c r="V306" s="1">
        <v>979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22">
        <f t="shared" si="29"/>
        <v>979</v>
      </c>
      <c r="AI306" s="22"/>
      <c r="AJ306" s="22"/>
      <c r="AK306" s="22">
        <f t="shared" si="25"/>
        <v>979</v>
      </c>
      <c r="AL306" s="22"/>
      <c r="AM306" s="22"/>
      <c r="AN306" s="22"/>
      <c r="AO306" s="22"/>
      <c r="AP306" s="22">
        <f t="shared" si="26"/>
        <v>979</v>
      </c>
      <c r="AQ306" s="22"/>
      <c r="AR306" s="22">
        <f t="shared" si="27"/>
        <v>979</v>
      </c>
      <c r="AS306" s="22"/>
      <c r="AT306" s="22"/>
      <c r="AU306" s="22"/>
      <c r="AV306" s="22"/>
      <c r="AW306" s="22">
        <f t="shared" si="28"/>
        <v>979</v>
      </c>
      <c r="AX306" s="22"/>
      <c r="AY306" s="22"/>
      <c r="AZ306" s="22"/>
      <c r="BA306" s="22"/>
      <c r="BB306" s="1">
        <v>0</v>
      </c>
      <c r="BC306" s="1" t="s">
        <v>712</v>
      </c>
      <c r="BD306" s="1" t="s">
        <v>40</v>
      </c>
      <c r="BE306" s="1">
        <v>103</v>
      </c>
      <c r="BF306" s="1">
        <v>960</v>
      </c>
      <c r="BG306" s="1">
        <v>960</v>
      </c>
      <c r="BH306" s="1">
        <v>7.2107999999999999</v>
      </c>
      <c r="BI306" s="1" t="s">
        <v>162</v>
      </c>
    </row>
    <row r="307" spans="1:61" x14ac:dyDescent="0.15">
      <c r="A307" s="21" t="s">
        <v>713</v>
      </c>
      <c r="B307" s="21" t="s">
        <v>714</v>
      </c>
      <c r="C307" s="1" t="s">
        <v>38</v>
      </c>
      <c r="G307" s="1">
        <v>1</v>
      </c>
      <c r="V307" s="1">
        <v>6085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22">
        <f t="shared" si="29"/>
        <v>6085</v>
      </c>
      <c r="AI307" s="22"/>
      <c r="AJ307" s="22"/>
      <c r="AK307" s="22">
        <f t="shared" si="25"/>
        <v>6085</v>
      </c>
      <c r="AL307" s="22"/>
      <c r="AM307" s="22"/>
      <c r="AN307" s="22"/>
      <c r="AO307" s="22"/>
      <c r="AP307" s="22">
        <f t="shared" si="26"/>
        <v>6085</v>
      </c>
      <c r="AQ307" s="22"/>
      <c r="AR307" s="22">
        <f t="shared" si="27"/>
        <v>6085</v>
      </c>
      <c r="AS307" s="22"/>
      <c r="AT307" s="22"/>
      <c r="AU307" s="22"/>
      <c r="AV307" s="22"/>
      <c r="AW307" s="22">
        <f t="shared" si="28"/>
        <v>6085</v>
      </c>
      <c r="AX307" s="22"/>
      <c r="AY307" s="22"/>
      <c r="AZ307" s="22"/>
      <c r="BA307" s="22"/>
      <c r="BB307" s="1">
        <v>0</v>
      </c>
      <c r="BC307" s="1" t="s">
        <v>395</v>
      </c>
      <c r="BD307" s="1" t="s">
        <v>40</v>
      </c>
      <c r="BE307" s="1">
        <v>71</v>
      </c>
      <c r="BF307" s="1">
        <v>6000</v>
      </c>
      <c r="BG307" s="1">
        <v>1000</v>
      </c>
      <c r="BH307" s="1">
        <v>0.49409999999999998</v>
      </c>
      <c r="BI307" s="1" t="s">
        <v>162</v>
      </c>
    </row>
    <row r="308" spans="1:61" x14ac:dyDescent="0.15">
      <c r="A308" s="21" t="s">
        <v>715</v>
      </c>
      <c r="B308" s="21" t="s">
        <v>716</v>
      </c>
      <c r="C308" s="1" t="s">
        <v>38</v>
      </c>
      <c r="I308" s="1">
        <v>1</v>
      </c>
      <c r="J308" s="1">
        <v>1</v>
      </c>
      <c r="V308" s="1">
        <v>297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22">
        <f t="shared" si="29"/>
        <v>297</v>
      </c>
      <c r="AI308" s="22"/>
      <c r="AJ308" s="22"/>
      <c r="AK308" s="22">
        <f t="shared" si="25"/>
        <v>297</v>
      </c>
      <c r="AL308" s="22"/>
      <c r="AM308" s="22"/>
      <c r="AN308" s="22"/>
      <c r="AO308" s="22"/>
      <c r="AP308" s="22">
        <f t="shared" si="26"/>
        <v>297</v>
      </c>
      <c r="AQ308" s="22"/>
      <c r="AR308" s="22">
        <f t="shared" si="27"/>
        <v>297</v>
      </c>
      <c r="AS308" s="22"/>
      <c r="AT308" s="22"/>
      <c r="AU308" s="22"/>
      <c r="AV308" s="22"/>
      <c r="AW308" s="22">
        <f t="shared" si="28"/>
        <v>297</v>
      </c>
      <c r="AX308" s="22"/>
      <c r="AY308" s="22"/>
      <c r="AZ308" s="22"/>
      <c r="BA308" s="22"/>
      <c r="BB308" s="1">
        <v>0</v>
      </c>
      <c r="BC308" s="1" t="s">
        <v>117</v>
      </c>
      <c r="BD308" s="1" t="s">
        <v>40</v>
      </c>
      <c r="BE308" s="1">
        <v>48</v>
      </c>
      <c r="BF308" s="1">
        <v>1000</v>
      </c>
      <c r="BG308" s="1">
        <v>1000</v>
      </c>
      <c r="BH308" s="1">
        <v>1.7889999999999999</v>
      </c>
      <c r="BI308" s="1" t="s">
        <v>131</v>
      </c>
    </row>
    <row r="309" spans="1:61" x14ac:dyDescent="0.15">
      <c r="A309" s="21" t="s">
        <v>717</v>
      </c>
      <c r="B309" s="21" t="s">
        <v>718</v>
      </c>
      <c r="C309" s="1" t="s">
        <v>38</v>
      </c>
      <c r="D309" s="1">
        <v>1</v>
      </c>
      <c r="H309" s="1">
        <v>1</v>
      </c>
      <c r="V309" s="1">
        <v>1187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22">
        <f t="shared" si="29"/>
        <v>1187</v>
      </c>
      <c r="AI309" s="22"/>
      <c r="AJ309" s="22"/>
      <c r="AK309" s="22">
        <f t="shared" si="25"/>
        <v>1187</v>
      </c>
      <c r="AL309" s="22"/>
      <c r="AM309" s="22"/>
      <c r="AN309" s="22"/>
      <c r="AO309" s="22"/>
      <c r="AP309" s="22">
        <f t="shared" si="26"/>
        <v>1187</v>
      </c>
      <c r="AQ309" s="22"/>
      <c r="AR309" s="22">
        <f t="shared" si="27"/>
        <v>1187</v>
      </c>
      <c r="AS309" s="22"/>
      <c r="AT309" s="22"/>
      <c r="AU309" s="22"/>
      <c r="AV309" s="22"/>
      <c r="AW309" s="22">
        <f t="shared" si="28"/>
        <v>1187</v>
      </c>
      <c r="AX309" s="22"/>
      <c r="AY309" s="22"/>
      <c r="AZ309" s="22"/>
      <c r="BA309" s="22"/>
      <c r="BB309" s="1">
        <v>0</v>
      </c>
      <c r="BC309" s="1" t="s">
        <v>331</v>
      </c>
      <c r="BD309" s="1" t="s">
        <v>40</v>
      </c>
      <c r="BE309" s="1">
        <v>73</v>
      </c>
      <c r="BF309" s="1">
        <v>7000</v>
      </c>
      <c r="BG309" s="1">
        <v>7000</v>
      </c>
      <c r="BH309" s="1">
        <v>0.56569999999999998</v>
      </c>
      <c r="BI309" s="1" t="s">
        <v>548</v>
      </c>
    </row>
    <row r="310" spans="1:61" x14ac:dyDescent="0.15">
      <c r="A310" s="21" t="s">
        <v>719</v>
      </c>
      <c r="B310" s="21" t="s">
        <v>720</v>
      </c>
      <c r="C310" s="1" t="s">
        <v>38</v>
      </c>
      <c r="H310" s="1">
        <v>2</v>
      </c>
      <c r="V310" s="1">
        <v>738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22">
        <f t="shared" si="29"/>
        <v>738</v>
      </c>
      <c r="AI310" s="22"/>
      <c r="AJ310" s="22"/>
      <c r="AK310" s="22">
        <f t="shared" si="25"/>
        <v>738</v>
      </c>
      <c r="AL310" s="22"/>
      <c r="AM310" s="22"/>
      <c r="AN310" s="22"/>
      <c r="AO310" s="22"/>
      <c r="AP310" s="22">
        <f t="shared" si="26"/>
        <v>738</v>
      </c>
      <c r="AQ310" s="22"/>
      <c r="AR310" s="22">
        <f t="shared" si="27"/>
        <v>738</v>
      </c>
      <c r="AS310" s="22"/>
      <c r="AT310" s="22"/>
      <c r="AU310" s="22"/>
      <c r="AV310" s="22"/>
      <c r="AW310" s="22">
        <f t="shared" si="28"/>
        <v>738</v>
      </c>
      <c r="AX310" s="22"/>
      <c r="AY310" s="22"/>
      <c r="AZ310" s="22"/>
      <c r="BA310" s="22"/>
      <c r="BB310" s="1">
        <v>0</v>
      </c>
      <c r="BC310" s="1" t="s">
        <v>712</v>
      </c>
      <c r="BD310" s="1" t="s">
        <v>40</v>
      </c>
      <c r="BE310" s="1">
        <v>133</v>
      </c>
      <c r="BF310" s="1">
        <v>2000</v>
      </c>
      <c r="BG310" s="1">
        <v>2000</v>
      </c>
      <c r="BH310" s="1">
        <v>2.13</v>
      </c>
      <c r="BI310" s="1" t="s">
        <v>7</v>
      </c>
    </row>
    <row r="311" spans="1:61" x14ac:dyDescent="0.15">
      <c r="A311" s="21" t="s">
        <v>721</v>
      </c>
      <c r="B311" s="21" t="s">
        <v>722</v>
      </c>
      <c r="C311" s="1" t="s">
        <v>38</v>
      </c>
      <c r="I311" s="1">
        <v>1</v>
      </c>
      <c r="J311" s="1">
        <v>1</v>
      </c>
      <c r="V311" s="1">
        <v>5215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22">
        <f t="shared" si="29"/>
        <v>5215</v>
      </c>
      <c r="AI311" s="22"/>
      <c r="AJ311" s="22"/>
      <c r="AK311" s="22">
        <f t="shared" si="25"/>
        <v>5215</v>
      </c>
      <c r="AL311" s="22"/>
      <c r="AM311" s="22"/>
      <c r="AN311" s="22"/>
      <c r="AO311" s="22"/>
      <c r="AP311" s="22">
        <f t="shared" si="26"/>
        <v>5215</v>
      </c>
      <c r="AQ311" s="22"/>
      <c r="AR311" s="22">
        <f t="shared" si="27"/>
        <v>5215</v>
      </c>
      <c r="AS311" s="22"/>
      <c r="AT311" s="22"/>
      <c r="AU311" s="22"/>
      <c r="AV311" s="22"/>
      <c r="AW311" s="22">
        <f t="shared" si="28"/>
        <v>5215</v>
      </c>
      <c r="AX311" s="22"/>
      <c r="AY311" s="22"/>
      <c r="AZ311" s="22"/>
      <c r="BA311" s="22"/>
      <c r="BB311" s="1">
        <v>0</v>
      </c>
      <c r="BC311" s="1" t="s">
        <v>302</v>
      </c>
      <c r="BD311" s="1" t="s">
        <v>40</v>
      </c>
      <c r="BE311" s="1">
        <v>71</v>
      </c>
      <c r="BF311" s="1">
        <v>1400</v>
      </c>
      <c r="BG311" s="1">
        <v>1400</v>
      </c>
      <c r="BH311" s="1">
        <v>8.6092999999999993</v>
      </c>
      <c r="BI311" s="1" t="s">
        <v>131</v>
      </c>
    </row>
    <row r="312" spans="1:61" x14ac:dyDescent="0.15">
      <c r="A312" s="21" t="s">
        <v>723</v>
      </c>
      <c r="B312" s="21" t="s">
        <v>724</v>
      </c>
      <c r="C312" s="1" t="s">
        <v>38</v>
      </c>
      <c r="I312" s="1">
        <v>1</v>
      </c>
      <c r="J312" s="1">
        <v>1</v>
      </c>
      <c r="V312" s="1">
        <v>2092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22">
        <f t="shared" si="29"/>
        <v>2092</v>
      </c>
      <c r="AI312" s="22"/>
      <c r="AJ312" s="22"/>
      <c r="AK312" s="22">
        <f t="shared" si="25"/>
        <v>2092</v>
      </c>
      <c r="AL312" s="22"/>
      <c r="AM312" s="22"/>
      <c r="AN312" s="22"/>
      <c r="AO312" s="22"/>
      <c r="AP312" s="22">
        <f t="shared" si="26"/>
        <v>2092</v>
      </c>
      <c r="AQ312" s="22"/>
      <c r="AR312" s="22">
        <f t="shared" si="27"/>
        <v>2092</v>
      </c>
      <c r="AS312" s="22"/>
      <c r="AT312" s="22"/>
      <c r="AU312" s="22"/>
      <c r="AV312" s="22"/>
      <c r="AW312" s="22">
        <f t="shared" si="28"/>
        <v>2092</v>
      </c>
      <c r="AX312" s="22"/>
      <c r="AY312" s="22"/>
      <c r="AZ312" s="22"/>
      <c r="BA312" s="22"/>
      <c r="BB312" s="1">
        <v>0</v>
      </c>
      <c r="BC312" s="1" t="s">
        <v>725</v>
      </c>
      <c r="BD312" s="1" t="s">
        <v>40</v>
      </c>
      <c r="BE312" s="1">
        <v>76</v>
      </c>
      <c r="BF312" s="1">
        <v>2002</v>
      </c>
      <c r="BG312" s="1">
        <v>13</v>
      </c>
      <c r="BH312" s="1">
        <v>15.555400000000001</v>
      </c>
      <c r="BI312" s="1" t="s">
        <v>131</v>
      </c>
    </row>
    <row r="313" spans="1:61" x14ac:dyDescent="0.15">
      <c r="A313" s="21" t="s">
        <v>726</v>
      </c>
      <c r="B313" s="21" t="s">
        <v>727</v>
      </c>
      <c r="C313" s="1" t="s">
        <v>38</v>
      </c>
      <c r="D313" s="1">
        <v>6</v>
      </c>
      <c r="V313" s="1">
        <v>3334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22">
        <f t="shared" si="29"/>
        <v>3334</v>
      </c>
      <c r="AI313" s="22"/>
      <c r="AJ313" s="22"/>
      <c r="AK313" s="22">
        <f t="shared" si="25"/>
        <v>3334</v>
      </c>
      <c r="AL313" s="22"/>
      <c r="AM313" s="22"/>
      <c r="AN313" s="22"/>
      <c r="AO313" s="22"/>
      <c r="AP313" s="22">
        <f t="shared" si="26"/>
        <v>3334</v>
      </c>
      <c r="AQ313" s="22"/>
      <c r="AR313" s="22">
        <f t="shared" si="27"/>
        <v>3334</v>
      </c>
      <c r="AS313" s="22"/>
      <c r="AT313" s="22"/>
      <c r="AU313" s="22"/>
      <c r="AV313" s="22"/>
      <c r="AW313" s="22">
        <f t="shared" si="28"/>
        <v>3334</v>
      </c>
      <c r="AX313" s="22"/>
      <c r="AY313" s="22"/>
      <c r="AZ313" s="22"/>
      <c r="BA313" s="22"/>
      <c r="BB313" s="1">
        <v>0</v>
      </c>
      <c r="BC313" s="1" t="s">
        <v>728</v>
      </c>
      <c r="BD313" s="1" t="s">
        <v>40</v>
      </c>
      <c r="BE313" s="1">
        <v>36</v>
      </c>
      <c r="BF313" s="1">
        <v>4000</v>
      </c>
      <c r="BG313" s="1">
        <v>800</v>
      </c>
      <c r="BH313" s="1">
        <v>1.6646000000000001</v>
      </c>
      <c r="BI313" s="1" t="s">
        <v>125</v>
      </c>
    </row>
    <row r="314" spans="1:61" x14ac:dyDescent="0.15">
      <c r="A314" s="21" t="s">
        <v>729</v>
      </c>
      <c r="B314" s="21" t="s">
        <v>730</v>
      </c>
      <c r="C314" s="1" t="s">
        <v>38</v>
      </c>
      <c r="G314" s="1">
        <v>3</v>
      </c>
      <c r="V314" s="1">
        <v>2694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22">
        <f t="shared" si="29"/>
        <v>2694</v>
      </c>
      <c r="AI314" s="22"/>
      <c r="AJ314" s="22"/>
      <c r="AK314" s="22">
        <f t="shared" si="25"/>
        <v>2694</v>
      </c>
      <c r="AL314" s="22"/>
      <c r="AM314" s="22"/>
      <c r="AN314" s="22"/>
      <c r="AO314" s="22"/>
      <c r="AP314" s="22">
        <f t="shared" si="26"/>
        <v>2694</v>
      </c>
      <c r="AQ314" s="22"/>
      <c r="AR314" s="22">
        <f t="shared" si="27"/>
        <v>2694</v>
      </c>
      <c r="AS314" s="22"/>
      <c r="AT314" s="22"/>
      <c r="AU314" s="22"/>
      <c r="AV314" s="22"/>
      <c r="AW314" s="22">
        <f t="shared" si="28"/>
        <v>2694</v>
      </c>
      <c r="AX314" s="22"/>
      <c r="AY314" s="22"/>
      <c r="AZ314" s="22"/>
      <c r="BA314" s="22"/>
      <c r="BB314" s="1">
        <v>0</v>
      </c>
      <c r="BC314" s="1" t="s">
        <v>731</v>
      </c>
      <c r="BD314" s="1" t="s">
        <v>40</v>
      </c>
      <c r="BE314" s="1">
        <v>43</v>
      </c>
      <c r="BF314" s="1">
        <v>3000</v>
      </c>
      <c r="BG314" s="1">
        <v>1500</v>
      </c>
      <c r="BH314" s="1">
        <v>1.0285</v>
      </c>
      <c r="BI314" s="1" t="s">
        <v>162</v>
      </c>
    </row>
    <row r="315" spans="1:61" x14ac:dyDescent="0.15">
      <c r="A315" s="21" t="s">
        <v>1678</v>
      </c>
      <c r="B315" s="21" t="s">
        <v>1679</v>
      </c>
      <c r="C315" s="1" t="s">
        <v>38</v>
      </c>
      <c r="K315" s="1">
        <v>2</v>
      </c>
      <c r="R315" s="1">
        <v>2</v>
      </c>
      <c r="V315" s="1">
        <v>2196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22">
        <f t="shared" si="29"/>
        <v>2196</v>
      </c>
      <c r="AI315" s="22"/>
      <c r="AJ315" s="22"/>
      <c r="AK315" s="22">
        <f t="shared" si="25"/>
        <v>2196</v>
      </c>
      <c r="AL315" s="22"/>
      <c r="AM315" s="22"/>
      <c r="AN315" s="22"/>
      <c r="AO315" s="22"/>
      <c r="AP315" s="22">
        <f t="shared" si="26"/>
        <v>2196</v>
      </c>
      <c r="AQ315" s="22"/>
      <c r="AR315" s="22">
        <f t="shared" si="27"/>
        <v>2196</v>
      </c>
      <c r="AS315" s="22"/>
      <c r="AT315" s="22"/>
      <c r="AU315" s="22"/>
      <c r="AV315" s="22" t="s">
        <v>1728</v>
      </c>
      <c r="AW315" s="22">
        <f t="shared" si="28"/>
        <v>2196</v>
      </c>
      <c r="AX315" s="22" t="s">
        <v>1728</v>
      </c>
      <c r="AY315" s="22"/>
      <c r="AZ315" s="22" t="s">
        <v>1776</v>
      </c>
      <c r="BA315" s="22"/>
      <c r="BB315" s="1">
        <v>0</v>
      </c>
      <c r="BC315" s="1" t="s">
        <v>1017</v>
      </c>
      <c r="BD315" s="1" t="s">
        <v>40</v>
      </c>
      <c r="BE315" s="1">
        <v>51</v>
      </c>
      <c r="BF315" s="1">
        <v>500</v>
      </c>
      <c r="BG315" s="1">
        <v>500</v>
      </c>
      <c r="BH315" s="1">
        <v>2.2999999999999998</v>
      </c>
      <c r="BI315" s="1" t="s">
        <v>1018</v>
      </c>
    </row>
    <row r="316" spans="1:61" x14ac:dyDescent="0.15">
      <c r="A316" s="21" t="s">
        <v>735</v>
      </c>
      <c r="B316" s="21" t="s">
        <v>736</v>
      </c>
      <c r="C316" s="1" t="s">
        <v>38</v>
      </c>
      <c r="D316" s="1">
        <v>1</v>
      </c>
      <c r="V316" s="1">
        <v>301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22">
        <f t="shared" si="29"/>
        <v>301</v>
      </c>
      <c r="AI316" s="22"/>
      <c r="AJ316" s="22"/>
      <c r="AK316" s="22">
        <f t="shared" si="25"/>
        <v>301</v>
      </c>
      <c r="AL316" s="22"/>
      <c r="AM316" s="22"/>
      <c r="AN316" s="22"/>
      <c r="AO316" s="22"/>
      <c r="AP316" s="22">
        <f t="shared" si="26"/>
        <v>301</v>
      </c>
      <c r="AQ316" s="22"/>
      <c r="AR316" s="22">
        <f t="shared" si="27"/>
        <v>301</v>
      </c>
      <c r="AS316" s="22"/>
      <c r="AT316" s="22"/>
      <c r="AU316" s="22"/>
      <c r="AV316" s="22"/>
      <c r="AW316" s="22">
        <f t="shared" si="28"/>
        <v>301</v>
      </c>
      <c r="AX316" s="22"/>
      <c r="AY316" s="22"/>
      <c r="AZ316" s="22"/>
      <c r="BA316" s="22"/>
      <c r="BB316" s="1">
        <v>0</v>
      </c>
      <c r="BC316" s="1" t="s">
        <v>737</v>
      </c>
      <c r="BD316" s="1" t="s">
        <v>40</v>
      </c>
      <c r="BE316" s="1">
        <v>26</v>
      </c>
      <c r="BF316" s="1">
        <v>475</v>
      </c>
      <c r="BG316" s="1">
        <v>475</v>
      </c>
      <c r="BH316" s="1">
        <v>14.1683</v>
      </c>
      <c r="BI316" s="1" t="s">
        <v>125</v>
      </c>
    </row>
    <row r="317" spans="1:61" x14ac:dyDescent="0.15">
      <c r="A317" s="24" t="s">
        <v>569</v>
      </c>
      <c r="B317" s="21" t="s">
        <v>570</v>
      </c>
      <c r="C317" s="1" t="s">
        <v>38</v>
      </c>
      <c r="G317" s="1">
        <v>1</v>
      </c>
      <c r="I317" s="1">
        <v>2</v>
      </c>
      <c r="J317" s="1">
        <v>2</v>
      </c>
      <c r="V317" s="1">
        <v>228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22">
        <f t="shared" si="29"/>
        <v>228</v>
      </c>
      <c r="AI317" s="22" t="s">
        <v>1875</v>
      </c>
      <c r="AJ317" s="22" t="s">
        <v>1876</v>
      </c>
      <c r="AK317" s="22">
        <f t="shared" si="25"/>
        <v>228</v>
      </c>
      <c r="AL317" s="22"/>
      <c r="AM317" s="22"/>
      <c r="AN317" s="22"/>
      <c r="AO317" s="22"/>
      <c r="AP317" s="22">
        <f t="shared" si="26"/>
        <v>228</v>
      </c>
      <c r="AQ317" s="22" t="s">
        <v>1768</v>
      </c>
      <c r="AR317" s="22">
        <f t="shared" si="27"/>
        <v>228</v>
      </c>
      <c r="AS317" s="22"/>
      <c r="AT317" s="22" t="s">
        <v>1886</v>
      </c>
      <c r="AU317" s="22"/>
      <c r="AV317" s="22" t="s">
        <v>1768</v>
      </c>
      <c r="AW317" s="22">
        <f t="shared" si="28"/>
        <v>228</v>
      </c>
      <c r="AX317" s="22" t="s">
        <v>1728</v>
      </c>
      <c r="AY317" s="22"/>
      <c r="AZ317" s="22" t="s">
        <v>1777</v>
      </c>
      <c r="BA317" s="22"/>
      <c r="BB317" s="1">
        <v>2000</v>
      </c>
      <c r="BC317" s="1" t="s">
        <v>571</v>
      </c>
      <c r="BD317" s="1" t="s">
        <v>40</v>
      </c>
      <c r="BE317" s="1">
        <v>91</v>
      </c>
      <c r="BF317" s="1">
        <v>2000</v>
      </c>
      <c r="BG317" s="1">
        <v>2000</v>
      </c>
      <c r="BH317" s="1">
        <v>4.3677000000000001</v>
      </c>
      <c r="BI317" s="1" t="s">
        <v>182</v>
      </c>
    </row>
    <row r="318" spans="1:61" x14ac:dyDescent="0.15">
      <c r="A318" s="21" t="s">
        <v>740</v>
      </c>
      <c r="B318" s="21" t="s">
        <v>741</v>
      </c>
      <c r="C318" s="1" t="s">
        <v>38</v>
      </c>
      <c r="G318" s="1">
        <v>1</v>
      </c>
      <c r="V318" s="1">
        <v>389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22">
        <f t="shared" si="29"/>
        <v>389</v>
      </c>
      <c r="AI318" s="22"/>
      <c r="AJ318" s="22"/>
      <c r="AK318" s="22">
        <f t="shared" si="25"/>
        <v>389</v>
      </c>
      <c r="AL318" s="22"/>
      <c r="AM318" s="22"/>
      <c r="AN318" s="22"/>
      <c r="AO318" s="22"/>
      <c r="AP318" s="22">
        <f t="shared" si="26"/>
        <v>389</v>
      </c>
      <c r="AQ318" s="22"/>
      <c r="AR318" s="22">
        <f t="shared" si="27"/>
        <v>389</v>
      </c>
      <c r="AS318" s="22"/>
      <c r="AT318" s="22"/>
      <c r="AU318" s="22"/>
      <c r="AV318" s="22"/>
      <c r="AW318" s="22">
        <f t="shared" si="28"/>
        <v>389</v>
      </c>
      <c r="AX318" s="22"/>
      <c r="AY318" s="22"/>
      <c r="AZ318" s="22"/>
      <c r="BA318" s="22"/>
      <c r="BB318" s="1">
        <v>0</v>
      </c>
      <c r="BC318" s="1" t="s">
        <v>737</v>
      </c>
      <c r="BD318" s="1" t="s">
        <v>40</v>
      </c>
      <c r="BE318" s="1">
        <v>41</v>
      </c>
      <c r="BF318" s="1">
        <v>500</v>
      </c>
      <c r="BG318" s="1">
        <v>125</v>
      </c>
      <c r="BH318" s="1">
        <v>45.7134</v>
      </c>
      <c r="BI318" s="1" t="s">
        <v>162</v>
      </c>
    </row>
    <row r="319" spans="1:61" x14ac:dyDescent="0.15">
      <c r="A319" s="21" t="s">
        <v>742</v>
      </c>
      <c r="B319" s="21" t="s">
        <v>743</v>
      </c>
      <c r="C319" s="1" t="s">
        <v>38</v>
      </c>
      <c r="E319" s="1">
        <v>8</v>
      </c>
      <c r="F319" s="1">
        <v>10</v>
      </c>
      <c r="V319" s="1">
        <v>280000</v>
      </c>
      <c r="W319" s="1">
        <v>0</v>
      </c>
      <c r="X319" s="1">
        <v>0</v>
      </c>
      <c r="Y319" s="1">
        <v>0</v>
      </c>
      <c r="Z319" s="1">
        <v>0</v>
      </c>
      <c r="AA319" s="1">
        <v>18223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22">
        <f t="shared" si="29"/>
        <v>298223</v>
      </c>
      <c r="AI319" s="22"/>
      <c r="AJ319" s="22"/>
      <c r="AK319" s="22">
        <f t="shared" si="25"/>
        <v>298223</v>
      </c>
      <c r="AL319" s="22"/>
      <c r="AM319" s="22"/>
      <c r="AN319" s="22"/>
      <c r="AO319" s="22"/>
      <c r="AP319" s="22">
        <f t="shared" si="26"/>
        <v>298223</v>
      </c>
      <c r="AQ319" s="22"/>
      <c r="AR319" s="22">
        <f t="shared" si="27"/>
        <v>298223</v>
      </c>
      <c r="AS319" s="22"/>
      <c r="AT319" s="22"/>
      <c r="AU319" s="22"/>
      <c r="AV319" s="22"/>
      <c r="AW319" s="22">
        <f t="shared" si="28"/>
        <v>298223</v>
      </c>
      <c r="AX319" s="22"/>
      <c r="AY319" s="22"/>
      <c r="AZ319" s="22"/>
      <c r="BA319" s="22"/>
      <c r="BB319" s="1">
        <v>0</v>
      </c>
      <c r="BC319" s="1" t="s">
        <v>149</v>
      </c>
      <c r="BD319" s="1" t="s">
        <v>40</v>
      </c>
      <c r="BE319" s="1">
        <v>81</v>
      </c>
      <c r="BF319" s="1">
        <v>480000</v>
      </c>
      <c r="BG319" s="1">
        <v>480000</v>
      </c>
      <c r="BH319" s="1">
        <v>3.0599999999999999E-2</v>
      </c>
      <c r="BI319" s="1" t="s">
        <v>125</v>
      </c>
    </row>
    <row r="320" spans="1:61" x14ac:dyDescent="0.15">
      <c r="A320" s="21" t="s">
        <v>744</v>
      </c>
      <c r="B320" s="21" t="s">
        <v>745</v>
      </c>
      <c r="C320" s="1" t="s">
        <v>38</v>
      </c>
      <c r="I320" s="1">
        <v>1</v>
      </c>
      <c r="J320" s="1">
        <v>1</v>
      </c>
      <c r="V320" s="1">
        <v>2918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22">
        <f t="shared" si="29"/>
        <v>2918</v>
      </c>
      <c r="AI320" s="22"/>
      <c r="AJ320" s="22"/>
      <c r="AK320" s="22">
        <f t="shared" si="25"/>
        <v>2918</v>
      </c>
      <c r="AL320" s="22"/>
      <c r="AM320" s="22"/>
      <c r="AN320" s="22"/>
      <c r="AO320" s="22"/>
      <c r="AP320" s="22">
        <f t="shared" si="26"/>
        <v>2918</v>
      </c>
      <c r="AQ320" s="22"/>
      <c r="AR320" s="22">
        <f t="shared" si="27"/>
        <v>2918</v>
      </c>
      <c r="AS320" s="22"/>
      <c r="AT320" s="22"/>
      <c r="AU320" s="22"/>
      <c r="AV320" s="22"/>
      <c r="AW320" s="22">
        <f t="shared" si="28"/>
        <v>2918</v>
      </c>
      <c r="AX320" s="22"/>
      <c r="AY320" s="22"/>
      <c r="AZ320" s="22"/>
      <c r="BA320" s="22"/>
      <c r="BB320" s="1">
        <v>4000</v>
      </c>
      <c r="BC320" s="1" t="s">
        <v>746</v>
      </c>
      <c r="BD320" s="1" t="s">
        <v>40</v>
      </c>
      <c r="BE320" s="1">
        <v>53</v>
      </c>
      <c r="BF320" s="1">
        <v>1200</v>
      </c>
      <c r="BG320" s="1">
        <v>1200</v>
      </c>
      <c r="BH320" s="1">
        <v>5.2</v>
      </c>
      <c r="BI320" s="1" t="s">
        <v>131</v>
      </c>
    </row>
    <row r="321" spans="1:61" x14ac:dyDescent="0.15">
      <c r="A321" s="21" t="s">
        <v>747</v>
      </c>
      <c r="B321" s="21" t="s">
        <v>748</v>
      </c>
      <c r="C321" s="1" t="s">
        <v>38</v>
      </c>
      <c r="I321" s="1">
        <v>2</v>
      </c>
      <c r="V321" s="1">
        <v>220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22">
        <f t="shared" si="29"/>
        <v>220</v>
      </c>
      <c r="AI321" s="22"/>
      <c r="AJ321" s="22"/>
      <c r="AK321" s="22">
        <f t="shared" si="25"/>
        <v>220</v>
      </c>
      <c r="AL321" s="22"/>
      <c r="AM321" s="22"/>
      <c r="AN321" s="22"/>
      <c r="AO321" s="22"/>
      <c r="AP321" s="22">
        <f t="shared" si="26"/>
        <v>220</v>
      </c>
      <c r="AQ321" s="22"/>
      <c r="AR321" s="22">
        <f t="shared" si="27"/>
        <v>220</v>
      </c>
      <c r="AS321" s="22"/>
      <c r="AT321" s="22"/>
      <c r="AU321" s="22"/>
      <c r="AV321" s="22"/>
      <c r="AW321" s="22">
        <f t="shared" si="28"/>
        <v>220</v>
      </c>
      <c r="AX321" s="22"/>
      <c r="AY321" s="22"/>
      <c r="AZ321" s="22"/>
      <c r="BA321" s="22"/>
      <c r="BB321" s="1">
        <v>0</v>
      </c>
      <c r="BC321" s="1" t="s">
        <v>331</v>
      </c>
      <c r="BD321" s="1" t="s">
        <v>40</v>
      </c>
      <c r="BE321" s="1">
        <v>66</v>
      </c>
      <c r="BF321" s="1">
        <v>800</v>
      </c>
      <c r="BG321" s="1">
        <v>800</v>
      </c>
      <c r="BH321" s="1">
        <v>3.5063</v>
      </c>
      <c r="BI321" s="1" t="s">
        <v>169</v>
      </c>
    </row>
    <row r="322" spans="1:61" x14ac:dyDescent="0.15">
      <c r="A322" s="21" t="s">
        <v>749</v>
      </c>
      <c r="B322" s="21" t="s">
        <v>750</v>
      </c>
      <c r="C322" s="1" t="s">
        <v>38</v>
      </c>
      <c r="I322" s="1">
        <v>1</v>
      </c>
      <c r="V322" s="1">
        <v>2286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22">
        <f t="shared" si="29"/>
        <v>2286</v>
      </c>
      <c r="AI322" s="22"/>
      <c r="AJ322" s="22"/>
      <c r="AK322" s="22">
        <f t="shared" si="25"/>
        <v>2286</v>
      </c>
      <c r="AL322" s="22"/>
      <c r="AM322" s="22"/>
      <c r="AN322" s="22"/>
      <c r="AO322" s="22"/>
      <c r="AP322" s="22">
        <f t="shared" si="26"/>
        <v>2286</v>
      </c>
      <c r="AQ322" s="22"/>
      <c r="AR322" s="22">
        <f t="shared" si="27"/>
        <v>2286</v>
      </c>
      <c r="AS322" s="22"/>
      <c r="AT322" s="22"/>
      <c r="AU322" s="22"/>
      <c r="AV322" s="22"/>
      <c r="AW322" s="22">
        <f t="shared" si="28"/>
        <v>2286</v>
      </c>
      <c r="AX322" s="22"/>
      <c r="AY322" s="22"/>
      <c r="AZ322" s="22"/>
      <c r="BA322" s="22"/>
      <c r="BB322" s="1">
        <v>0</v>
      </c>
      <c r="BC322" s="1" t="s">
        <v>331</v>
      </c>
      <c r="BD322" s="1" t="s">
        <v>40</v>
      </c>
      <c r="BE322" s="1">
        <v>271</v>
      </c>
      <c r="BF322" s="1">
        <v>2500</v>
      </c>
      <c r="BG322" s="1">
        <v>2500</v>
      </c>
      <c r="BH322" s="1">
        <v>3.2829999999999999</v>
      </c>
      <c r="BI322" s="1" t="s">
        <v>169</v>
      </c>
    </row>
    <row r="323" spans="1:61" x14ac:dyDescent="0.15">
      <c r="A323" s="21" t="s">
        <v>751</v>
      </c>
      <c r="B323" s="21" t="s">
        <v>752</v>
      </c>
      <c r="C323" s="1" t="s">
        <v>38</v>
      </c>
      <c r="I323" s="1">
        <v>1</v>
      </c>
      <c r="V323" s="1">
        <v>3335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22">
        <f t="shared" ref="AH323:AH352" si="30">SUM(V323:AE323)-AG323-SUMPRODUCT($D$8:$U$8*D323:U323)</f>
        <v>3335</v>
      </c>
      <c r="AI323" s="22"/>
      <c r="AJ323" s="22"/>
      <c r="AK323" s="22">
        <f t="shared" si="25"/>
        <v>3335</v>
      </c>
      <c r="AL323" s="22"/>
      <c r="AM323" s="22"/>
      <c r="AN323" s="22"/>
      <c r="AO323" s="22"/>
      <c r="AP323" s="22">
        <f t="shared" si="26"/>
        <v>3335</v>
      </c>
      <c r="AQ323" s="22"/>
      <c r="AR323" s="22">
        <f t="shared" si="27"/>
        <v>3335</v>
      </c>
      <c r="AS323" s="22"/>
      <c r="AT323" s="22"/>
      <c r="AU323" s="22"/>
      <c r="AV323" s="22"/>
      <c r="AW323" s="22">
        <f t="shared" si="28"/>
        <v>3335</v>
      </c>
      <c r="AX323" s="22"/>
      <c r="AY323" s="22"/>
      <c r="AZ323" s="22"/>
      <c r="BA323" s="22"/>
      <c r="BB323" s="1">
        <v>0</v>
      </c>
      <c r="BC323" s="1" t="s">
        <v>172</v>
      </c>
      <c r="BD323" s="1" t="s">
        <v>40</v>
      </c>
      <c r="BE323" s="1">
        <v>76</v>
      </c>
      <c r="BF323" s="1">
        <v>4000</v>
      </c>
      <c r="BG323" s="1">
        <v>4000</v>
      </c>
      <c r="BH323" s="1">
        <v>1.5100000000000001E-2</v>
      </c>
      <c r="BI323" s="1" t="s">
        <v>169</v>
      </c>
    </row>
    <row r="324" spans="1:61" x14ac:dyDescent="0.15">
      <c r="A324" s="21" t="s">
        <v>753</v>
      </c>
      <c r="B324" s="21" t="s">
        <v>754</v>
      </c>
      <c r="C324" s="1" t="s">
        <v>38</v>
      </c>
      <c r="I324" s="1">
        <v>1</v>
      </c>
      <c r="V324" s="1">
        <v>1019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22">
        <f t="shared" si="30"/>
        <v>1019</v>
      </c>
      <c r="AI324" s="22"/>
      <c r="AJ324" s="22"/>
      <c r="AK324" s="22">
        <f t="shared" si="25"/>
        <v>1019</v>
      </c>
      <c r="AL324" s="22"/>
      <c r="AM324" s="22"/>
      <c r="AN324" s="22"/>
      <c r="AO324" s="22"/>
      <c r="AP324" s="22">
        <f t="shared" si="26"/>
        <v>1019</v>
      </c>
      <c r="AQ324" s="22"/>
      <c r="AR324" s="22">
        <f t="shared" si="27"/>
        <v>1019</v>
      </c>
      <c r="AS324" s="22"/>
      <c r="AT324" s="22"/>
      <c r="AU324" s="22"/>
      <c r="AV324" s="22"/>
      <c r="AW324" s="22">
        <f t="shared" si="28"/>
        <v>1019</v>
      </c>
      <c r="AX324" s="22"/>
      <c r="AY324" s="22"/>
      <c r="AZ324" s="22"/>
      <c r="BA324" s="22"/>
      <c r="BB324" s="1">
        <v>0</v>
      </c>
      <c r="BC324" s="1" t="s">
        <v>395</v>
      </c>
      <c r="BD324" s="1" t="s">
        <v>40</v>
      </c>
      <c r="BE324" s="1">
        <v>121</v>
      </c>
      <c r="BF324" s="1">
        <v>2000</v>
      </c>
      <c r="BG324" s="1">
        <v>2000</v>
      </c>
      <c r="BH324" s="1">
        <v>0.61539999999999995</v>
      </c>
      <c r="BI324" s="1" t="s">
        <v>169</v>
      </c>
    </row>
    <row r="325" spans="1:61" x14ac:dyDescent="0.15">
      <c r="A325" s="21" t="s">
        <v>755</v>
      </c>
      <c r="B325" s="21" t="s">
        <v>756</v>
      </c>
      <c r="C325" s="1" t="s">
        <v>38</v>
      </c>
      <c r="I325" s="1">
        <v>2</v>
      </c>
      <c r="J325" s="1">
        <v>2</v>
      </c>
      <c r="V325" s="1">
        <v>422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22">
        <f t="shared" si="30"/>
        <v>422</v>
      </c>
      <c r="AI325" s="22"/>
      <c r="AJ325" s="22"/>
      <c r="AK325" s="22">
        <f t="shared" si="25"/>
        <v>422</v>
      </c>
      <c r="AL325" s="22"/>
      <c r="AM325" s="22"/>
      <c r="AN325" s="22"/>
      <c r="AO325" s="22"/>
      <c r="AP325" s="22">
        <f t="shared" si="26"/>
        <v>422</v>
      </c>
      <c r="AQ325" s="22"/>
      <c r="AR325" s="22">
        <f t="shared" si="27"/>
        <v>422</v>
      </c>
      <c r="AS325" s="22"/>
      <c r="AT325" s="22"/>
      <c r="AU325" s="22"/>
      <c r="AV325" s="22"/>
      <c r="AW325" s="22">
        <f t="shared" si="28"/>
        <v>422</v>
      </c>
      <c r="AX325" s="22"/>
      <c r="AY325" s="22"/>
      <c r="AZ325" s="22"/>
      <c r="BA325" s="22"/>
      <c r="BB325" s="1">
        <v>0</v>
      </c>
      <c r="BC325" s="1" t="s">
        <v>395</v>
      </c>
      <c r="BD325" s="1" t="s">
        <v>40</v>
      </c>
      <c r="BE325" s="1">
        <v>166</v>
      </c>
      <c r="BF325" s="1">
        <v>500</v>
      </c>
      <c r="BG325" s="1">
        <v>500</v>
      </c>
      <c r="BH325" s="1">
        <v>5.3834</v>
      </c>
      <c r="BI325" s="1" t="s">
        <v>131</v>
      </c>
    </row>
    <row r="326" spans="1:61" x14ac:dyDescent="0.15">
      <c r="A326" s="21" t="s">
        <v>757</v>
      </c>
      <c r="B326" s="21" t="s">
        <v>758</v>
      </c>
      <c r="C326" s="1" t="s">
        <v>38</v>
      </c>
      <c r="I326" s="1">
        <v>2</v>
      </c>
      <c r="V326" s="1">
        <v>1898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22">
        <f t="shared" si="30"/>
        <v>1898</v>
      </c>
      <c r="AI326" s="22"/>
      <c r="AJ326" s="22"/>
      <c r="AK326" s="22">
        <f t="shared" si="25"/>
        <v>1898</v>
      </c>
      <c r="AL326" s="22"/>
      <c r="AM326" s="22"/>
      <c r="AN326" s="22"/>
      <c r="AO326" s="22"/>
      <c r="AP326" s="22">
        <f t="shared" si="26"/>
        <v>1898</v>
      </c>
      <c r="AQ326" s="22"/>
      <c r="AR326" s="22">
        <f t="shared" si="27"/>
        <v>1898</v>
      </c>
      <c r="AS326" s="22"/>
      <c r="AT326" s="22"/>
      <c r="AU326" s="22"/>
      <c r="AV326" s="22"/>
      <c r="AW326" s="22">
        <f t="shared" si="28"/>
        <v>1898</v>
      </c>
      <c r="AX326" s="22"/>
      <c r="AY326" s="22"/>
      <c r="AZ326" s="22"/>
      <c r="BA326" s="22"/>
      <c r="BB326" s="1">
        <v>0</v>
      </c>
      <c r="BC326" s="1" t="s">
        <v>172</v>
      </c>
      <c r="BD326" s="1" t="s">
        <v>40</v>
      </c>
      <c r="BE326" s="1">
        <v>151</v>
      </c>
      <c r="BF326" s="1">
        <v>2000</v>
      </c>
      <c r="BG326" s="1">
        <v>2000</v>
      </c>
      <c r="BH326" s="1">
        <v>0.38119999999999998</v>
      </c>
      <c r="BI326" s="1" t="s">
        <v>169</v>
      </c>
    </row>
    <row r="327" spans="1:61" x14ac:dyDescent="0.15">
      <c r="A327" s="21" t="s">
        <v>759</v>
      </c>
      <c r="B327" s="21" t="s">
        <v>760</v>
      </c>
      <c r="C327" s="1" t="s">
        <v>38</v>
      </c>
      <c r="I327" s="1">
        <v>6</v>
      </c>
      <c r="V327" s="1">
        <v>1706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22">
        <f t="shared" si="30"/>
        <v>1706</v>
      </c>
      <c r="AI327" s="22"/>
      <c r="AJ327" s="22"/>
      <c r="AK327" s="22">
        <f t="shared" si="25"/>
        <v>1706</v>
      </c>
      <c r="AL327" s="22"/>
      <c r="AM327" s="22"/>
      <c r="AN327" s="22"/>
      <c r="AO327" s="22"/>
      <c r="AP327" s="22">
        <f t="shared" si="26"/>
        <v>1706</v>
      </c>
      <c r="AQ327" s="22"/>
      <c r="AR327" s="22">
        <f t="shared" si="27"/>
        <v>1706</v>
      </c>
      <c r="AS327" s="22"/>
      <c r="AT327" s="22"/>
      <c r="AU327" s="22"/>
      <c r="AV327" s="22"/>
      <c r="AW327" s="22">
        <f t="shared" si="28"/>
        <v>1706</v>
      </c>
      <c r="AX327" s="22"/>
      <c r="AY327" s="22"/>
      <c r="AZ327" s="22"/>
      <c r="BA327" s="22"/>
      <c r="BB327" s="1">
        <v>0</v>
      </c>
      <c r="BC327" s="1" t="s">
        <v>172</v>
      </c>
      <c r="BD327" s="1" t="s">
        <v>40</v>
      </c>
      <c r="BE327" s="1">
        <v>76</v>
      </c>
      <c r="BF327" s="1">
        <v>4000</v>
      </c>
      <c r="BG327" s="1">
        <v>4000</v>
      </c>
      <c r="BH327" s="1">
        <v>3.15E-2</v>
      </c>
      <c r="BI327" s="1" t="s">
        <v>169</v>
      </c>
    </row>
    <row r="328" spans="1:61" x14ac:dyDescent="0.15">
      <c r="A328" s="21" t="s">
        <v>761</v>
      </c>
      <c r="B328" s="21" t="s">
        <v>762</v>
      </c>
      <c r="C328" s="1" t="s">
        <v>38</v>
      </c>
      <c r="I328" s="1">
        <v>1</v>
      </c>
      <c r="V328" s="1">
        <v>1944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22">
        <f t="shared" si="30"/>
        <v>1944</v>
      </c>
      <c r="AI328" s="22"/>
      <c r="AJ328" s="22"/>
      <c r="AK328" s="22">
        <f t="shared" si="25"/>
        <v>1944</v>
      </c>
      <c r="AL328" s="22"/>
      <c r="AM328" s="22"/>
      <c r="AN328" s="22"/>
      <c r="AO328" s="22"/>
      <c r="AP328" s="22">
        <f t="shared" si="26"/>
        <v>1944</v>
      </c>
      <c r="AQ328" s="22"/>
      <c r="AR328" s="22">
        <f t="shared" si="27"/>
        <v>1944</v>
      </c>
      <c r="AS328" s="22"/>
      <c r="AT328" s="22"/>
      <c r="AU328" s="22"/>
      <c r="AV328" s="22"/>
      <c r="AW328" s="22">
        <f t="shared" si="28"/>
        <v>1944</v>
      </c>
      <c r="AX328" s="22"/>
      <c r="AY328" s="22"/>
      <c r="AZ328" s="22"/>
      <c r="BA328" s="22"/>
      <c r="BB328" s="1">
        <v>0</v>
      </c>
      <c r="BC328" s="1" t="s">
        <v>763</v>
      </c>
      <c r="BD328" s="1" t="s">
        <v>40</v>
      </c>
      <c r="BE328" s="1">
        <v>63</v>
      </c>
      <c r="BF328" s="1">
        <v>5000</v>
      </c>
      <c r="BG328" s="1">
        <v>5000</v>
      </c>
      <c r="BH328" s="1">
        <v>1.2806</v>
      </c>
      <c r="BI328" s="1" t="s">
        <v>169</v>
      </c>
    </row>
    <row r="329" spans="1:61" x14ac:dyDescent="0.15">
      <c r="A329" s="21" t="s">
        <v>764</v>
      </c>
      <c r="B329" s="21" t="s">
        <v>765</v>
      </c>
      <c r="C329" s="1" t="s">
        <v>38</v>
      </c>
      <c r="I329" s="1">
        <v>1</v>
      </c>
      <c r="V329" s="1">
        <v>561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22">
        <f t="shared" si="30"/>
        <v>561</v>
      </c>
      <c r="AI329" s="22"/>
      <c r="AJ329" s="22"/>
      <c r="AK329" s="22">
        <f t="shared" si="25"/>
        <v>561</v>
      </c>
      <c r="AL329" s="22"/>
      <c r="AM329" s="22"/>
      <c r="AN329" s="22"/>
      <c r="AO329" s="22"/>
      <c r="AP329" s="22">
        <f t="shared" si="26"/>
        <v>561</v>
      </c>
      <c r="AQ329" s="22"/>
      <c r="AR329" s="22">
        <f t="shared" si="27"/>
        <v>561</v>
      </c>
      <c r="AS329" s="22"/>
      <c r="AT329" s="22"/>
      <c r="AU329" s="22"/>
      <c r="AV329" s="22"/>
      <c r="AW329" s="22">
        <f t="shared" si="28"/>
        <v>561</v>
      </c>
      <c r="AX329" s="22"/>
      <c r="AY329" s="22"/>
      <c r="AZ329" s="22"/>
      <c r="BA329" s="22"/>
      <c r="BB329" s="1">
        <v>0</v>
      </c>
      <c r="BC329" s="1" t="s">
        <v>331</v>
      </c>
      <c r="BD329" s="1" t="s">
        <v>40</v>
      </c>
      <c r="BE329" s="1">
        <v>71</v>
      </c>
      <c r="BF329" s="1">
        <v>600</v>
      </c>
      <c r="BG329" s="1">
        <v>600</v>
      </c>
      <c r="BH329" s="1">
        <v>3.3371</v>
      </c>
      <c r="BI329" s="1" t="s">
        <v>169</v>
      </c>
    </row>
    <row r="330" spans="1:61" x14ac:dyDescent="0.15">
      <c r="A330" s="21" t="s">
        <v>766</v>
      </c>
      <c r="B330" s="21" t="s">
        <v>767</v>
      </c>
      <c r="C330" s="1" t="s">
        <v>38</v>
      </c>
      <c r="I330" s="1">
        <v>2</v>
      </c>
      <c r="V330" s="1">
        <v>3003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22">
        <f t="shared" si="30"/>
        <v>3003</v>
      </c>
      <c r="AI330" s="22"/>
      <c r="AJ330" s="22"/>
      <c r="AK330" s="22">
        <f t="shared" si="25"/>
        <v>3003</v>
      </c>
      <c r="AL330" s="22"/>
      <c r="AM330" s="22"/>
      <c r="AN330" s="22"/>
      <c r="AO330" s="22"/>
      <c r="AP330" s="22">
        <f t="shared" si="26"/>
        <v>3003</v>
      </c>
      <c r="AQ330" s="22"/>
      <c r="AR330" s="22">
        <f t="shared" si="27"/>
        <v>3003</v>
      </c>
      <c r="AS330" s="22"/>
      <c r="AT330" s="22"/>
      <c r="AU330" s="22"/>
      <c r="AV330" s="22"/>
      <c r="AW330" s="22">
        <f t="shared" si="28"/>
        <v>3003</v>
      </c>
      <c r="AX330" s="22"/>
      <c r="AY330" s="22"/>
      <c r="AZ330" s="22"/>
      <c r="BA330" s="22"/>
      <c r="BB330" s="1">
        <v>0</v>
      </c>
      <c r="BC330" s="1" t="s">
        <v>331</v>
      </c>
      <c r="BD330" s="1" t="s">
        <v>40</v>
      </c>
      <c r="BE330" s="1">
        <v>91</v>
      </c>
      <c r="BF330" s="1">
        <v>5000</v>
      </c>
      <c r="BG330" s="1">
        <v>5000</v>
      </c>
      <c r="BH330" s="1">
        <v>1.23</v>
      </c>
      <c r="BI330" s="1" t="s">
        <v>169</v>
      </c>
    </row>
    <row r="331" spans="1:61" x14ac:dyDescent="0.15">
      <c r="A331" s="21" t="s">
        <v>768</v>
      </c>
      <c r="B331" s="21" t="s">
        <v>769</v>
      </c>
      <c r="C331" s="1" t="s">
        <v>38</v>
      </c>
      <c r="I331" s="1">
        <v>2</v>
      </c>
      <c r="V331" s="1">
        <v>236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22">
        <f t="shared" si="30"/>
        <v>236</v>
      </c>
      <c r="AI331" s="22"/>
      <c r="AJ331" s="22"/>
      <c r="AK331" s="22">
        <f t="shared" si="25"/>
        <v>236</v>
      </c>
      <c r="AL331" s="22"/>
      <c r="AM331" s="22"/>
      <c r="AN331" s="22"/>
      <c r="AO331" s="22"/>
      <c r="AP331" s="22">
        <f t="shared" si="26"/>
        <v>236</v>
      </c>
      <c r="AQ331" s="22"/>
      <c r="AR331" s="22">
        <f t="shared" si="27"/>
        <v>236</v>
      </c>
      <c r="AS331" s="22"/>
      <c r="AT331" s="22"/>
      <c r="AU331" s="22"/>
      <c r="AV331" s="22"/>
      <c r="AW331" s="22">
        <f t="shared" si="28"/>
        <v>236</v>
      </c>
      <c r="AX331" s="22"/>
      <c r="AY331" s="22"/>
      <c r="AZ331" s="22"/>
      <c r="BA331" s="22"/>
      <c r="BB331" s="1">
        <v>0</v>
      </c>
      <c r="BC331" s="1" t="s">
        <v>356</v>
      </c>
      <c r="BD331" s="1" t="s">
        <v>40</v>
      </c>
      <c r="BE331" s="1">
        <v>84</v>
      </c>
      <c r="BF331" s="1">
        <v>500</v>
      </c>
      <c r="BG331" s="1">
        <v>500</v>
      </c>
      <c r="BH331" s="1">
        <v>5.6684999999999999</v>
      </c>
      <c r="BI331" s="1" t="s">
        <v>169</v>
      </c>
    </row>
    <row r="332" spans="1:61" x14ac:dyDescent="0.15">
      <c r="A332" s="21" t="s">
        <v>770</v>
      </c>
      <c r="B332" s="21" t="s">
        <v>771</v>
      </c>
      <c r="C332" s="1" t="s">
        <v>38</v>
      </c>
      <c r="I332" s="1">
        <v>3</v>
      </c>
      <c r="V332" s="1">
        <v>319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22">
        <f t="shared" si="30"/>
        <v>319</v>
      </c>
      <c r="AI332" s="22"/>
      <c r="AJ332" s="22"/>
      <c r="AK332" s="22">
        <f t="shared" si="25"/>
        <v>319</v>
      </c>
      <c r="AL332" s="22"/>
      <c r="AM332" s="22"/>
      <c r="AN332" s="22"/>
      <c r="AO332" s="22"/>
      <c r="AP332" s="22">
        <f t="shared" si="26"/>
        <v>319</v>
      </c>
      <c r="AQ332" s="22"/>
      <c r="AR332" s="22">
        <f t="shared" si="27"/>
        <v>319</v>
      </c>
      <c r="AS332" s="22"/>
      <c r="AT332" s="22"/>
      <c r="AU332" s="22"/>
      <c r="AV332" s="22"/>
      <c r="AW332" s="22">
        <f t="shared" si="28"/>
        <v>319</v>
      </c>
      <c r="AX332" s="22"/>
      <c r="AY332" s="22"/>
      <c r="AZ332" s="22"/>
      <c r="BA332" s="22"/>
      <c r="BB332" s="1">
        <v>0</v>
      </c>
      <c r="BC332" s="1" t="s">
        <v>172</v>
      </c>
      <c r="BD332" s="1" t="s">
        <v>40</v>
      </c>
      <c r="BE332" s="1">
        <v>96</v>
      </c>
      <c r="BF332" s="1">
        <v>2500</v>
      </c>
      <c r="BG332" s="1">
        <v>2500</v>
      </c>
      <c r="BH332" s="1">
        <v>0.1699</v>
      </c>
      <c r="BI332" s="1" t="s">
        <v>169</v>
      </c>
    </row>
    <row r="333" spans="1:61" x14ac:dyDescent="0.15">
      <c r="A333" s="21" t="s">
        <v>772</v>
      </c>
      <c r="B333" s="21" t="s">
        <v>773</v>
      </c>
      <c r="C333" s="1" t="s">
        <v>38</v>
      </c>
      <c r="I333" s="1">
        <v>1</v>
      </c>
      <c r="V333" s="1">
        <v>4874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22">
        <f t="shared" si="30"/>
        <v>4874</v>
      </c>
      <c r="AI333" s="22"/>
      <c r="AJ333" s="22"/>
      <c r="AK333" s="22">
        <f t="shared" si="25"/>
        <v>4874</v>
      </c>
      <c r="AL333" s="22"/>
      <c r="AM333" s="22"/>
      <c r="AN333" s="22"/>
      <c r="AO333" s="22"/>
      <c r="AP333" s="22">
        <f t="shared" si="26"/>
        <v>4874</v>
      </c>
      <c r="AQ333" s="22"/>
      <c r="AR333" s="22">
        <f t="shared" si="27"/>
        <v>4874</v>
      </c>
      <c r="AS333" s="22"/>
      <c r="AT333" s="22"/>
      <c r="AU333" s="22"/>
      <c r="AV333" s="22"/>
      <c r="AW333" s="22">
        <f t="shared" si="28"/>
        <v>4874</v>
      </c>
      <c r="AX333" s="22"/>
      <c r="AY333" s="22"/>
      <c r="AZ333" s="22"/>
      <c r="BA333" s="22"/>
      <c r="BB333" s="1">
        <v>0</v>
      </c>
      <c r="BC333" s="1" t="s">
        <v>356</v>
      </c>
      <c r="BD333" s="1" t="s">
        <v>40</v>
      </c>
      <c r="BE333" s="1">
        <v>54</v>
      </c>
      <c r="BF333" s="1">
        <v>5000</v>
      </c>
      <c r="BG333" s="1">
        <v>500</v>
      </c>
      <c r="BH333" s="1">
        <v>5.7</v>
      </c>
      <c r="BI333" s="1" t="s">
        <v>169</v>
      </c>
    </row>
    <row r="334" spans="1:61" x14ac:dyDescent="0.15">
      <c r="A334" s="21" t="s">
        <v>774</v>
      </c>
      <c r="B334" s="21" t="s">
        <v>775</v>
      </c>
      <c r="C334" s="1" t="s">
        <v>38</v>
      </c>
      <c r="I334" s="1">
        <v>1</v>
      </c>
      <c r="V334" s="1">
        <v>149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22">
        <f t="shared" si="30"/>
        <v>149</v>
      </c>
      <c r="AI334" s="22"/>
      <c r="AJ334" s="22"/>
      <c r="AK334" s="22">
        <f t="shared" si="25"/>
        <v>149</v>
      </c>
      <c r="AL334" s="22"/>
      <c r="AM334" s="22"/>
      <c r="AN334" s="22"/>
      <c r="AO334" s="22"/>
      <c r="AP334" s="22">
        <f t="shared" si="26"/>
        <v>149</v>
      </c>
      <c r="AQ334" s="22"/>
      <c r="AR334" s="22">
        <f t="shared" si="27"/>
        <v>149</v>
      </c>
      <c r="AS334" s="22"/>
      <c r="AT334" s="22"/>
      <c r="AU334" s="22"/>
      <c r="AV334" s="22"/>
      <c r="AW334" s="22">
        <f t="shared" si="28"/>
        <v>149</v>
      </c>
      <c r="AX334" s="22"/>
      <c r="AY334" s="22"/>
      <c r="AZ334" s="22"/>
      <c r="BA334" s="22"/>
      <c r="BB334" s="1">
        <v>0</v>
      </c>
      <c r="BC334" s="1" t="s">
        <v>395</v>
      </c>
      <c r="BD334" s="1" t="s">
        <v>40</v>
      </c>
      <c r="BE334" s="1">
        <v>71</v>
      </c>
      <c r="BF334" s="1">
        <v>1000</v>
      </c>
      <c r="BG334" s="1">
        <v>1000</v>
      </c>
      <c r="BH334" s="1">
        <v>1E-4</v>
      </c>
      <c r="BI334" s="1" t="s">
        <v>169</v>
      </c>
    </row>
    <row r="335" spans="1:61" x14ac:dyDescent="0.15">
      <c r="A335" s="21" t="s">
        <v>776</v>
      </c>
      <c r="B335" s="21" t="s">
        <v>777</v>
      </c>
      <c r="C335" s="1" t="s">
        <v>38</v>
      </c>
      <c r="E335" s="1">
        <v>1</v>
      </c>
      <c r="F335" s="1">
        <v>1</v>
      </c>
      <c r="V335" s="1">
        <v>1853</v>
      </c>
      <c r="W335" s="1">
        <v>0</v>
      </c>
      <c r="X335" s="1">
        <v>0</v>
      </c>
      <c r="Y335" s="1">
        <v>0</v>
      </c>
      <c r="Z335" s="1">
        <v>0</v>
      </c>
      <c r="AA335" s="1">
        <v>1980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22">
        <f t="shared" si="30"/>
        <v>3833</v>
      </c>
      <c r="AI335" s="22"/>
      <c r="AJ335" s="22"/>
      <c r="AK335" s="22">
        <f t="shared" si="25"/>
        <v>3833</v>
      </c>
      <c r="AL335" s="22"/>
      <c r="AM335" s="22"/>
      <c r="AN335" s="22"/>
      <c r="AO335" s="22"/>
      <c r="AP335" s="22">
        <f t="shared" si="26"/>
        <v>3833</v>
      </c>
      <c r="AQ335" s="22"/>
      <c r="AR335" s="22">
        <f t="shared" si="27"/>
        <v>3833</v>
      </c>
      <c r="AS335" s="22"/>
      <c r="AT335" s="22"/>
      <c r="AU335" s="22"/>
      <c r="AV335" s="22"/>
      <c r="AW335" s="22">
        <f t="shared" si="28"/>
        <v>3833</v>
      </c>
      <c r="AX335" s="22"/>
      <c r="AY335" s="22"/>
      <c r="AZ335" s="22"/>
      <c r="BA335" s="22"/>
      <c r="BB335" s="1">
        <v>0</v>
      </c>
      <c r="BC335" s="1" t="s">
        <v>177</v>
      </c>
      <c r="BD335" s="1" t="s">
        <v>40</v>
      </c>
      <c r="BE335" s="1">
        <v>56</v>
      </c>
      <c r="BF335" s="1">
        <v>5000</v>
      </c>
      <c r="BG335" s="1">
        <v>5000</v>
      </c>
      <c r="BH335" s="1">
        <v>8.6999999999999994E-3</v>
      </c>
      <c r="BI335" s="1" t="s">
        <v>125</v>
      </c>
    </row>
    <row r="336" spans="1:61" x14ac:dyDescent="0.15">
      <c r="A336" s="21" t="s">
        <v>778</v>
      </c>
      <c r="B336" s="21" t="s">
        <v>779</v>
      </c>
      <c r="C336" s="1" t="s">
        <v>38</v>
      </c>
      <c r="I336" s="1">
        <v>1</v>
      </c>
      <c r="V336" s="1">
        <v>6297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22">
        <f t="shared" si="30"/>
        <v>6297</v>
      </c>
      <c r="AI336" s="22"/>
      <c r="AJ336" s="22"/>
      <c r="AK336" s="22">
        <f t="shared" ref="AK336:AK399" si="31">AH336-SUMPRODUCT($D$9:$U$9*D336:U336)</f>
        <v>6297</v>
      </c>
      <c r="AL336" s="22"/>
      <c r="AM336" s="22"/>
      <c r="AN336" s="22"/>
      <c r="AO336" s="22"/>
      <c r="AP336" s="22">
        <f t="shared" ref="AP336:AP399" si="32">AK336-SUMPRODUCT($D$10:$U$10*D336:U336)</f>
        <v>6297</v>
      </c>
      <c r="AQ336" s="22"/>
      <c r="AR336" s="22">
        <f t="shared" ref="AR336:AR399" si="33">AP336-SUMPRODUCT($D$11:$U$11*D336:U336)</f>
        <v>6297</v>
      </c>
      <c r="AS336" s="22"/>
      <c r="AT336" s="22"/>
      <c r="AU336" s="22"/>
      <c r="AV336" s="22"/>
      <c r="AW336" s="22">
        <f t="shared" ref="AW336:AW399" si="34">AR336-SUMPRODUCT($D$12:$U$12*D336:U336)</f>
        <v>6297</v>
      </c>
      <c r="AX336" s="22"/>
      <c r="AY336" s="22"/>
      <c r="AZ336" s="22"/>
      <c r="BA336" s="22"/>
      <c r="BB336" s="1">
        <v>0</v>
      </c>
      <c r="BC336" s="1" t="s">
        <v>117</v>
      </c>
      <c r="BD336" s="1" t="s">
        <v>40</v>
      </c>
      <c r="BE336" s="1">
        <v>31</v>
      </c>
      <c r="BF336" s="1">
        <v>5000</v>
      </c>
      <c r="BG336" s="1">
        <v>5000</v>
      </c>
      <c r="BH336" s="1">
        <v>1E-4</v>
      </c>
      <c r="BI336" s="1" t="s">
        <v>169</v>
      </c>
    </row>
    <row r="337" spans="1:61" x14ac:dyDescent="0.15">
      <c r="A337" s="21" t="s">
        <v>780</v>
      </c>
      <c r="B337" s="21" t="s">
        <v>781</v>
      </c>
      <c r="C337" s="1" t="s">
        <v>38</v>
      </c>
      <c r="I337" s="1">
        <v>1</v>
      </c>
      <c r="V337" s="1">
        <v>3329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22">
        <f t="shared" si="30"/>
        <v>3329</v>
      </c>
      <c r="AI337" s="22"/>
      <c r="AJ337" s="22"/>
      <c r="AK337" s="22">
        <f t="shared" si="31"/>
        <v>3329</v>
      </c>
      <c r="AL337" s="22"/>
      <c r="AM337" s="22"/>
      <c r="AN337" s="22"/>
      <c r="AO337" s="22"/>
      <c r="AP337" s="22">
        <f t="shared" si="32"/>
        <v>3329</v>
      </c>
      <c r="AQ337" s="22"/>
      <c r="AR337" s="22">
        <f t="shared" si="33"/>
        <v>3329</v>
      </c>
      <c r="AS337" s="22"/>
      <c r="AT337" s="22"/>
      <c r="AU337" s="22"/>
      <c r="AV337" s="22"/>
      <c r="AW337" s="22">
        <f t="shared" si="34"/>
        <v>3329</v>
      </c>
      <c r="AX337" s="22"/>
      <c r="AY337" s="22"/>
      <c r="AZ337" s="22"/>
      <c r="BA337" s="22"/>
      <c r="BB337" s="1">
        <v>0</v>
      </c>
      <c r="BC337" s="1" t="s">
        <v>177</v>
      </c>
      <c r="BD337" s="1" t="s">
        <v>40</v>
      </c>
      <c r="BE337" s="1">
        <v>53</v>
      </c>
      <c r="BF337" s="1">
        <v>5000</v>
      </c>
      <c r="BG337" s="1">
        <v>5000</v>
      </c>
      <c r="BH337" s="1">
        <v>3.7000000000000002E-3</v>
      </c>
      <c r="BI337" s="1" t="s">
        <v>169</v>
      </c>
    </row>
    <row r="338" spans="1:61" x14ac:dyDescent="0.15">
      <c r="A338" s="21" t="s">
        <v>782</v>
      </c>
      <c r="B338" s="21" t="s">
        <v>783</v>
      </c>
      <c r="C338" s="1" t="s">
        <v>38</v>
      </c>
      <c r="D338" s="1">
        <v>2</v>
      </c>
      <c r="V338" s="1">
        <v>3357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22">
        <f t="shared" si="30"/>
        <v>3357</v>
      </c>
      <c r="AI338" s="22"/>
      <c r="AJ338" s="22"/>
      <c r="AK338" s="22">
        <f t="shared" si="31"/>
        <v>3357</v>
      </c>
      <c r="AL338" s="22"/>
      <c r="AM338" s="22"/>
      <c r="AN338" s="22"/>
      <c r="AO338" s="22"/>
      <c r="AP338" s="22">
        <f t="shared" si="32"/>
        <v>3357</v>
      </c>
      <c r="AQ338" s="22"/>
      <c r="AR338" s="22">
        <f t="shared" si="33"/>
        <v>3357</v>
      </c>
      <c r="AS338" s="22"/>
      <c r="AT338" s="22"/>
      <c r="AU338" s="22"/>
      <c r="AV338" s="22"/>
      <c r="AW338" s="22">
        <f t="shared" si="34"/>
        <v>3357</v>
      </c>
      <c r="AX338" s="22"/>
      <c r="AY338" s="22"/>
      <c r="AZ338" s="22"/>
      <c r="BA338" s="22"/>
      <c r="BB338" s="1">
        <v>0</v>
      </c>
      <c r="BC338" s="1" t="s">
        <v>177</v>
      </c>
      <c r="BD338" s="1" t="s">
        <v>40</v>
      </c>
      <c r="BE338" s="1">
        <v>66</v>
      </c>
      <c r="BF338" s="1">
        <v>5000</v>
      </c>
      <c r="BG338" s="1">
        <v>5000</v>
      </c>
      <c r="BH338" s="1">
        <v>0.1198</v>
      </c>
      <c r="BI338" s="1" t="s">
        <v>125</v>
      </c>
    </row>
    <row r="339" spans="1:61" x14ac:dyDescent="0.15">
      <c r="A339" s="21" t="s">
        <v>784</v>
      </c>
      <c r="B339" s="21" t="s">
        <v>785</v>
      </c>
      <c r="C339" s="1" t="s">
        <v>38</v>
      </c>
      <c r="D339" s="1">
        <v>4</v>
      </c>
      <c r="V339" s="1">
        <v>5804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22">
        <f t="shared" si="30"/>
        <v>5804</v>
      </c>
      <c r="AI339" s="22"/>
      <c r="AJ339" s="22"/>
      <c r="AK339" s="22">
        <f t="shared" si="31"/>
        <v>5804</v>
      </c>
      <c r="AL339" s="22"/>
      <c r="AM339" s="22"/>
      <c r="AN339" s="22"/>
      <c r="AO339" s="22"/>
      <c r="AP339" s="22">
        <f t="shared" si="32"/>
        <v>5804</v>
      </c>
      <c r="AQ339" s="22"/>
      <c r="AR339" s="22">
        <f t="shared" si="33"/>
        <v>5804</v>
      </c>
      <c r="AS339" s="22"/>
      <c r="AT339" s="22"/>
      <c r="AU339" s="22"/>
      <c r="AV339" s="22"/>
      <c r="AW339" s="22">
        <f t="shared" si="34"/>
        <v>5804</v>
      </c>
      <c r="AX339" s="22"/>
      <c r="AY339" s="22"/>
      <c r="AZ339" s="22"/>
      <c r="BA339" s="22"/>
      <c r="BB339" s="1">
        <v>0</v>
      </c>
      <c r="BC339" s="1" t="s">
        <v>177</v>
      </c>
      <c r="BD339" s="1" t="s">
        <v>40</v>
      </c>
      <c r="BE339" s="1">
        <v>66</v>
      </c>
      <c r="BF339" s="1">
        <v>5000</v>
      </c>
      <c r="BG339" s="1">
        <v>5000</v>
      </c>
      <c r="BH339" s="1">
        <v>0.11899999999999999</v>
      </c>
      <c r="BI339" s="1" t="s">
        <v>125</v>
      </c>
    </row>
    <row r="340" spans="1:61" x14ac:dyDescent="0.15">
      <c r="A340" s="21" t="s">
        <v>992</v>
      </c>
      <c r="B340" s="21" t="s">
        <v>993</v>
      </c>
      <c r="C340" s="1" t="s">
        <v>38</v>
      </c>
      <c r="R340" s="1">
        <v>1</v>
      </c>
      <c r="V340" s="1">
        <v>200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22">
        <f t="shared" si="30"/>
        <v>200</v>
      </c>
      <c r="AI340" s="22"/>
      <c r="AJ340" s="22"/>
      <c r="AK340" s="22">
        <f t="shared" si="31"/>
        <v>200</v>
      </c>
      <c r="AL340" s="22"/>
      <c r="AM340" s="22"/>
      <c r="AN340" s="22"/>
      <c r="AO340" s="22" t="s">
        <v>1728</v>
      </c>
      <c r="AP340" s="22">
        <f t="shared" si="32"/>
        <v>200</v>
      </c>
      <c r="AQ340" s="22" t="s">
        <v>1728</v>
      </c>
      <c r="AR340" s="22">
        <f t="shared" si="33"/>
        <v>200</v>
      </c>
      <c r="AS340" s="22"/>
      <c r="AT340" s="22"/>
      <c r="AU340" s="22"/>
      <c r="AV340" s="22" t="s">
        <v>1728</v>
      </c>
      <c r="AW340" s="22">
        <f t="shared" si="34"/>
        <v>200</v>
      </c>
      <c r="AX340" s="22" t="s">
        <v>1728</v>
      </c>
      <c r="AY340" s="22">
        <v>240</v>
      </c>
      <c r="AZ340" s="22" t="s">
        <v>1778</v>
      </c>
      <c r="BA340" s="25" t="s">
        <v>1792</v>
      </c>
      <c r="BB340" s="1">
        <v>240</v>
      </c>
      <c r="BC340" s="1" t="s">
        <v>994</v>
      </c>
      <c r="BD340" s="1" t="s">
        <v>40</v>
      </c>
      <c r="BE340" s="1">
        <v>41</v>
      </c>
      <c r="BF340" s="1">
        <v>100</v>
      </c>
      <c r="BG340" s="1">
        <v>20</v>
      </c>
      <c r="BH340" s="1">
        <v>16.5945</v>
      </c>
      <c r="BI340" s="1" t="s">
        <v>17</v>
      </c>
    </row>
    <row r="341" spans="1:61" x14ac:dyDescent="0.15">
      <c r="A341" s="21" t="s">
        <v>789</v>
      </c>
      <c r="B341" s="21" t="s">
        <v>790</v>
      </c>
      <c r="C341" s="1" t="s">
        <v>38</v>
      </c>
      <c r="D341" s="1">
        <v>2</v>
      </c>
      <c r="V341" s="1">
        <v>4091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22">
        <f t="shared" si="30"/>
        <v>4091</v>
      </c>
      <c r="AI341" s="22"/>
      <c r="AJ341" s="22"/>
      <c r="AK341" s="22">
        <f t="shared" si="31"/>
        <v>4091</v>
      </c>
      <c r="AL341" s="22"/>
      <c r="AM341" s="22"/>
      <c r="AN341" s="22"/>
      <c r="AO341" s="22"/>
      <c r="AP341" s="22">
        <f t="shared" si="32"/>
        <v>4091</v>
      </c>
      <c r="AQ341" s="22"/>
      <c r="AR341" s="22">
        <f t="shared" si="33"/>
        <v>4091</v>
      </c>
      <c r="AS341" s="22"/>
      <c r="AT341" s="22"/>
      <c r="AU341" s="22"/>
      <c r="AV341" s="22"/>
      <c r="AW341" s="22">
        <f t="shared" si="34"/>
        <v>4091</v>
      </c>
      <c r="AX341" s="22"/>
      <c r="AY341" s="22"/>
      <c r="AZ341" s="22"/>
      <c r="BA341" s="22"/>
      <c r="BB341" s="1">
        <v>0</v>
      </c>
      <c r="BC341" s="1" t="s">
        <v>177</v>
      </c>
      <c r="BD341" s="1" t="s">
        <v>40</v>
      </c>
      <c r="BE341" s="1">
        <v>66</v>
      </c>
      <c r="BF341" s="1">
        <v>5000</v>
      </c>
      <c r="BG341" s="1">
        <v>5000</v>
      </c>
      <c r="BH341" s="1">
        <v>0.1338</v>
      </c>
      <c r="BI341" s="1" t="s">
        <v>125</v>
      </c>
    </row>
    <row r="342" spans="1:61" x14ac:dyDescent="0.15">
      <c r="A342" s="21" t="s">
        <v>791</v>
      </c>
      <c r="B342" s="21" t="s">
        <v>792</v>
      </c>
      <c r="C342" s="1" t="s">
        <v>38</v>
      </c>
      <c r="D342" s="1">
        <v>2</v>
      </c>
      <c r="V342" s="1">
        <v>1898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22">
        <f t="shared" si="30"/>
        <v>1898</v>
      </c>
      <c r="AI342" s="22"/>
      <c r="AJ342" s="22"/>
      <c r="AK342" s="22">
        <f t="shared" si="31"/>
        <v>1898</v>
      </c>
      <c r="AL342" s="22"/>
      <c r="AM342" s="22"/>
      <c r="AN342" s="22"/>
      <c r="AO342" s="22"/>
      <c r="AP342" s="22">
        <f t="shared" si="32"/>
        <v>1898</v>
      </c>
      <c r="AQ342" s="22"/>
      <c r="AR342" s="22">
        <f t="shared" si="33"/>
        <v>1898</v>
      </c>
      <c r="AS342" s="22"/>
      <c r="AT342" s="22"/>
      <c r="AU342" s="22"/>
      <c r="AV342" s="22"/>
      <c r="AW342" s="22">
        <f t="shared" si="34"/>
        <v>1898</v>
      </c>
      <c r="AX342" s="22"/>
      <c r="AY342" s="22"/>
      <c r="AZ342" s="22"/>
      <c r="BA342" s="22"/>
      <c r="BB342" s="1">
        <v>0</v>
      </c>
      <c r="BC342" s="1" t="s">
        <v>177</v>
      </c>
      <c r="BD342" s="1" t="s">
        <v>40</v>
      </c>
      <c r="BE342" s="1">
        <v>66</v>
      </c>
      <c r="BF342" s="1">
        <v>5000</v>
      </c>
      <c r="BG342" s="1">
        <v>5000</v>
      </c>
      <c r="BH342" s="1">
        <v>0.1222</v>
      </c>
      <c r="BI342" s="1" t="s">
        <v>125</v>
      </c>
    </row>
    <row r="343" spans="1:61" x14ac:dyDescent="0.15">
      <c r="A343" s="21" t="s">
        <v>793</v>
      </c>
      <c r="B343" s="21" t="s">
        <v>794</v>
      </c>
      <c r="C343" s="1" t="s">
        <v>38</v>
      </c>
      <c r="I343" s="1">
        <v>3</v>
      </c>
      <c r="V343" s="1">
        <v>1059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22">
        <f t="shared" si="30"/>
        <v>1059</v>
      </c>
      <c r="AI343" s="22"/>
      <c r="AJ343" s="22"/>
      <c r="AK343" s="22">
        <f t="shared" si="31"/>
        <v>1059</v>
      </c>
      <c r="AL343" s="22"/>
      <c r="AM343" s="22"/>
      <c r="AN343" s="22"/>
      <c r="AO343" s="22"/>
      <c r="AP343" s="22">
        <f t="shared" si="32"/>
        <v>1059</v>
      </c>
      <c r="AQ343" s="22"/>
      <c r="AR343" s="22">
        <f t="shared" si="33"/>
        <v>1059</v>
      </c>
      <c r="AS343" s="22"/>
      <c r="AT343" s="22"/>
      <c r="AU343" s="22"/>
      <c r="AV343" s="22"/>
      <c r="AW343" s="22">
        <f t="shared" si="34"/>
        <v>1059</v>
      </c>
      <c r="AX343" s="22"/>
      <c r="AY343" s="22"/>
      <c r="AZ343" s="22"/>
      <c r="BA343" s="22"/>
      <c r="BB343" s="1">
        <v>0</v>
      </c>
      <c r="BC343" s="1" t="s">
        <v>177</v>
      </c>
      <c r="BD343" s="1" t="s">
        <v>40</v>
      </c>
      <c r="BE343" s="1">
        <v>63</v>
      </c>
      <c r="BF343" s="1">
        <v>5000</v>
      </c>
      <c r="BG343" s="1">
        <v>5000</v>
      </c>
      <c r="BH343" s="1">
        <v>4.0500000000000001E-2</v>
      </c>
      <c r="BI343" s="1" t="s">
        <v>169</v>
      </c>
    </row>
    <row r="344" spans="1:61" x14ac:dyDescent="0.15">
      <c r="A344" s="21" t="s">
        <v>795</v>
      </c>
      <c r="B344" s="21" t="s">
        <v>796</v>
      </c>
      <c r="C344" s="1" t="s">
        <v>38</v>
      </c>
      <c r="I344" s="1">
        <v>1</v>
      </c>
      <c r="V344" s="1">
        <v>5129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22">
        <f t="shared" si="30"/>
        <v>5129</v>
      </c>
      <c r="AI344" s="22"/>
      <c r="AJ344" s="22"/>
      <c r="AK344" s="22">
        <f t="shared" si="31"/>
        <v>5129</v>
      </c>
      <c r="AL344" s="22"/>
      <c r="AM344" s="22"/>
      <c r="AN344" s="22"/>
      <c r="AO344" s="22"/>
      <c r="AP344" s="22">
        <f t="shared" si="32"/>
        <v>5129</v>
      </c>
      <c r="AQ344" s="22"/>
      <c r="AR344" s="22">
        <f t="shared" si="33"/>
        <v>5129</v>
      </c>
      <c r="AS344" s="22"/>
      <c r="AT344" s="22"/>
      <c r="AU344" s="22"/>
      <c r="AV344" s="22"/>
      <c r="AW344" s="22">
        <f t="shared" si="34"/>
        <v>5129</v>
      </c>
      <c r="AX344" s="22"/>
      <c r="AY344" s="22"/>
      <c r="AZ344" s="22"/>
      <c r="BA344" s="22"/>
      <c r="BB344" s="1">
        <v>0</v>
      </c>
      <c r="BC344" s="1" t="s">
        <v>177</v>
      </c>
      <c r="BD344" s="1" t="s">
        <v>40</v>
      </c>
      <c r="BE344" s="1">
        <v>56</v>
      </c>
      <c r="BF344" s="1">
        <v>5000</v>
      </c>
      <c r="BG344" s="1">
        <v>5000</v>
      </c>
      <c r="BH344" s="1">
        <v>5.4000000000000003E-3</v>
      </c>
      <c r="BI344" s="1" t="s">
        <v>169</v>
      </c>
    </row>
    <row r="345" spans="1:61" x14ac:dyDescent="0.15">
      <c r="A345" s="21" t="s">
        <v>797</v>
      </c>
      <c r="B345" s="21" t="s">
        <v>798</v>
      </c>
      <c r="C345" s="1" t="s">
        <v>38</v>
      </c>
      <c r="H345" s="1">
        <v>1</v>
      </c>
      <c r="V345" s="1">
        <v>3632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22">
        <f t="shared" si="30"/>
        <v>3632</v>
      </c>
      <c r="AI345" s="22"/>
      <c r="AJ345" s="22"/>
      <c r="AK345" s="22">
        <f t="shared" si="31"/>
        <v>3632</v>
      </c>
      <c r="AL345" s="22"/>
      <c r="AM345" s="22"/>
      <c r="AN345" s="22"/>
      <c r="AO345" s="22"/>
      <c r="AP345" s="22">
        <f t="shared" si="32"/>
        <v>3632</v>
      </c>
      <c r="AQ345" s="22"/>
      <c r="AR345" s="22">
        <f t="shared" si="33"/>
        <v>3632</v>
      </c>
      <c r="AS345" s="22"/>
      <c r="AT345" s="22"/>
      <c r="AU345" s="22"/>
      <c r="AV345" s="22"/>
      <c r="AW345" s="22">
        <f t="shared" si="34"/>
        <v>3632</v>
      </c>
      <c r="AX345" s="22"/>
      <c r="AY345" s="22"/>
      <c r="AZ345" s="22"/>
      <c r="BA345" s="22"/>
      <c r="BB345" s="1">
        <v>0</v>
      </c>
      <c r="BC345" s="1" t="s">
        <v>172</v>
      </c>
      <c r="BD345" s="1" t="s">
        <v>40</v>
      </c>
      <c r="BE345" s="1">
        <v>76</v>
      </c>
      <c r="BF345" s="1">
        <v>5000</v>
      </c>
      <c r="BG345" s="1">
        <v>5000</v>
      </c>
      <c r="BH345" s="1">
        <v>9.9000000000000008E-3</v>
      </c>
      <c r="BI345" s="1" t="s">
        <v>7</v>
      </c>
    </row>
    <row r="346" spans="1:61" x14ac:dyDescent="0.15">
      <c r="A346" s="21" t="s">
        <v>799</v>
      </c>
      <c r="B346" s="21" t="s">
        <v>800</v>
      </c>
      <c r="C346" s="1" t="s">
        <v>38</v>
      </c>
      <c r="I346" s="1">
        <v>2</v>
      </c>
      <c r="V346" s="1">
        <v>2955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22">
        <f t="shared" si="30"/>
        <v>2955</v>
      </c>
      <c r="AI346" s="22"/>
      <c r="AJ346" s="22"/>
      <c r="AK346" s="22">
        <f t="shared" si="31"/>
        <v>2955</v>
      </c>
      <c r="AL346" s="22"/>
      <c r="AM346" s="22"/>
      <c r="AN346" s="22"/>
      <c r="AO346" s="22"/>
      <c r="AP346" s="22">
        <f t="shared" si="32"/>
        <v>2955</v>
      </c>
      <c r="AQ346" s="22"/>
      <c r="AR346" s="22">
        <f t="shared" si="33"/>
        <v>2955</v>
      </c>
      <c r="AS346" s="22"/>
      <c r="AT346" s="22"/>
      <c r="AU346" s="22"/>
      <c r="AV346" s="22"/>
      <c r="AW346" s="22">
        <f t="shared" si="34"/>
        <v>2955</v>
      </c>
      <c r="AX346" s="22"/>
      <c r="AY346" s="22"/>
      <c r="AZ346" s="22"/>
      <c r="BA346" s="22"/>
      <c r="BB346" s="1">
        <v>0</v>
      </c>
      <c r="BC346" s="1" t="s">
        <v>172</v>
      </c>
      <c r="BD346" s="1" t="s">
        <v>40</v>
      </c>
      <c r="BE346" s="1">
        <v>126</v>
      </c>
      <c r="BF346" s="1">
        <v>3000</v>
      </c>
      <c r="BG346" s="1">
        <v>3000</v>
      </c>
      <c r="BH346" s="1">
        <v>1.8439000000000001</v>
      </c>
      <c r="BI346" s="1" t="s">
        <v>169</v>
      </c>
    </row>
    <row r="347" spans="1:61" x14ac:dyDescent="0.15">
      <c r="A347" s="21" t="s">
        <v>801</v>
      </c>
      <c r="B347" s="21" t="s">
        <v>802</v>
      </c>
      <c r="C347" s="1" t="s">
        <v>38</v>
      </c>
      <c r="I347" s="1">
        <v>1</v>
      </c>
      <c r="V347" s="1">
        <v>3384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22">
        <f t="shared" si="30"/>
        <v>3384</v>
      </c>
      <c r="AI347" s="22"/>
      <c r="AJ347" s="22"/>
      <c r="AK347" s="22">
        <f t="shared" si="31"/>
        <v>3384</v>
      </c>
      <c r="AL347" s="22"/>
      <c r="AM347" s="22"/>
      <c r="AN347" s="22"/>
      <c r="AO347" s="22"/>
      <c r="AP347" s="22">
        <f t="shared" si="32"/>
        <v>3384</v>
      </c>
      <c r="AQ347" s="22"/>
      <c r="AR347" s="22">
        <f t="shared" si="33"/>
        <v>3384</v>
      </c>
      <c r="AS347" s="22"/>
      <c r="AT347" s="22"/>
      <c r="AU347" s="22"/>
      <c r="AV347" s="22"/>
      <c r="AW347" s="22">
        <f t="shared" si="34"/>
        <v>3384</v>
      </c>
      <c r="AX347" s="22"/>
      <c r="AY347" s="22"/>
      <c r="AZ347" s="22"/>
      <c r="BA347" s="22"/>
      <c r="BB347" s="1">
        <v>0</v>
      </c>
      <c r="BC347" s="1" t="s">
        <v>177</v>
      </c>
      <c r="BD347" s="1" t="s">
        <v>40</v>
      </c>
      <c r="BE347" s="1">
        <v>53</v>
      </c>
      <c r="BF347" s="1">
        <v>5000</v>
      </c>
      <c r="BG347" s="1">
        <v>5000</v>
      </c>
      <c r="BH347" s="1">
        <v>3.0000000000000001E-3</v>
      </c>
      <c r="BI347" s="1" t="s">
        <v>169</v>
      </c>
    </row>
    <row r="348" spans="1:61" x14ac:dyDescent="0.15">
      <c r="A348" s="21" t="s">
        <v>803</v>
      </c>
      <c r="B348" s="21" t="s">
        <v>804</v>
      </c>
      <c r="C348" s="1" t="s">
        <v>38</v>
      </c>
      <c r="G348" s="1">
        <v>1</v>
      </c>
      <c r="V348" s="1">
        <v>579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22">
        <f t="shared" si="30"/>
        <v>579</v>
      </c>
      <c r="AI348" s="22"/>
      <c r="AJ348" s="22"/>
      <c r="AK348" s="22">
        <f t="shared" si="31"/>
        <v>579</v>
      </c>
      <c r="AL348" s="22"/>
      <c r="AM348" s="22"/>
      <c r="AN348" s="22"/>
      <c r="AO348" s="22"/>
      <c r="AP348" s="22">
        <f t="shared" si="32"/>
        <v>579</v>
      </c>
      <c r="AQ348" s="22"/>
      <c r="AR348" s="22">
        <f t="shared" si="33"/>
        <v>579</v>
      </c>
      <c r="AS348" s="22"/>
      <c r="AT348" s="22"/>
      <c r="AU348" s="22"/>
      <c r="AV348" s="22"/>
      <c r="AW348" s="22">
        <f t="shared" si="34"/>
        <v>579</v>
      </c>
      <c r="AX348" s="22"/>
      <c r="AY348" s="22"/>
      <c r="AZ348" s="22"/>
      <c r="BA348" s="22"/>
      <c r="BB348" s="1">
        <v>0</v>
      </c>
      <c r="BC348" s="1" t="s">
        <v>395</v>
      </c>
      <c r="BD348" s="1" t="s">
        <v>40</v>
      </c>
      <c r="BE348" s="1">
        <v>81</v>
      </c>
      <c r="BF348" s="1">
        <v>1000</v>
      </c>
      <c r="BG348" s="1">
        <v>1000</v>
      </c>
      <c r="BH348" s="1">
        <v>0.42980000000000002</v>
      </c>
      <c r="BI348" s="1" t="s">
        <v>162</v>
      </c>
    </row>
    <row r="349" spans="1:61" x14ac:dyDescent="0.15">
      <c r="A349" s="21" t="s">
        <v>805</v>
      </c>
      <c r="B349" s="21" t="s">
        <v>806</v>
      </c>
      <c r="C349" s="1" t="s">
        <v>38</v>
      </c>
      <c r="I349" s="1">
        <v>1</v>
      </c>
      <c r="J349" s="1">
        <v>1</v>
      </c>
      <c r="V349" s="1">
        <v>4879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22">
        <f t="shared" si="30"/>
        <v>4879</v>
      </c>
      <c r="AI349" s="22"/>
      <c r="AJ349" s="22"/>
      <c r="AK349" s="22">
        <f t="shared" si="31"/>
        <v>4879</v>
      </c>
      <c r="AL349" s="22"/>
      <c r="AM349" s="22"/>
      <c r="AN349" s="22"/>
      <c r="AO349" s="22"/>
      <c r="AP349" s="22">
        <f t="shared" si="32"/>
        <v>4879</v>
      </c>
      <c r="AQ349" s="22"/>
      <c r="AR349" s="22">
        <f t="shared" si="33"/>
        <v>4879</v>
      </c>
      <c r="AS349" s="22"/>
      <c r="AT349" s="22"/>
      <c r="AU349" s="22"/>
      <c r="AV349" s="22"/>
      <c r="AW349" s="22">
        <f t="shared" si="34"/>
        <v>4879</v>
      </c>
      <c r="AX349" s="22"/>
      <c r="AY349" s="22"/>
      <c r="AZ349" s="22"/>
      <c r="BA349" s="22"/>
      <c r="BB349" s="1">
        <v>0</v>
      </c>
      <c r="BC349" s="1" t="s">
        <v>395</v>
      </c>
      <c r="BD349" s="1" t="s">
        <v>40</v>
      </c>
      <c r="BE349" s="1">
        <v>76</v>
      </c>
      <c r="BF349" s="1">
        <v>7920</v>
      </c>
      <c r="BG349" s="1">
        <v>240</v>
      </c>
      <c r="BH349" s="1">
        <v>7.3388</v>
      </c>
      <c r="BI349" s="1" t="s">
        <v>131</v>
      </c>
    </row>
    <row r="350" spans="1:61" x14ac:dyDescent="0.15">
      <c r="A350" s="21" t="s">
        <v>807</v>
      </c>
      <c r="B350" s="21" t="s">
        <v>808</v>
      </c>
      <c r="C350" s="1" t="s">
        <v>38</v>
      </c>
      <c r="G350" s="1">
        <v>2</v>
      </c>
      <c r="V350" s="1">
        <v>1487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22">
        <f t="shared" si="30"/>
        <v>1487</v>
      </c>
      <c r="AI350" s="22"/>
      <c r="AJ350" s="22"/>
      <c r="AK350" s="22">
        <f t="shared" si="31"/>
        <v>1487</v>
      </c>
      <c r="AL350" s="22"/>
      <c r="AM350" s="22"/>
      <c r="AN350" s="22"/>
      <c r="AO350" s="22"/>
      <c r="AP350" s="22">
        <f t="shared" si="32"/>
        <v>1487</v>
      </c>
      <c r="AQ350" s="22"/>
      <c r="AR350" s="22">
        <f t="shared" si="33"/>
        <v>1487</v>
      </c>
      <c r="AS350" s="22"/>
      <c r="AT350" s="22"/>
      <c r="AU350" s="22"/>
      <c r="AV350" s="22"/>
      <c r="AW350" s="22">
        <f t="shared" si="34"/>
        <v>1487</v>
      </c>
      <c r="AX350" s="22"/>
      <c r="AY350" s="22"/>
      <c r="AZ350" s="22"/>
      <c r="BA350" s="22"/>
      <c r="BB350" s="1">
        <v>0</v>
      </c>
      <c r="BC350" s="1" t="s">
        <v>731</v>
      </c>
      <c r="BD350" s="1" t="s">
        <v>40</v>
      </c>
      <c r="BE350" s="1">
        <v>43</v>
      </c>
      <c r="BF350" s="1">
        <v>1500</v>
      </c>
      <c r="BG350" s="1">
        <v>1500</v>
      </c>
      <c r="BH350" s="1">
        <v>1.1534</v>
      </c>
      <c r="BI350" s="1" t="s">
        <v>162</v>
      </c>
    </row>
    <row r="351" spans="1:61" x14ac:dyDescent="0.15">
      <c r="A351" s="21" t="s">
        <v>809</v>
      </c>
      <c r="B351" s="21" t="s">
        <v>810</v>
      </c>
      <c r="C351" s="1" t="s">
        <v>38</v>
      </c>
      <c r="I351" s="1">
        <v>3</v>
      </c>
      <c r="J351" s="1">
        <v>3</v>
      </c>
      <c r="V351" s="1">
        <v>3323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22">
        <f t="shared" si="30"/>
        <v>3323</v>
      </c>
      <c r="AI351" s="22"/>
      <c r="AJ351" s="22"/>
      <c r="AK351" s="22">
        <f t="shared" si="31"/>
        <v>3323</v>
      </c>
      <c r="AL351" s="22"/>
      <c r="AM351" s="22"/>
      <c r="AN351" s="22"/>
      <c r="AO351" s="22"/>
      <c r="AP351" s="22">
        <f t="shared" si="32"/>
        <v>3323</v>
      </c>
      <c r="AQ351" s="22"/>
      <c r="AR351" s="22">
        <f t="shared" si="33"/>
        <v>3323</v>
      </c>
      <c r="AS351" s="22"/>
      <c r="AT351" s="22"/>
      <c r="AU351" s="22"/>
      <c r="AV351" s="22"/>
      <c r="AW351" s="22">
        <f t="shared" si="34"/>
        <v>3323</v>
      </c>
      <c r="AX351" s="22"/>
      <c r="AY351" s="22"/>
      <c r="AZ351" s="22"/>
      <c r="BA351" s="22"/>
      <c r="BB351" s="1">
        <v>0</v>
      </c>
      <c r="BC351" s="1" t="s">
        <v>811</v>
      </c>
      <c r="BD351" s="1" t="s">
        <v>40</v>
      </c>
      <c r="BE351" s="1">
        <v>33</v>
      </c>
      <c r="BF351" s="1">
        <v>10000</v>
      </c>
      <c r="BG351" s="1">
        <v>1000</v>
      </c>
      <c r="BH351" s="1">
        <v>0.82</v>
      </c>
      <c r="BI351" s="1" t="s">
        <v>131</v>
      </c>
    </row>
    <row r="352" spans="1:61" x14ac:dyDescent="0.15">
      <c r="A352" s="21" t="s">
        <v>812</v>
      </c>
      <c r="B352" s="21" t="s">
        <v>813</v>
      </c>
      <c r="C352" s="1" t="s">
        <v>38</v>
      </c>
      <c r="M352" s="1">
        <v>3</v>
      </c>
      <c r="V352" s="1">
        <v>4329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22">
        <f t="shared" si="30"/>
        <v>4329</v>
      </c>
      <c r="AI352" s="22"/>
      <c r="AJ352" s="22"/>
      <c r="AK352" s="22">
        <f t="shared" si="31"/>
        <v>4329</v>
      </c>
      <c r="AL352" s="22"/>
      <c r="AM352" s="22"/>
      <c r="AN352" s="22"/>
      <c r="AO352" s="22"/>
      <c r="AP352" s="22">
        <f t="shared" si="32"/>
        <v>4329</v>
      </c>
      <c r="AQ352" s="22"/>
      <c r="AR352" s="22">
        <f t="shared" si="33"/>
        <v>4329</v>
      </c>
      <c r="AS352" s="22"/>
      <c r="AT352" s="22"/>
      <c r="AU352" s="22"/>
      <c r="AV352" s="22"/>
      <c r="AW352" s="22">
        <f t="shared" si="34"/>
        <v>4329</v>
      </c>
      <c r="AX352" s="22"/>
      <c r="AY352" s="22"/>
      <c r="AZ352" s="22"/>
      <c r="BA352" s="22"/>
      <c r="BB352" s="1">
        <v>0</v>
      </c>
      <c r="BC352" s="1" t="s">
        <v>68</v>
      </c>
      <c r="BD352" s="1" t="s">
        <v>40</v>
      </c>
      <c r="BE352" s="1">
        <v>211</v>
      </c>
      <c r="BF352" s="1">
        <v>5000</v>
      </c>
      <c r="BG352" s="1">
        <v>5000</v>
      </c>
      <c r="BH352" s="1">
        <v>2.5999999999999999E-2</v>
      </c>
      <c r="BI352" s="1" t="s">
        <v>12</v>
      </c>
    </row>
    <row r="353" spans="1:61" ht="19.5" x14ac:dyDescent="0.15">
      <c r="A353" s="21" t="s">
        <v>995</v>
      </c>
      <c r="B353" s="21" t="s">
        <v>996</v>
      </c>
      <c r="C353" s="1" t="s">
        <v>38</v>
      </c>
      <c r="L353" s="1">
        <v>1</v>
      </c>
      <c r="R353" s="1">
        <v>1</v>
      </c>
      <c r="V353" s="1">
        <v>108</v>
      </c>
      <c r="W353" s="1">
        <v>0</v>
      </c>
      <c r="X353" s="1">
        <v>0</v>
      </c>
      <c r="Y353" s="1">
        <v>120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22">
        <f>SUM(V353:AE353)-AG353-SUMPRODUCT($D$8:$U$8*D353:U353)+120</f>
        <v>348</v>
      </c>
      <c r="AI353" s="22"/>
      <c r="AJ353" s="22"/>
      <c r="AK353" s="22">
        <f t="shared" si="31"/>
        <v>348</v>
      </c>
      <c r="AL353" s="22"/>
      <c r="AM353" s="22"/>
      <c r="AN353" s="22"/>
      <c r="AO353" s="22"/>
      <c r="AP353" s="22">
        <f t="shared" si="32"/>
        <v>348</v>
      </c>
      <c r="AQ353" s="22" t="s">
        <v>1728</v>
      </c>
      <c r="AR353" s="22">
        <f t="shared" si="33"/>
        <v>348</v>
      </c>
      <c r="AS353" s="22"/>
      <c r="AT353" s="22"/>
      <c r="AU353" s="22"/>
      <c r="AV353" s="22" t="s">
        <v>1728</v>
      </c>
      <c r="AW353" s="22">
        <f t="shared" si="34"/>
        <v>348</v>
      </c>
      <c r="AX353" s="22" t="s">
        <v>1728</v>
      </c>
      <c r="AY353" s="22">
        <v>480</v>
      </c>
      <c r="AZ353" s="23" t="s">
        <v>1783</v>
      </c>
      <c r="BA353" s="23" t="s">
        <v>1779</v>
      </c>
      <c r="BB353" s="1">
        <v>1060</v>
      </c>
      <c r="BC353" s="1" t="s">
        <v>994</v>
      </c>
      <c r="BD353" s="1" t="s">
        <v>40</v>
      </c>
      <c r="BE353" s="1">
        <v>41</v>
      </c>
      <c r="BF353" s="1">
        <v>100</v>
      </c>
      <c r="BG353" s="1">
        <v>20</v>
      </c>
      <c r="BH353" s="1">
        <v>6.39</v>
      </c>
      <c r="BI353" s="1" t="s">
        <v>344</v>
      </c>
    </row>
    <row r="354" spans="1:61" x14ac:dyDescent="0.15">
      <c r="A354" s="21" t="s">
        <v>816</v>
      </c>
      <c r="B354" s="21" t="s">
        <v>817</v>
      </c>
      <c r="C354" s="1" t="s">
        <v>38</v>
      </c>
      <c r="K354" s="1">
        <v>8</v>
      </c>
      <c r="V354" s="1">
        <v>9730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22">
        <f>SUM(V354:AE354)-AG354-SUMPRODUCT($D$8:$U$8*D354:U354)</f>
        <v>9730</v>
      </c>
      <c r="AI354" s="22"/>
      <c r="AJ354" s="22"/>
      <c r="AK354" s="22">
        <f t="shared" si="31"/>
        <v>9730</v>
      </c>
      <c r="AL354" s="22"/>
      <c r="AM354" s="22"/>
      <c r="AN354" s="22"/>
      <c r="AO354" s="22"/>
      <c r="AP354" s="22">
        <f t="shared" si="32"/>
        <v>9730</v>
      </c>
      <c r="AQ354" s="22"/>
      <c r="AR354" s="22">
        <f t="shared" si="33"/>
        <v>9730</v>
      </c>
      <c r="AS354" s="22"/>
      <c r="AT354" s="22"/>
      <c r="AU354" s="22"/>
      <c r="AV354" s="22"/>
      <c r="AW354" s="22">
        <f t="shared" si="34"/>
        <v>9730</v>
      </c>
      <c r="AX354" s="22"/>
      <c r="AY354" s="22"/>
      <c r="AZ354" s="22"/>
      <c r="BA354" s="22"/>
      <c r="BB354" s="1">
        <v>0</v>
      </c>
      <c r="BC354" s="1" t="s">
        <v>172</v>
      </c>
      <c r="BD354" s="1" t="s">
        <v>40</v>
      </c>
      <c r="BE354" s="1">
        <v>376</v>
      </c>
      <c r="BF354" s="1">
        <v>5000</v>
      </c>
      <c r="BG354" s="1">
        <v>5000</v>
      </c>
      <c r="BH354" s="1">
        <v>2.5000000000000001E-2</v>
      </c>
      <c r="BI354" s="1" t="s">
        <v>10</v>
      </c>
    </row>
    <row r="355" spans="1:61" x14ac:dyDescent="0.15">
      <c r="A355" s="21" t="s">
        <v>1009</v>
      </c>
      <c r="B355" s="21" t="s">
        <v>1010</v>
      </c>
      <c r="C355" s="1" t="s">
        <v>38</v>
      </c>
      <c r="R355" s="1">
        <v>1</v>
      </c>
      <c r="V355" s="1">
        <v>122</v>
      </c>
      <c r="W355" s="1">
        <v>0</v>
      </c>
      <c r="X355" s="1">
        <v>0</v>
      </c>
      <c r="Y355" s="1">
        <v>240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22">
        <f>SUM(V355:AE355)-AG355-SUMPRODUCT($D$8:$U$8*D355:U355)+240</f>
        <v>602</v>
      </c>
      <c r="AI355" s="22"/>
      <c r="AJ355" s="22"/>
      <c r="AK355" s="22">
        <f t="shared" si="31"/>
        <v>602</v>
      </c>
      <c r="AL355" s="22"/>
      <c r="AM355" s="22"/>
      <c r="AN355" s="22"/>
      <c r="AO355" s="22"/>
      <c r="AP355" s="22">
        <f t="shared" si="32"/>
        <v>602</v>
      </c>
      <c r="AQ355" s="22"/>
      <c r="AR355" s="22">
        <f t="shared" si="33"/>
        <v>602</v>
      </c>
      <c r="AS355" s="22"/>
      <c r="AT355" s="22"/>
      <c r="AU355" s="22"/>
      <c r="AV355" s="22"/>
      <c r="AW355" s="22">
        <f t="shared" si="34"/>
        <v>602</v>
      </c>
      <c r="AX355" s="22"/>
      <c r="AY355" s="22"/>
      <c r="AZ355" s="22"/>
      <c r="BA355" s="22"/>
      <c r="BB355" s="1">
        <v>300</v>
      </c>
      <c r="BC355" s="1" t="s">
        <v>994</v>
      </c>
      <c r="BD355" s="1" t="s">
        <v>40</v>
      </c>
      <c r="BE355" s="1">
        <v>51</v>
      </c>
      <c r="BF355" s="1">
        <v>300</v>
      </c>
      <c r="BG355" s="1">
        <v>20</v>
      </c>
      <c r="BH355" s="1">
        <v>34.813000000000002</v>
      </c>
      <c r="BI355" s="1" t="s">
        <v>17</v>
      </c>
    </row>
    <row r="356" spans="1:61" x14ac:dyDescent="0.15">
      <c r="A356" s="21" t="s">
        <v>820</v>
      </c>
      <c r="B356" s="21" t="s">
        <v>821</v>
      </c>
      <c r="C356" s="1" t="s">
        <v>38</v>
      </c>
      <c r="Q356" s="1">
        <v>2</v>
      </c>
      <c r="R356" s="1">
        <v>6</v>
      </c>
      <c r="V356" s="1">
        <v>6388</v>
      </c>
      <c r="W356" s="1">
        <v>0</v>
      </c>
      <c r="X356" s="1">
        <v>0</v>
      </c>
      <c r="Y356" s="1">
        <v>0</v>
      </c>
      <c r="Z356" s="1">
        <v>0</v>
      </c>
      <c r="AA356" s="1">
        <v>27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22">
        <f>SUM(V356:AE356)-AG356-SUMPRODUCT($D$8:$U$8*D356:U356)</f>
        <v>6415</v>
      </c>
      <c r="AI356" s="22"/>
      <c r="AJ356" s="22"/>
      <c r="AK356" s="22">
        <f t="shared" si="31"/>
        <v>6415</v>
      </c>
      <c r="AL356" s="22"/>
      <c r="AM356" s="22"/>
      <c r="AN356" s="22"/>
      <c r="AO356" s="22"/>
      <c r="AP356" s="22">
        <f t="shared" si="32"/>
        <v>6415</v>
      </c>
      <c r="AQ356" s="22"/>
      <c r="AR356" s="22">
        <f t="shared" si="33"/>
        <v>6415</v>
      </c>
      <c r="AS356" s="22"/>
      <c r="AT356" s="22"/>
      <c r="AU356" s="22"/>
      <c r="AV356" s="22"/>
      <c r="AW356" s="22">
        <f t="shared" si="34"/>
        <v>6415</v>
      </c>
      <c r="AX356" s="22"/>
      <c r="AY356" s="22"/>
      <c r="AZ356" s="22"/>
      <c r="BA356" s="22"/>
      <c r="BB356" s="1">
        <v>0</v>
      </c>
      <c r="BC356" s="1" t="s">
        <v>177</v>
      </c>
      <c r="BD356" s="1" t="s">
        <v>40</v>
      </c>
      <c r="BE356" s="1">
        <v>56</v>
      </c>
      <c r="BF356" s="1">
        <v>5000</v>
      </c>
      <c r="BG356" s="1">
        <v>5000</v>
      </c>
      <c r="BH356" s="1">
        <v>2.3999999999999998E-3</v>
      </c>
      <c r="BI356" s="1" t="s">
        <v>822</v>
      </c>
    </row>
    <row r="357" spans="1:61" x14ac:dyDescent="0.15">
      <c r="A357" s="21" t="s">
        <v>823</v>
      </c>
      <c r="B357" s="21" t="s">
        <v>824</v>
      </c>
      <c r="C357" s="1" t="s">
        <v>38</v>
      </c>
      <c r="L357" s="1">
        <v>4</v>
      </c>
      <c r="M357" s="1">
        <v>3</v>
      </c>
      <c r="N357" s="1">
        <v>2</v>
      </c>
      <c r="P357" s="1">
        <v>2</v>
      </c>
      <c r="R357" s="1">
        <v>18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17285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22">
        <f>SUM(V357:AE357)-AG357-SUMPRODUCT($D$8:$U$8*D357:U357)</f>
        <v>17285</v>
      </c>
      <c r="AI357" s="22"/>
      <c r="AJ357" s="22"/>
      <c r="AK357" s="22">
        <f t="shared" si="31"/>
        <v>17285</v>
      </c>
      <c r="AL357" s="22"/>
      <c r="AM357" s="22"/>
      <c r="AN357" s="22"/>
      <c r="AO357" s="22"/>
      <c r="AP357" s="22">
        <f t="shared" si="32"/>
        <v>17285</v>
      </c>
      <c r="AQ357" s="22"/>
      <c r="AR357" s="22">
        <f t="shared" si="33"/>
        <v>17285</v>
      </c>
      <c r="AS357" s="22"/>
      <c r="AT357" s="22"/>
      <c r="AU357" s="22"/>
      <c r="AV357" s="22"/>
      <c r="AW357" s="22">
        <f t="shared" si="34"/>
        <v>17285</v>
      </c>
      <c r="AX357" s="22"/>
      <c r="AY357" s="22"/>
      <c r="AZ357" s="22"/>
      <c r="BA357" s="22"/>
      <c r="BB357" s="1">
        <v>0</v>
      </c>
      <c r="BC357" s="1" t="s">
        <v>172</v>
      </c>
      <c r="BD357" s="1" t="s">
        <v>40</v>
      </c>
      <c r="BE357" s="1">
        <v>66</v>
      </c>
      <c r="BF357" s="1">
        <v>5000</v>
      </c>
      <c r="BG357" s="1">
        <v>5000</v>
      </c>
      <c r="BH357" s="1">
        <v>2E-3</v>
      </c>
      <c r="BI357" s="1" t="s">
        <v>825</v>
      </c>
    </row>
    <row r="358" spans="1:61" x14ac:dyDescent="0.15">
      <c r="A358" s="21" t="s">
        <v>826</v>
      </c>
      <c r="B358" s="21" t="s">
        <v>827</v>
      </c>
      <c r="C358" s="1" t="s">
        <v>38</v>
      </c>
      <c r="R358" s="1">
        <v>5</v>
      </c>
      <c r="V358" s="1">
        <v>5479</v>
      </c>
      <c r="W358" s="1">
        <v>0</v>
      </c>
      <c r="X358" s="1">
        <v>0</v>
      </c>
      <c r="Y358" s="1">
        <v>0</v>
      </c>
      <c r="Z358" s="1">
        <v>0</v>
      </c>
      <c r="AA358" s="1">
        <v>22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22">
        <f>SUM(V358:AE358)-AG358-SUMPRODUCT($D$8:$U$8*D358:U358)</f>
        <v>5501</v>
      </c>
      <c r="AI358" s="22"/>
      <c r="AJ358" s="22"/>
      <c r="AK358" s="22">
        <f t="shared" si="31"/>
        <v>5501</v>
      </c>
      <c r="AL358" s="22"/>
      <c r="AM358" s="22"/>
      <c r="AN358" s="22"/>
      <c r="AO358" s="22"/>
      <c r="AP358" s="22">
        <f t="shared" si="32"/>
        <v>5501</v>
      </c>
      <c r="AQ358" s="22"/>
      <c r="AR358" s="22">
        <f t="shared" si="33"/>
        <v>5501</v>
      </c>
      <c r="AS358" s="22"/>
      <c r="AT358" s="22"/>
      <c r="AU358" s="22"/>
      <c r="AV358" s="22"/>
      <c r="AW358" s="22">
        <f t="shared" si="34"/>
        <v>5501</v>
      </c>
      <c r="AX358" s="22"/>
      <c r="AY358" s="22"/>
      <c r="AZ358" s="22"/>
      <c r="BA358" s="22"/>
      <c r="BB358" s="1">
        <v>0</v>
      </c>
      <c r="BC358" s="1" t="s">
        <v>177</v>
      </c>
      <c r="BD358" s="1" t="s">
        <v>40</v>
      </c>
      <c r="BE358" s="1">
        <v>43</v>
      </c>
      <c r="BF358" s="1">
        <v>5000</v>
      </c>
      <c r="BG358" s="1">
        <v>5000</v>
      </c>
      <c r="BH358" s="1">
        <v>2.8E-3</v>
      </c>
      <c r="BI358" s="1" t="s">
        <v>17</v>
      </c>
    </row>
    <row r="359" spans="1:61" x14ac:dyDescent="0.15">
      <c r="A359" s="21" t="s">
        <v>1011</v>
      </c>
      <c r="B359" s="21" t="s">
        <v>1012</v>
      </c>
      <c r="C359" s="1" t="s">
        <v>38</v>
      </c>
      <c r="R359" s="1">
        <v>6</v>
      </c>
      <c r="V359" s="1">
        <v>6</v>
      </c>
      <c r="W359" s="1">
        <v>0</v>
      </c>
      <c r="X359" s="1">
        <v>0</v>
      </c>
      <c r="Y359" s="1">
        <v>800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22">
        <f>SUM(V359:AE359)-AG359-SUMPRODUCT($D$8:$U$8*D359:U359)+800</f>
        <v>1606</v>
      </c>
      <c r="AI359" s="22"/>
      <c r="AJ359" s="22"/>
      <c r="AK359" s="22">
        <f t="shared" si="31"/>
        <v>1606</v>
      </c>
      <c r="AL359" s="22"/>
      <c r="AM359" s="22"/>
      <c r="AN359" s="22"/>
      <c r="AO359" s="22"/>
      <c r="AP359" s="22">
        <f t="shared" si="32"/>
        <v>1606</v>
      </c>
      <c r="AQ359" s="22" t="s">
        <v>1728</v>
      </c>
      <c r="AR359" s="22">
        <f t="shared" si="33"/>
        <v>1606</v>
      </c>
      <c r="AS359" s="22"/>
      <c r="AT359" s="22"/>
      <c r="AU359" s="22"/>
      <c r="AV359" s="22" t="s">
        <v>1728</v>
      </c>
      <c r="AW359" s="22">
        <f t="shared" si="34"/>
        <v>1606</v>
      </c>
      <c r="AX359" s="22" t="s">
        <v>1728</v>
      </c>
      <c r="AY359" s="22">
        <v>2300</v>
      </c>
      <c r="AZ359" s="22" t="s">
        <v>1780</v>
      </c>
      <c r="BA359" s="23" t="s">
        <v>1781</v>
      </c>
      <c r="BB359" s="1">
        <v>2800</v>
      </c>
      <c r="BC359" s="1" t="s">
        <v>994</v>
      </c>
      <c r="BD359" s="1" t="s">
        <v>40</v>
      </c>
      <c r="BE359" s="1">
        <v>111</v>
      </c>
      <c r="BF359" s="1">
        <v>100</v>
      </c>
      <c r="BG359" s="1">
        <v>100</v>
      </c>
      <c r="BH359" s="1">
        <v>21.1999</v>
      </c>
      <c r="BI359" s="1" t="s">
        <v>17</v>
      </c>
    </row>
    <row r="360" spans="1:61" x14ac:dyDescent="0.15">
      <c r="A360" s="21" t="s">
        <v>830</v>
      </c>
      <c r="B360" s="21" t="s">
        <v>831</v>
      </c>
      <c r="C360" s="1" t="s">
        <v>38</v>
      </c>
      <c r="N360" s="1">
        <v>1</v>
      </c>
      <c r="V360" s="1">
        <v>2718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22">
        <f>SUM(V360:AE360)-AG360-SUMPRODUCT($D$8:$U$8*D360:U360)</f>
        <v>2718</v>
      </c>
      <c r="AI360" s="22"/>
      <c r="AJ360" s="22"/>
      <c r="AK360" s="22">
        <f t="shared" si="31"/>
        <v>2718</v>
      </c>
      <c r="AL360" s="22"/>
      <c r="AM360" s="22"/>
      <c r="AN360" s="22"/>
      <c r="AO360" s="22"/>
      <c r="AP360" s="22">
        <f t="shared" si="32"/>
        <v>2718</v>
      </c>
      <c r="AQ360" s="22"/>
      <c r="AR360" s="22">
        <f t="shared" si="33"/>
        <v>2718</v>
      </c>
      <c r="AS360" s="22"/>
      <c r="AT360" s="22"/>
      <c r="AU360" s="22"/>
      <c r="AV360" s="22"/>
      <c r="AW360" s="22">
        <f t="shared" si="34"/>
        <v>2718</v>
      </c>
      <c r="AX360" s="22"/>
      <c r="AY360" s="22"/>
      <c r="AZ360" s="22"/>
      <c r="BA360" s="22"/>
      <c r="BB360" s="1">
        <v>0</v>
      </c>
      <c r="BC360" s="1" t="s">
        <v>172</v>
      </c>
      <c r="BD360" s="1" t="s">
        <v>40</v>
      </c>
      <c r="BE360" s="1">
        <v>76</v>
      </c>
      <c r="BF360" s="1">
        <v>4000</v>
      </c>
      <c r="BG360" s="1">
        <v>4000</v>
      </c>
      <c r="BH360" s="1">
        <v>0.30030000000000001</v>
      </c>
      <c r="BI360" s="1" t="s">
        <v>13</v>
      </c>
    </row>
    <row r="361" spans="1:61" x14ac:dyDescent="0.15">
      <c r="A361" s="21" t="s">
        <v>832</v>
      </c>
      <c r="B361" s="21" t="s">
        <v>833</v>
      </c>
      <c r="C361" s="1" t="s">
        <v>38</v>
      </c>
      <c r="K361" s="1">
        <v>1</v>
      </c>
      <c r="P361" s="1">
        <v>1</v>
      </c>
      <c r="V361" s="1">
        <v>1062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22">
        <f>SUM(V361:AE361)-AG361-SUMPRODUCT($D$8:$U$8*D361:U361)</f>
        <v>1062</v>
      </c>
      <c r="AI361" s="22"/>
      <c r="AJ361" s="22"/>
      <c r="AK361" s="22">
        <f t="shared" si="31"/>
        <v>1062</v>
      </c>
      <c r="AL361" s="22"/>
      <c r="AM361" s="22"/>
      <c r="AN361" s="22"/>
      <c r="AO361" s="22"/>
      <c r="AP361" s="22">
        <f t="shared" si="32"/>
        <v>1062</v>
      </c>
      <c r="AQ361" s="22"/>
      <c r="AR361" s="22">
        <f t="shared" si="33"/>
        <v>1062</v>
      </c>
      <c r="AS361" s="22"/>
      <c r="AT361" s="22"/>
      <c r="AU361" s="22"/>
      <c r="AV361" s="22"/>
      <c r="AW361" s="22">
        <f t="shared" si="34"/>
        <v>1062</v>
      </c>
      <c r="AX361" s="22"/>
      <c r="AY361" s="22"/>
      <c r="AZ361" s="22"/>
      <c r="BA361" s="22"/>
      <c r="BB361" s="1">
        <v>500</v>
      </c>
      <c r="BC361" s="1" t="s">
        <v>331</v>
      </c>
      <c r="BD361" s="1" t="s">
        <v>40</v>
      </c>
      <c r="BE361" s="1">
        <v>71</v>
      </c>
      <c r="BF361" s="1">
        <v>500</v>
      </c>
      <c r="BG361" s="1">
        <v>500</v>
      </c>
      <c r="BH361" s="1">
        <v>9.8605</v>
      </c>
      <c r="BI361" s="1" t="s">
        <v>834</v>
      </c>
    </row>
    <row r="362" spans="1:61" x14ac:dyDescent="0.15">
      <c r="A362" s="21" t="s">
        <v>835</v>
      </c>
      <c r="B362" s="21" t="s">
        <v>836</v>
      </c>
      <c r="C362" s="1" t="s">
        <v>38</v>
      </c>
      <c r="R362" s="1">
        <v>6</v>
      </c>
      <c r="V362" s="1">
        <v>4282</v>
      </c>
      <c r="W362" s="1">
        <v>0</v>
      </c>
      <c r="X362" s="1">
        <v>0</v>
      </c>
      <c r="Y362" s="1">
        <v>0</v>
      </c>
      <c r="Z362" s="1">
        <v>0</v>
      </c>
      <c r="AA362" s="1">
        <v>25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22">
        <f>SUM(V362:AE362)-AG362-SUMPRODUCT($D$8:$U$8*D362:U362)</f>
        <v>4307</v>
      </c>
      <c r="AI362" s="22"/>
      <c r="AJ362" s="22"/>
      <c r="AK362" s="22">
        <f t="shared" si="31"/>
        <v>4307</v>
      </c>
      <c r="AL362" s="22"/>
      <c r="AM362" s="22"/>
      <c r="AN362" s="22"/>
      <c r="AO362" s="22"/>
      <c r="AP362" s="22">
        <f t="shared" si="32"/>
        <v>4307</v>
      </c>
      <c r="AQ362" s="22"/>
      <c r="AR362" s="22">
        <f t="shared" si="33"/>
        <v>4307</v>
      </c>
      <c r="AS362" s="22"/>
      <c r="AT362" s="22"/>
      <c r="AU362" s="22"/>
      <c r="AV362" s="22"/>
      <c r="AW362" s="22">
        <f t="shared" si="34"/>
        <v>4307</v>
      </c>
      <c r="AX362" s="22"/>
      <c r="AY362" s="22"/>
      <c r="AZ362" s="22"/>
      <c r="BA362" s="22"/>
      <c r="BB362" s="1">
        <v>0</v>
      </c>
      <c r="BC362" s="1" t="s">
        <v>177</v>
      </c>
      <c r="BD362" s="1" t="s">
        <v>40</v>
      </c>
      <c r="BE362" s="1">
        <v>56</v>
      </c>
      <c r="BF362" s="1">
        <v>5000</v>
      </c>
      <c r="BG362" s="1">
        <v>5000</v>
      </c>
      <c r="BH362" s="1">
        <v>1.9E-3</v>
      </c>
      <c r="BI362" s="1" t="s">
        <v>17</v>
      </c>
    </row>
    <row r="363" spans="1:61" x14ac:dyDescent="0.15">
      <c r="A363" s="21" t="s">
        <v>837</v>
      </c>
      <c r="B363" s="21" t="s">
        <v>838</v>
      </c>
      <c r="C363" s="1" t="s">
        <v>38</v>
      </c>
      <c r="N363" s="1">
        <v>4</v>
      </c>
      <c r="Q363" s="1">
        <v>2</v>
      </c>
      <c r="V363" s="1">
        <v>1388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22">
        <f>SUM(V363:AE363)-AG363-SUMPRODUCT($D$8:$U$8*D363:U363)</f>
        <v>1388</v>
      </c>
      <c r="AI363" s="22"/>
      <c r="AJ363" s="22"/>
      <c r="AK363" s="22">
        <f t="shared" si="31"/>
        <v>1388</v>
      </c>
      <c r="AL363" s="22"/>
      <c r="AM363" s="22"/>
      <c r="AN363" s="22"/>
      <c r="AO363" s="22"/>
      <c r="AP363" s="22">
        <f t="shared" si="32"/>
        <v>1388</v>
      </c>
      <c r="AQ363" s="22"/>
      <c r="AR363" s="22">
        <f t="shared" si="33"/>
        <v>1388</v>
      </c>
      <c r="AS363" s="22"/>
      <c r="AT363" s="22"/>
      <c r="AU363" s="22"/>
      <c r="AV363" s="22"/>
      <c r="AW363" s="22">
        <f t="shared" si="34"/>
        <v>1388</v>
      </c>
      <c r="AX363" s="22"/>
      <c r="AY363" s="22"/>
      <c r="AZ363" s="22"/>
      <c r="BA363" s="22"/>
      <c r="BB363" s="1">
        <v>0</v>
      </c>
      <c r="BC363" s="1" t="s">
        <v>177</v>
      </c>
      <c r="BD363" s="1" t="s">
        <v>40</v>
      </c>
      <c r="BE363" s="1">
        <v>43</v>
      </c>
      <c r="BF363" s="1">
        <v>5000</v>
      </c>
      <c r="BG363" s="1">
        <v>5000</v>
      </c>
      <c r="BH363" s="1">
        <v>3.0000000000000001E-3</v>
      </c>
      <c r="BI363" s="1" t="s">
        <v>839</v>
      </c>
    </row>
    <row r="364" spans="1:61" x14ac:dyDescent="0.15">
      <c r="A364" s="21" t="s">
        <v>840</v>
      </c>
      <c r="B364" s="21" t="s">
        <v>841</v>
      </c>
      <c r="C364" s="1" t="s">
        <v>38</v>
      </c>
      <c r="R364" s="1">
        <v>4</v>
      </c>
      <c r="V364" s="1">
        <v>3234</v>
      </c>
      <c r="W364" s="1">
        <v>0</v>
      </c>
      <c r="X364" s="1">
        <v>0</v>
      </c>
      <c r="Y364" s="1">
        <v>0</v>
      </c>
      <c r="Z364" s="1">
        <v>0</v>
      </c>
      <c r="AA364" s="1">
        <v>137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22">
        <f>SUM(V364:AE364)-AG364-SUMPRODUCT($D$8:$U$8*D364:U364)</f>
        <v>3371</v>
      </c>
      <c r="AI364" s="22"/>
      <c r="AJ364" s="22"/>
      <c r="AK364" s="22">
        <f t="shared" si="31"/>
        <v>3371</v>
      </c>
      <c r="AL364" s="22"/>
      <c r="AM364" s="22"/>
      <c r="AN364" s="22"/>
      <c r="AO364" s="22"/>
      <c r="AP364" s="22">
        <f t="shared" si="32"/>
        <v>3371</v>
      </c>
      <c r="AQ364" s="22"/>
      <c r="AR364" s="22">
        <f t="shared" si="33"/>
        <v>3371</v>
      </c>
      <c r="AS364" s="22"/>
      <c r="AT364" s="22"/>
      <c r="AU364" s="22"/>
      <c r="AV364" s="22"/>
      <c r="AW364" s="22">
        <f t="shared" si="34"/>
        <v>3371</v>
      </c>
      <c r="AX364" s="22"/>
      <c r="AY364" s="22"/>
      <c r="AZ364" s="22"/>
      <c r="BA364" s="22"/>
      <c r="BB364" s="1">
        <v>0</v>
      </c>
      <c r="BC364" s="1" t="s">
        <v>177</v>
      </c>
      <c r="BD364" s="1" t="s">
        <v>40</v>
      </c>
      <c r="BE364" s="1">
        <v>43</v>
      </c>
      <c r="BF364" s="1">
        <v>5000</v>
      </c>
      <c r="BG364" s="1">
        <v>5000</v>
      </c>
      <c r="BH364" s="1">
        <v>3.0999999999999999E-3</v>
      </c>
      <c r="BI364" s="1" t="s">
        <v>17</v>
      </c>
    </row>
    <row r="365" spans="1:61" x14ac:dyDescent="0.15">
      <c r="A365" s="21" t="s">
        <v>1013</v>
      </c>
      <c r="B365" s="21" t="s">
        <v>1014</v>
      </c>
      <c r="C365" s="1" t="s">
        <v>38</v>
      </c>
      <c r="R365" s="1">
        <v>1</v>
      </c>
      <c r="V365" s="1">
        <v>3</v>
      </c>
      <c r="W365" s="1">
        <v>0</v>
      </c>
      <c r="X365" s="1">
        <v>0</v>
      </c>
      <c r="Y365" s="1">
        <v>450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22">
        <f>SUM(V365:AE365)-AG365-SUMPRODUCT($D$8:$U$8*D365:U365)+450</f>
        <v>903</v>
      </c>
      <c r="AI365" s="22"/>
      <c r="AJ365" s="22"/>
      <c r="AK365" s="22">
        <f t="shared" si="31"/>
        <v>903</v>
      </c>
      <c r="AL365" s="22"/>
      <c r="AM365" s="22"/>
      <c r="AN365" s="22"/>
      <c r="AO365" s="22"/>
      <c r="AP365" s="22">
        <f t="shared" si="32"/>
        <v>903</v>
      </c>
      <c r="AQ365" s="22"/>
      <c r="AR365" s="22">
        <f t="shared" si="33"/>
        <v>903</v>
      </c>
      <c r="AS365" s="22"/>
      <c r="AT365" s="22"/>
      <c r="AU365" s="22"/>
      <c r="AV365" s="22"/>
      <c r="AW365" s="22">
        <f t="shared" si="34"/>
        <v>903</v>
      </c>
      <c r="AX365" s="22"/>
      <c r="AY365" s="22"/>
      <c r="AZ365" s="22"/>
      <c r="BA365" s="22"/>
      <c r="BB365" s="1">
        <v>0</v>
      </c>
      <c r="BC365" s="1" t="s">
        <v>994</v>
      </c>
      <c r="BD365" s="1" t="s">
        <v>40</v>
      </c>
      <c r="BE365" s="1">
        <v>51</v>
      </c>
      <c r="BF365" s="1">
        <v>120</v>
      </c>
      <c r="BG365" s="1">
        <v>30</v>
      </c>
      <c r="BH365" s="1">
        <v>31.915099999999999</v>
      </c>
      <c r="BI365" s="1" t="s">
        <v>17</v>
      </c>
    </row>
    <row r="366" spans="1:61" x14ac:dyDescent="0.15">
      <c r="A366" s="21" t="s">
        <v>844</v>
      </c>
      <c r="B366" s="21" t="s">
        <v>845</v>
      </c>
      <c r="C366" s="1" t="s">
        <v>38</v>
      </c>
      <c r="O366" s="1">
        <v>9</v>
      </c>
      <c r="V366" s="1">
        <v>6055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22">
        <f>SUM(V366:AE366)-AG366-SUMPRODUCT($D$8:$U$8*D366:U366)</f>
        <v>6055</v>
      </c>
      <c r="AI366" s="22"/>
      <c r="AJ366" s="22"/>
      <c r="AK366" s="22">
        <f t="shared" si="31"/>
        <v>6055</v>
      </c>
      <c r="AL366" s="22"/>
      <c r="AM366" s="22"/>
      <c r="AN366" s="22"/>
      <c r="AO366" s="22"/>
      <c r="AP366" s="22">
        <f t="shared" si="32"/>
        <v>6055</v>
      </c>
      <c r="AQ366" s="22"/>
      <c r="AR366" s="22">
        <f t="shared" si="33"/>
        <v>6055</v>
      </c>
      <c r="AS366" s="22"/>
      <c r="AT366" s="22"/>
      <c r="AU366" s="22"/>
      <c r="AV366" s="22"/>
      <c r="AW366" s="22">
        <f t="shared" si="34"/>
        <v>6055</v>
      </c>
      <c r="AX366" s="22"/>
      <c r="AY366" s="22"/>
      <c r="AZ366" s="22"/>
      <c r="BA366" s="22"/>
      <c r="BB366" s="1">
        <v>0</v>
      </c>
      <c r="BC366" s="1" t="s">
        <v>846</v>
      </c>
      <c r="BD366" s="1" t="s">
        <v>40</v>
      </c>
      <c r="BE366" s="1">
        <v>51</v>
      </c>
      <c r="BF366" s="1">
        <v>900</v>
      </c>
      <c r="BG366" s="1">
        <v>100</v>
      </c>
      <c r="BH366" s="1">
        <v>0.64710000000000001</v>
      </c>
      <c r="BI366" s="1" t="s">
        <v>14</v>
      </c>
    </row>
    <row r="367" spans="1:61" x14ac:dyDescent="0.15">
      <c r="A367" s="21" t="s">
        <v>1578</v>
      </c>
      <c r="B367" s="21" t="s">
        <v>1579</v>
      </c>
      <c r="C367" s="1" t="s">
        <v>38</v>
      </c>
      <c r="O367" s="1">
        <v>1</v>
      </c>
      <c r="V367" s="1">
        <v>330</v>
      </c>
      <c r="W367" s="1">
        <v>0</v>
      </c>
      <c r="X367" s="1">
        <v>0</v>
      </c>
      <c r="Y367" s="1">
        <v>240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22">
        <f>SUM(V367:AE367)-AG367-SUMPRODUCT($D$8:$U$8*D367:U367)+240</f>
        <v>810</v>
      </c>
      <c r="AI367" s="22"/>
      <c r="AJ367" s="22"/>
      <c r="AK367" s="22">
        <f t="shared" si="31"/>
        <v>810</v>
      </c>
      <c r="AL367" s="22"/>
      <c r="AM367" s="22"/>
      <c r="AN367" s="22"/>
      <c r="AO367" s="22"/>
      <c r="AP367" s="22">
        <f t="shared" si="32"/>
        <v>810</v>
      </c>
      <c r="AQ367" s="22"/>
      <c r="AR367" s="22">
        <f t="shared" si="33"/>
        <v>810</v>
      </c>
      <c r="AS367" s="22"/>
      <c r="AT367" s="22"/>
      <c r="AU367" s="22"/>
      <c r="AV367" s="22"/>
      <c r="AW367" s="22">
        <f t="shared" si="34"/>
        <v>810</v>
      </c>
      <c r="AX367" s="22"/>
      <c r="AY367" s="22"/>
      <c r="AZ367" s="22"/>
      <c r="BA367" s="22"/>
      <c r="BB367" s="1">
        <v>100</v>
      </c>
      <c r="BC367" s="1" t="s">
        <v>994</v>
      </c>
      <c r="BD367" s="1" t="s">
        <v>40</v>
      </c>
      <c r="BE367" s="1">
        <v>61</v>
      </c>
      <c r="BF367" s="1">
        <v>100</v>
      </c>
      <c r="BG367" s="1">
        <v>20</v>
      </c>
      <c r="BH367" s="1">
        <v>18.637699999999999</v>
      </c>
      <c r="BI367" s="1" t="s">
        <v>14</v>
      </c>
    </row>
    <row r="368" spans="1:61" x14ac:dyDescent="0.15">
      <c r="A368" s="21" t="s">
        <v>1580</v>
      </c>
      <c r="B368" s="21" t="s">
        <v>996</v>
      </c>
      <c r="C368" s="1" t="s">
        <v>38</v>
      </c>
      <c r="O368" s="1">
        <v>2</v>
      </c>
      <c r="V368" s="1">
        <v>0</v>
      </c>
      <c r="W368" s="1">
        <v>0</v>
      </c>
      <c r="X368" s="1">
        <v>0</v>
      </c>
      <c r="Y368" s="1">
        <v>646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22">
        <f>SUM(V368:AE368)-AG368-SUMPRODUCT($D$8:$U$8*D368:U368)+646</f>
        <v>1292</v>
      </c>
      <c r="AI368" s="22"/>
      <c r="AJ368" s="22"/>
      <c r="AK368" s="22">
        <f t="shared" si="31"/>
        <v>1292</v>
      </c>
      <c r="AL368" s="22"/>
      <c r="AM368" s="22"/>
      <c r="AN368" s="22"/>
      <c r="AO368" s="22"/>
      <c r="AP368" s="22">
        <f t="shared" si="32"/>
        <v>1292</v>
      </c>
      <c r="AQ368" s="22"/>
      <c r="AR368" s="22">
        <f t="shared" si="33"/>
        <v>1292</v>
      </c>
      <c r="AS368" s="22"/>
      <c r="AT368" s="22"/>
      <c r="AU368" s="22"/>
      <c r="AV368" s="22"/>
      <c r="AW368" s="22">
        <f t="shared" si="34"/>
        <v>1292</v>
      </c>
      <c r="AX368" s="22"/>
      <c r="AY368" s="22">
        <v>580</v>
      </c>
      <c r="AZ368" s="22" t="s">
        <v>1782</v>
      </c>
      <c r="BA368" s="23" t="s">
        <v>1781</v>
      </c>
      <c r="BB368" s="1">
        <v>580</v>
      </c>
      <c r="BC368" s="1" t="s">
        <v>994</v>
      </c>
      <c r="BD368" s="1" t="s">
        <v>40</v>
      </c>
      <c r="BE368" s="1">
        <v>71</v>
      </c>
      <c r="BF368" s="1">
        <v>100</v>
      </c>
      <c r="BG368" s="1">
        <v>20</v>
      </c>
      <c r="BH368" s="1">
        <v>14.618499999999999</v>
      </c>
      <c r="BI368" s="1" t="s">
        <v>14</v>
      </c>
    </row>
    <row r="369" spans="1:61" x14ac:dyDescent="0.15">
      <c r="A369" s="21" t="s">
        <v>1570</v>
      </c>
      <c r="B369" s="21" t="s">
        <v>1571</v>
      </c>
      <c r="C369" s="1" t="s">
        <v>38</v>
      </c>
      <c r="O369" s="1">
        <v>1</v>
      </c>
      <c r="V369" s="1">
        <v>565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22">
        <f t="shared" ref="AH369:AH389" si="35">SUM(V369:AE369)-AG369-SUMPRODUCT($D$8:$U$8*D369:U369)</f>
        <v>565</v>
      </c>
      <c r="AI369" s="22"/>
      <c r="AJ369" s="22"/>
      <c r="AK369" s="22">
        <f t="shared" si="31"/>
        <v>565</v>
      </c>
      <c r="AL369" s="22"/>
      <c r="AM369" s="22"/>
      <c r="AN369" s="22"/>
      <c r="AO369" s="22"/>
      <c r="AP369" s="22">
        <f t="shared" si="32"/>
        <v>565</v>
      </c>
      <c r="AQ369" s="22"/>
      <c r="AR369" s="22">
        <f t="shared" si="33"/>
        <v>565</v>
      </c>
      <c r="AS369" s="22"/>
      <c r="AT369" s="22"/>
      <c r="AU369" s="22"/>
      <c r="AV369" s="22"/>
      <c r="AW369" s="22">
        <f t="shared" si="34"/>
        <v>565</v>
      </c>
      <c r="AX369" s="22" t="s">
        <v>1786</v>
      </c>
      <c r="AY369" s="22"/>
      <c r="AZ369" s="22" t="s">
        <v>1785</v>
      </c>
      <c r="BA369" s="22"/>
      <c r="BB369" s="1">
        <v>100</v>
      </c>
      <c r="BC369" s="1" t="s">
        <v>1787</v>
      </c>
      <c r="BD369" s="1" t="s">
        <v>40</v>
      </c>
      <c r="BE369" s="1">
        <v>71</v>
      </c>
      <c r="BF369" s="1">
        <v>100</v>
      </c>
      <c r="BG369" s="1">
        <v>1</v>
      </c>
      <c r="BH369" s="1">
        <v>2.9039000000000001</v>
      </c>
      <c r="BI369" s="1" t="s">
        <v>14</v>
      </c>
    </row>
    <row r="370" spans="1:61" x14ac:dyDescent="0.15">
      <c r="A370" s="21" t="s">
        <v>855</v>
      </c>
      <c r="B370" s="21" t="s">
        <v>856</v>
      </c>
      <c r="C370" s="1" t="s">
        <v>38</v>
      </c>
      <c r="M370" s="1">
        <v>1</v>
      </c>
      <c r="R370" s="1">
        <v>3</v>
      </c>
      <c r="V370" s="1">
        <v>3952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22">
        <f t="shared" si="35"/>
        <v>3952</v>
      </c>
      <c r="AI370" s="22"/>
      <c r="AJ370" s="22"/>
      <c r="AK370" s="22">
        <f t="shared" si="31"/>
        <v>3952</v>
      </c>
      <c r="AL370" s="22"/>
      <c r="AM370" s="22"/>
      <c r="AN370" s="22"/>
      <c r="AO370" s="22"/>
      <c r="AP370" s="22">
        <f t="shared" si="32"/>
        <v>3952</v>
      </c>
      <c r="AQ370" s="22"/>
      <c r="AR370" s="22">
        <f t="shared" si="33"/>
        <v>3952</v>
      </c>
      <c r="AS370" s="22"/>
      <c r="AT370" s="22"/>
      <c r="AU370" s="22"/>
      <c r="AV370" s="22"/>
      <c r="AW370" s="22">
        <f t="shared" si="34"/>
        <v>3952</v>
      </c>
      <c r="AX370" s="22"/>
      <c r="AY370" s="22"/>
      <c r="AZ370" s="22"/>
      <c r="BA370" s="22"/>
      <c r="BB370" s="1">
        <v>0</v>
      </c>
      <c r="BC370" s="1" t="s">
        <v>177</v>
      </c>
      <c r="BD370" s="1" t="s">
        <v>40</v>
      </c>
      <c r="BE370" s="1">
        <v>43</v>
      </c>
      <c r="BF370" s="1">
        <v>5000</v>
      </c>
      <c r="BG370" s="1">
        <v>5000</v>
      </c>
      <c r="BH370" s="1">
        <v>3.5999999999999999E-3</v>
      </c>
      <c r="BI370" s="1" t="s">
        <v>857</v>
      </c>
    </row>
    <row r="371" spans="1:61" x14ac:dyDescent="0.15">
      <c r="A371" s="21" t="s">
        <v>858</v>
      </c>
      <c r="B371" s="21" t="s">
        <v>859</v>
      </c>
      <c r="C371" s="1" t="s">
        <v>38</v>
      </c>
      <c r="P371" s="1">
        <v>6</v>
      </c>
      <c r="V371" s="1">
        <v>4158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22">
        <f t="shared" si="35"/>
        <v>4158</v>
      </c>
      <c r="AI371" s="22"/>
      <c r="AJ371" s="22"/>
      <c r="AK371" s="22">
        <f t="shared" si="31"/>
        <v>4158</v>
      </c>
      <c r="AL371" s="22"/>
      <c r="AM371" s="22"/>
      <c r="AN371" s="22"/>
      <c r="AO371" s="22"/>
      <c r="AP371" s="22">
        <f t="shared" si="32"/>
        <v>4158</v>
      </c>
      <c r="AQ371" s="22"/>
      <c r="AR371" s="22">
        <f t="shared" si="33"/>
        <v>4158</v>
      </c>
      <c r="AS371" s="22"/>
      <c r="AT371" s="22"/>
      <c r="AU371" s="22"/>
      <c r="AV371" s="22"/>
      <c r="AW371" s="22">
        <f t="shared" si="34"/>
        <v>4158</v>
      </c>
      <c r="AX371" s="22"/>
      <c r="AY371" s="22"/>
      <c r="AZ371" s="22"/>
      <c r="BA371" s="22"/>
      <c r="BB371" s="1">
        <v>0</v>
      </c>
      <c r="BC371" s="1" t="s">
        <v>395</v>
      </c>
      <c r="BD371" s="1" t="s">
        <v>40</v>
      </c>
      <c r="BE371" s="1">
        <v>113</v>
      </c>
      <c r="BF371" s="1">
        <v>4000</v>
      </c>
      <c r="BG371" s="1">
        <v>4000</v>
      </c>
      <c r="BH371" s="1">
        <v>1.84E-2</v>
      </c>
      <c r="BI371" s="1" t="s">
        <v>15</v>
      </c>
    </row>
    <row r="372" spans="1:61" x14ac:dyDescent="0.15">
      <c r="A372" s="21" t="s">
        <v>860</v>
      </c>
      <c r="B372" s="21" t="s">
        <v>861</v>
      </c>
      <c r="C372" s="1" t="s">
        <v>38</v>
      </c>
      <c r="M372" s="1">
        <v>1</v>
      </c>
      <c r="V372" s="1">
        <v>1635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22">
        <f t="shared" si="35"/>
        <v>1635</v>
      </c>
      <c r="AI372" s="22"/>
      <c r="AJ372" s="22"/>
      <c r="AK372" s="22">
        <f t="shared" si="31"/>
        <v>1635</v>
      </c>
      <c r="AL372" s="22"/>
      <c r="AM372" s="22"/>
      <c r="AN372" s="22"/>
      <c r="AO372" s="22"/>
      <c r="AP372" s="22">
        <f t="shared" si="32"/>
        <v>1635</v>
      </c>
      <c r="AQ372" s="22"/>
      <c r="AR372" s="22">
        <f t="shared" si="33"/>
        <v>1635</v>
      </c>
      <c r="AS372" s="22"/>
      <c r="AT372" s="22"/>
      <c r="AU372" s="22"/>
      <c r="AV372" s="22"/>
      <c r="AW372" s="22">
        <f t="shared" si="34"/>
        <v>1635</v>
      </c>
      <c r="AX372" s="22"/>
      <c r="AY372" s="22"/>
      <c r="AZ372" s="22"/>
      <c r="BA372" s="22"/>
      <c r="BB372" s="1">
        <v>0</v>
      </c>
      <c r="BC372" s="1" t="s">
        <v>172</v>
      </c>
      <c r="BD372" s="1" t="s">
        <v>40</v>
      </c>
      <c r="BE372" s="1">
        <v>106</v>
      </c>
      <c r="BF372" s="1">
        <v>4000</v>
      </c>
      <c r="BG372" s="1">
        <v>4000</v>
      </c>
      <c r="BH372" s="1">
        <v>1.06E-2</v>
      </c>
      <c r="BI372" s="1" t="s">
        <v>12</v>
      </c>
    </row>
    <row r="373" spans="1:61" x14ac:dyDescent="0.15">
      <c r="A373" s="21" t="s">
        <v>862</v>
      </c>
      <c r="B373" s="21" t="s">
        <v>863</v>
      </c>
      <c r="C373" s="1" t="s">
        <v>38</v>
      </c>
      <c r="N373" s="1">
        <v>4</v>
      </c>
      <c r="V373" s="1">
        <v>931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22">
        <f t="shared" si="35"/>
        <v>931</v>
      </c>
      <c r="AI373" s="22"/>
      <c r="AJ373" s="22"/>
      <c r="AK373" s="22">
        <f t="shared" si="31"/>
        <v>931</v>
      </c>
      <c r="AL373" s="22"/>
      <c r="AM373" s="22"/>
      <c r="AN373" s="22"/>
      <c r="AO373" s="22"/>
      <c r="AP373" s="22">
        <f t="shared" si="32"/>
        <v>931</v>
      </c>
      <c r="AQ373" s="22"/>
      <c r="AR373" s="22">
        <f t="shared" si="33"/>
        <v>931</v>
      </c>
      <c r="AS373" s="22"/>
      <c r="AT373" s="22"/>
      <c r="AU373" s="22"/>
      <c r="AV373" s="22"/>
      <c r="AW373" s="22">
        <f t="shared" si="34"/>
        <v>931</v>
      </c>
      <c r="AX373" s="22"/>
      <c r="AY373" s="22"/>
      <c r="AZ373" s="22"/>
      <c r="BA373" s="22"/>
      <c r="BB373" s="1">
        <v>0</v>
      </c>
      <c r="BC373" s="1" t="s">
        <v>395</v>
      </c>
      <c r="BD373" s="1" t="s">
        <v>40</v>
      </c>
      <c r="BE373" s="1">
        <v>146</v>
      </c>
      <c r="BF373" s="1">
        <v>4000</v>
      </c>
      <c r="BG373" s="1">
        <v>4000</v>
      </c>
      <c r="BH373" s="1">
        <v>6.7000000000000002E-3</v>
      </c>
      <c r="BI373" s="1" t="s">
        <v>13</v>
      </c>
    </row>
    <row r="374" spans="1:61" x14ac:dyDescent="0.15">
      <c r="A374" s="21" t="s">
        <v>864</v>
      </c>
      <c r="B374" s="21" t="s">
        <v>865</v>
      </c>
      <c r="C374" s="1" t="s">
        <v>38</v>
      </c>
      <c r="N374" s="1">
        <v>1</v>
      </c>
      <c r="V374" s="1">
        <v>1225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22">
        <f t="shared" si="35"/>
        <v>1225</v>
      </c>
      <c r="AI374" s="22"/>
      <c r="AJ374" s="22"/>
      <c r="AK374" s="22">
        <f t="shared" si="31"/>
        <v>1225</v>
      </c>
      <c r="AL374" s="22"/>
      <c r="AM374" s="22"/>
      <c r="AN374" s="22"/>
      <c r="AO374" s="22"/>
      <c r="AP374" s="22">
        <f t="shared" si="32"/>
        <v>1225</v>
      </c>
      <c r="AQ374" s="22"/>
      <c r="AR374" s="22">
        <f t="shared" si="33"/>
        <v>1225</v>
      </c>
      <c r="AS374" s="22"/>
      <c r="AT374" s="22"/>
      <c r="AU374" s="22"/>
      <c r="AV374" s="22"/>
      <c r="AW374" s="22">
        <f t="shared" si="34"/>
        <v>1225</v>
      </c>
      <c r="AX374" s="22"/>
      <c r="AY374" s="22"/>
      <c r="AZ374" s="22"/>
      <c r="BA374" s="22"/>
      <c r="BB374" s="1">
        <v>0</v>
      </c>
      <c r="BC374" s="1" t="s">
        <v>395</v>
      </c>
      <c r="BD374" s="1" t="s">
        <v>40</v>
      </c>
      <c r="BE374" s="1">
        <v>101</v>
      </c>
      <c r="BF374" s="1">
        <v>3000</v>
      </c>
      <c r="BG374" s="1">
        <v>3000</v>
      </c>
      <c r="BH374" s="1">
        <v>0.2001</v>
      </c>
      <c r="BI374" s="1" t="s">
        <v>13</v>
      </c>
    </row>
    <row r="375" spans="1:61" x14ac:dyDescent="0.15">
      <c r="A375" s="21" t="s">
        <v>866</v>
      </c>
      <c r="B375" s="21" t="s">
        <v>867</v>
      </c>
      <c r="C375" s="1" t="s">
        <v>38</v>
      </c>
      <c r="M375" s="1">
        <v>2</v>
      </c>
      <c r="V375" s="1">
        <v>1347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22">
        <f t="shared" si="35"/>
        <v>1347</v>
      </c>
      <c r="AI375" s="22"/>
      <c r="AJ375" s="22"/>
      <c r="AK375" s="22">
        <f t="shared" si="31"/>
        <v>1347</v>
      </c>
      <c r="AL375" s="22"/>
      <c r="AM375" s="22"/>
      <c r="AN375" s="22"/>
      <c r="AO375" s="22"/>
      <c r="AP375" s="22">
        <f t="shared" si="32"/>
        <v>1347</v>
      </c>
      <c r="AQ375" s="22"/>
      <c r="AR375" s="22">
        <f t="shared" si="33"/>
        <v>1347</v>
      </c>
      <c r="AS375" s="22"/>
      <c r="AT375" s="22"/>
      <c r="AU375" s="22"/>
      <c r="AV375" s="22"/>
      <c r="AW375" s="22">
        <f t="shared" si="34"/>
        <v>1347</v>
      </c>
      <c r="AX375" s="22"/>
      <c r="AY375" s="22"/>
      <c r="AZ375" s="22"/>
      <c r="BA375" s="22"/>
      <c r="BB375" s="1">
        <v>0</v>
      </c>
      <c r="BC375" s="1" t="s">
        <v>468</v>
      </c>
      <c r="BD375" s="1" t="s">
        <v>40</v>
      </c>
      <c r="BE375" s="1">
        <v>203</v>
      </c>
      <c r="BF375" s="1">
        <v>5000</v>
      </c>
      <c r="BG375" s="1">
        <v>5000</v>
      </c>
      <c r="BH375" s="1">
        <v>8.6999999999999994E-3</v>
      </c>
      <c r="BI375" s="1" t="s">
        <v>12</v>
      </c>
    </row>
    <row r="376" spans="1:61" x14ac:dyDescent="0.15">
      <c r="A376" s="21" t="s">
        <v>868</v>
      </c>
      <c r="B376" s="21" t="s">
        <v>869</v>
      </c>
      <c r="C376" s="1" t="s">
        <v>38</v>
      </c>
      <c r="R376" s="1">
        <v>23</v>
      </c>
      <c r="V376" s="1">
        <v>17345</v>
      </c>
      <c r="W376" s="1">
        <v>0</v>
      </c>
      <c r="X376" s="1">
        <v>0</v>
      </c>
      <c r="Y376" s="1">
        <v>0</v>
      </c>
      <c r="Z376" s="1">
        <v>0</v>
      </c>
      <c r="AA376" s="1">
        <v>70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22">
        <f t="shared" si="35"/>
        <v>17415</v>
      </c>
      <c r="AI376" s="22"/>
      <c r="AJ376" s="22"/>
      <c r="AK376" s="22">
        <f t="shared" si="31"/>
        <v>17415</v>
      </c>
      <c r="AL376" s="22"/>
      <c r="AM376" s="22"/>
      <c r="AN376" s="22"/>
      <c r="AO376" s="22"/>
      <c r="AP376" s="22">
        <f t="shared" si="32"/>
        <v>17415</v>
      </c>
      <c r="AQ376" s="22"/>
      <c r="AR376" s="22">
        <f t="shared" si="33"/>
        <v>17415</v>
      </c>
      <c r="AS376" s="22"/>
      <c r="AT376" s="22"/>
      <c r="AU376" s="22"/>
      <c r="AV376" s="22"/>
      <c r="AW376" s="22">
        <f t="shared" si="34"/>
        <v>17415</v>
      </c>
      <c r="AX376" s="22"/>
      <c r="AY376" s="22"/>
      <c r="AZ376" s="22"/>
      <c r="BA376" s="22"/>
      <c r="BB376" s="1">
        <v>0</v>
      </c>
      <c r="BC376" s="1" t="s">
        <v>172</v>
      </c>
      <c r="BD376" s="1" t="s">
        <v>40</v>
      </c>
      <c r="BE376" s="1">
        <v>76</v>
      </c>
      <c r="BF376" s="1">
        <v>4000</v>
      </c>
      <c r="BG376" s="1">
        <v>4000</v>
      </c>
      <c r="BH376" s="1">
        <v>0.01</v>
      </c>
      <c r="BI376" s="1" t="s">
        <v>17</v>
      </c>
    </row>
    <row r="377" spans="1:61" x14ac:dyDescent="0.15">
      <c r="A377" s="21" t="s">
        <v>870</v>
      </c>
      <c r="B377" s="21" t="s">
        <v>871</v>
      </c>
      <c r="C377" s="1" t="s">
        <v>38</v>
      </c>
      <c r="M377" s="1">
        <v>3</v>
      </c>
      <c r="V377" s="1">
        <v>1668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22">
        <f t="shared" si="35"/>
        <v>1668</v>
      </c>
      <c r="AI377" s="22"/>
      <c r="AJ377" s="22"/>
      <c r="AK377" s="22">
        <f t="shared" si="31"/>
        <v>1668</v>
      </c>
      <c r="AL377" s="22"/>
      <c r="AM377" s="22"/>
      <c r="AN377" s="22"/>
      <c r="AO377" s="22"/>
      <c r="AP377" s="22">
        <f t="shared" si="32"/>
        <v>1668</v>
      </c>
      <c r="AQ377" s="22"/>
      <c r="AR377" s="22">
        <f t="shared" si="33"/>
        <v>1668</v>
      </c>
      <c r="AS377" s="22"/>
      <c r="AT377" s="22"/>
      <c r="AU377" s="22"/>
      <c r="AV377" s="22"/>
      <c r="AW377" s="22">
        <f t="shared" si="34"/>
        <v>1668</v>
      </c>
      <c r="AX377" s="22"/>
      <c r="AY377" s="22"/>
      <c r="AZ377" s="22"/>
      <c r="BA377" s="22"/>
      <c r="BB377" s="1">
        <v>0</v>
      </c>
      <c r="BC377" s="1" t="s">
        <v>177</v>
      </c>
      <c r="BD377" s="1" t="s">
        <v>40</v>
      </c>
      <c r="BE377" s="1">
        <v>56</v>
      </c>
      <c r="BF377" s="1">
        <v>4000</v>
      </c>
      <c r="BG377" s="1">
        <v>4000</v>
      </c>
      <c r="BH377" s="1">
        <v>2.3800000000000002E-2</v>
      </c>
      <c r="BI377" s="1" t="s">
        <v>12</v>
      </c>
    </row>
    <row r="378" spans="1:61" x14ac:dyDescent="0.15">
      <c r="A378" s="21" t="s">
        <v>900</v>
      </c>
      <c r="B378" s="21" t="s">
        <v>901</v>
      </c>
      <c r="C378" s="1" t="s">
        <v>38</v>
      </c>
      <c r="R378" s="1">
        <v>1</v>
      </c>
      <c r="V378" s="1">
        <v>562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22">
        <f t="shared" si="35"/>
        <v>562</v>
      </c>
      <c r="AI378" s="22"/>
      <c r="AJ378" s="22"/>
      <c r="AK378" s="22">
        <f t="shared" si="31"/>
        <v>562</v>
      </c>
      <c r="AL378" s="22"/>
      <c r="AM378" s="22"/>
      <c r="AN378" s="22"/>
      <c r="AO378" s="22"/>
      <c r="AP378" s="22">
        <f t="shared" si="32"/>
        <v>562</v>
      </c>
      <c r="AQ378" s="22"/>
      <c r="AR378" s="22">
        <f t="shared" si="33"/>
        <v>562</v>
      </c>
      <c r="AS378" s="22"/>
      <c r="AT378" s="22"/>
      <c r="AU378" s="22"/>
      <c r="AV378" s="22" t="s">
        <v>1728</v>
      </c>
      <c r="AW378" s="22">
        <f t="shared" si="34"/>
        <v>562</v>
      </c>
      <c r="AX378" s="22" t="s">
        <v>1728</v>
      </c>
      <c r="AY378" s="22"/>
      <c r="AZ378" s="22" t="s">
        <v>1788</v>
      </c>
      <c r="BA378" s="22"/>
      <c r="BB378" s="1">
        <v>3000</v>
      </c>
      <c r="BC378" s="1" t="s">
        <v>331</v>
      </c>
      <c r="BD378" s="1" t="s">
        <v>40</v>
      </c>
      <c r="BE378" s="1">
        <v>126</v>
      </c>
      <c r="BF378" s="1">
        <v>3000</v>
      </c>
      <c r="BG378" s="1">
        <v>3000</v>
      </c>
      <c r="BH378" s="1">
        <v>0.89559999999999995</v>
      </c>
      <c r="BI378" s="1" t="s">
        <v>17</v>
      </c>
    </row>
    <row r="379" spans="1:61" x14ac:dyDescent="0.15">
      <c r="A379" s="21" t="s">
        <v>874</v>
      </c>
      <c r="B379" s="21" t="s">
        <v>875</v>
      </c>
      <c r="C379" s="1" t="s">
        <v>38</v>
      </c>
      <c r="G379" s="1">
        <v>2</v>
      </c>
      <c r="R379" s="1">
        <v>2</v>
      </c>
      <c r="V379" s="1">
        <v>1691</v>
      </c>
      <c r="W379" s="1">
        <v>0</v>
      </c>
      <c r="X379" s="1">
        <v>0</v>
      </c>
      <c r="Y379" s="1">
        <v>0</v>
      </c>
      <c r="Z379" s="1">
        <v>0</v>
      </c>
      <c r="AA379" s="1">
        <v>5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22">
        <f t="shared" si="35"/>
        <v>1696</v>
      </c>
      <c r="AI379" s="22"/>
      <c r="AJ379" s="22"/>
      <c r="AK379" s="22">
        <f t="shared" si="31"/>
        <v>1696</v>
      </c>
      <c r="AL379" s="22"/>
      <c r="AM379" s="22"/>
      <c r="AN379" s="22"/>
      <c r="AO379" s="22"/>
      <c r="AP379" s="22">
        <f t="shared" si="32"/>
        <v>1696</v>
      </c>
      <c r="AQ379" s="22"/>
      <c r="AR379" s="22">
        <f t="shared" si="33"/>
        <v>1696</v>
      </c>
      <c r="AS379" s="22"/>
      <c r="AT379" s="22"/>
      <c r="AU379" s="22"/>
      <c r="AV379" s="22"/>
      <c r="AW379" s="22">
        <f t="shared" si="34"/>
        <v>1696</v>
      </c>
      <c r="AX379" s="22"/>
      <c r="AY379" s="22"/>
      <c r="AZ379" s="22"/>
      <c r="BA379" s="22"/>
      <c r="BB379" s="1">
        <v>0</v>
      </c>
      <c r="BC379" s="1" t="s">
        <v>177</v>
      </c>
      <c r="BD379" s="1" t="s">
        <v>40</v>
      </c>
      <c r="BE379" s="1">
        <v>56</v>
      </c>
      <c r="BF379" s="1">
        <v>5000</v>
      </c>
      <c r="BG379" s="1">
        <v>5000</v>
      </c>
      <c r="BH379" s="1">
        <v>4.4999999999999997E-3</v>
      </c>
      <c r="BI379" s="1" t="s">
        <v>56</v>
      </c>
    </row>
    <row r="380" spans="1:61" x14ac:dyDescent="0.15">
      <c r="A380" s="21" t="s">
        <v>876</v>
      </c>
      <c r="B380" s="21" t="s">
        <v>877</v>
      </c>
      <c r="C380" s="1" t="s">
        <v>38</v>
      </c>
      <c r="R380" s="1">
        <v>1</v>
      </c>
      <c r="V380" s="1">
        <v>1781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22">
        <f t="shared" si="35"/>
        <v>1781</v>
      </c>
      <c r="AI380" s="22"/>
      <c r="AJ380" s="22"/>
      <c r="AK380" s="22">
        <f t="shared" si="31"/>
        <v>1781</v>
      </c>
      <c r="AL380" s="22"/>
      <c r="AM380" s="22"/>
      <c r="AN380" s="22"/>
      <c r="AO380" s="22"/>
      <c r="AP380" s="22">
        <f t="shared" si="32"/>
        <v>1781</v>
      </c>
      <c r="AQ380" s="22"/>
      <c r="AR380" s="22">
        <f t="shared" si="33"/>
        <v>1781</v>
      </c>
      <c r="AS380" s="22"/>
      <c r="AT380" s="22"/>
      <c r="AU380" s="22"/>
      <c r="AV380" s="22"/>
      <c r="AW380" s="22">
        <f t="shared" si="34"/>
        <v>1781</v>
      </c>
      <c r="AX380" s="22"/>
      <c r="AY380" s="22"/>
      <c r="AZ380" s="22"/>
      <c r="BA380" s="22"/>
      <c r="BB380" s="1">
        <v>0</v>
      </c>
      <c r="BC380" s="1" t="s">
        <v>177</v>
      </c>
      <c r="BD380" s="1" t="s">
        <v>40</v>
      </c>
      <c r="BE380" s="1">
        <v>54</v>
      </c>
      <c r="BF380" s="1">
        <v>5000</v>
      </c>
      <c r="BG380" s="1">
        <v>5000</v>
      </c>
      <c r="BH380" s="1">
        <v>6.6E-3</v>
      </c>
      <c r="BI380" s="1" t="s">
        <v>17</v>
      </c>
    </row>
    <row r="381" spans="1:61" x14ac:dyDescent="0.15">
      <c r="A381" s="21" t="s">
        <v>908</v>
      </c>
      <c r="B381" s="21" t="s">
        <v>909</v>
      </c>
      <c r="C381" s="1" t="s">
        <v>38</v>
      </c>
      <c r="R381" s="1">
        <v>4</v>
      </c>
      <c r="V381" s="1">
        <v>2030</v>
      </c>
      <c r="W381" s="1">
        <v>0</v>
      </c>
      <c r="X381" s="1">
        <v>0</v>
      </c>
      <c r="Y381" s="1">
        <v>0</v>
      </c>
      <c r="Z381" s="1">
        <v>0</v>
      </c>
      <c r="AA381" s="1">
        <v>60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22">
        <f t="shared" si="35"/>
        <v>2090</v>
      </c>
      <c r="AI381" s="22"/>
      <c r="AJ381" s="22"/>
      <c r="AK381" s="22">
        <f t="shared" si="31"/>
        <v>2090</v>
      </c>
      <c r="AL381" s="22"/>
      <c r="AM381" s="22"/>
      <c r="AN381" s="22"/>
      <c r="AO381" s="22"/>
      <c r="AP381" s="22">
        <f t="shared" si="32"/>
        <v>2090</v>
      </c>
      <c r="AQ381" s="22"/>
      <c r="AR381" s="22">
        <f t="shared" si="33"/>
        <v>2090</v>
      </c>
      <c r="AS381" s="22"/>
      <c r="AT381" s="22"/>
      <c r="AU381" s="22"/>
      <c r="AV381" s="22" t="s">
        <v>1786</v>
      </c>
      <c r="AW381" s="22">
        <f t="shared" si="34"/>
        <v>2090</v>
      </c>
      <c r="AX381" s="22" t="s">
        <v>1728</v>
      </c>
      <c r="AY381" s="22"/>
      <c r="AZ381" s="22" t="s">
        <v>1789</v>
      </c>
      <c r="BA381" s="22"/>
      <c r="BB381" s="1">
        <v>3000</v>
      </c>
      <c r="BC381" s="1" t="s">
        <v>331</v>
      </c>
      <c r="BD381" s="1" t="s">
        <v>40</v>
      </c>
      <c r="BE381" s="1">
        <v>71</v>
      </c>
      <c r="BF381" s="1">
        <v>3000</v>
      </c>
      <c r="BG381" s="1">
        <v>3000</v>
      </c>
      <c r="BH381" s="1">
        <v>5.21E-2</v>
      </c>
      <c r="BI381" s="1" t="s">
        <v>17</v>
      </c>
    </row>
    <row r="382" spans="1:61" x14ac:dyDescent="0.15">
      <c r="A382" s="21" t="s">
        <v>881</v>
      </c>
      <c r="B382" s="21" t="s">
        <v>882</v>
      </c>
      <c r="C382" s="1" t="s">
        <v>38</v>
      </c>
      <c r="M382" s="1">
        <v>1</v>
      </c>
      <c r="V382" s="1">
        <v>3162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22">
        <f t="shared" si="35"/>
        <v>3162</v>
      </c>
      <c r="AI382" s="22"/>
      <c r="AJ382" s="22"/>
      <c r="AK382" s="22">
        <f t="shared" si="31"/>
        <v>3162</v>
      </c>
      <c r="AL382" s="22"/>
      <c r="AM382" s="22"/>
      <c r="AN382" s="22"/>
      <c r="AO382" s="22"/>
      <c r="AP382" s="22">
        <f t="shared" si="32"/>
        <v>3162</v>
      </c>
      <c r="AQ382" s="22"/>
      <c r="AR382" s="22">
        <f t="shared" si="33"/>
        <v>3162</v>
      </c>
      <c r="AS382" s="22"/>
      <c r="AT382" s="22"/>
      <c r="AU382" s="22"/>
      <c r="AV382" s="22"/>
      <c r="AW382" s="22">
        <f t="shared" si="34"/>
        <v>3162</v>
      </c>
      <c r="AX382" s="22"/>
      <c r="AY382" s="22"/>
      <c r="AZ382" s="22"/>
      <c r="BA382" s="22"/>
      <c r="BB382" s="1">
        <v>0</v>
      </c>
      <c r="BC382" s="1" t="s">
        <v>177</v>
      </c>
      <c r="BD382" s="1" t="s">
        <v>40</v>
      </c>
      <c r="BE382" s="1">
        <v>53</v>
      </c>
      <c r="BF382" s="1">
        <v>5000</v>
      </c>
      <c r="BG382" s="1">
        <v>5000</v>
      </c>
      <c r="BH382" s="1">
        <v>2.5999999999999999E-3</v>
      </c>
      <c r="BI382" s="1" t="s">
        <v>12</v>
      </c>
    </row>
    <row r="383" spans="1:61" x14ac:dyDescent="0.15">
      <c r="A383" s="21" t="s">
        <v>883</v>
      </c>
      <c r="B383" s="21" t="s">
        <v>884</v>
      </c>
      <c r="C383" s="1" t="s">
        <v>38</v>
      </c>
      <c r="Q383" s="1">
        <v>2</v>
      </c>
      <c r="V383" s="1">
        <v>4936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22">
        <f t="shared" si="35"/>
        <v>4936</v>
      </c>
      <c r="AI383" s="22"/>
      <c r="AJ383" s="22"/>
      <c r="AK383" s="22">
        <f t="shared" si="31"/>
        <v>4936</v>
      </c>
      <c r="AL383" s="22"/>
      <c r="AM383" s="22"/>
      <c r="AN383" s="22"/>
      <c r="AO383" s="22"/>
      <c r="AP383" s="22">
        <f t="shared" si="32"/>
        <v>4936</v>
      </c>
      <c r="AQ383" s="22"/>
      <c r="AR383" s="22">
        <f t="shared" si="33"/>
        <v>4936</v>
      </c>
      <c r="AS383" s="22"/>
      <c r="AT383" s="22"/>
      <c r="AU383" s="22"/>
      <c r="AV383" s="22"/>
      <c r="AW383" s="22">
        <f t="shared" si="34"/>
        <v>4936</v>
      </c>
      <c r="AX383" s="22"/>
      <c r="AY383" s="22"/>
      <c r="AZ383" s="22"/>
      <c r="BA383" s="22"/>
      <c r="BB383" s="1">
        <v>0</v>
      </c>
      <c r="BC383" s="1" t="s">
        <v>181</v>
      </c>
      <c r="BD383" s="1" t="s">
        <v>40</v>
      </c>
      <c r="BE383" s="1">
        <v>71</v>
      </c>
      <c r="BF383" s="1">
        <v>5000</v>
      </c>
      <c r="BG383" s="1">
        <v>5000</v>
      </c>
      <c r="BH383" s="1">
        <v>7.8899999999999998E-2</v>
      </c>
      <c r="BI383" s="1" t="s">
        <v>16</v>
      </c>
    </row>
    <row r="384" spans="1:61" x14ac:dyDescent="0.15">
      <c r="A384" s="21" t="s">
        <v>885</v>
      </c>
      <c r="B384" s="21" t="s">
        <v>886</v>
      </c>
      <c r="C384" s="1" t="s">
        <v>38</v>
      </c>
      <c r="Q384" s="1">
        <v>1</v>
      </c>
      <c r="R384" s="1">
        <v>2</v>
      </c>
      <c r="V384" s="1">
        <v>2476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22">
        <f t="shared" si="35"/>
        <v>2476</v>
      </c>
      <c r="AI384" s="22"/>
      <c r="AJ384" s="22"/>
      <c r="AK384" s="22">
        <f t="shared" si="31"/>
        <v>2476</v>
      </c>
      <c r="AL384" s="22"/>
      <c r="AM384" s="22"/>
      <c r="AN384" s="22"/>
      <c r="AO384" s="22"/>
      <c r="AP384" s="22">
        <f t="shared" si="32"/>
        <v>2476</v>
      </c>
      <c r="AQ384" s="22"/>
      <c r="AR384" s="22">
        <f t="shared" si="33"/>
        <v>2476</v>
      </c>
      <c r="AS384" s="22"/>
      <c r="AT384" s="22"/>
      <c r="AU384" s="22"/>
      <c r="AV384" s="22"/>
      <c r="AW384" s="22">
        <f t="shared" si="34"/>
        <v>2476</v>
      </c>
      <c r="AX384" s="22"/>
      <c r="AY384" s="22"/>
      <c r="AZ384" s="22"/>
      <c r="BA384" s="22"/>
      <c r="BB384" s="1">
        <v>0</v>
      </c>
      <c r="BC384" s="1" t="s">
        <v>331</v>
      </c>
      <c r="BD384" s="1" t="s">
        <v>40</v>
      </c>
      <c r="BE384" s="1">
        <v>121</v>
      </c>
      <c r="BF384" s="1">
        <v>2500</v>
      </c>
      <c r="BG384" s="1">
        <v>2500</v>
      </c>
      <c r="BH384" s="1">
        <v>23.332899999999999</v>
      </c>
      <c r="BI384" s="1" t="s">
        <v>822</v>
      </c>
    </row>
    <row r="385" spans="1:61" x14ac:dyDescent="0.15">
      <c r="A385" s="21" t="s">
        <v>887</v>
      </c>
      <c r="B385" s="21" t="s">
        <v>888</v>
      </c>
      <c r="C385" s="1" t="s">
        <v>38</v>
      </c>
      <c r="Q385" s="1">
        <v>1</v>
      </c>
      <c r="V385" s="1">
        <v>2996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22">
        <f t="shared" si="35"/>
        <v>2996</v>
      </c>
      <c r="AI385" s="22"/>
      <c r="AJ385" s="22"/>
      <c r="AK385" s="22">
        <f t="shared" si="31"/>
        <v>2996</v>
      </c>
      <c r="AL385" s="22"/>
      <c r="AM385" s="22"/>
      <c r="AN385" s="22"/>
      <c r="AO385" s="22"/>
      <c r="AP385" s="22">
        <f t="shared" si="32"/>
        <v>2996</v>
      </c>
      <c r="AQ385" s="22"/>
      <c r="AR385" s="22">
        <f t="shared" si="33"/>
        <v>2996</v>
      </c>
      <c r="AS385" s="22"/>
      <c r="AT385" s="22"/>
      <c r="AU385" s="22"/>
      <c r="AV385" s="22"/>
      <c r="AW385" s="22">
        <f t="shared" si="34"/>
        <v>2996</v>
      </c>
      <c r="AX385" s="22"/>
      <c r="AY385" s="22"/>
      <c r="AZ385" s="22"/>
      <c r="BA385" s="22"/>
      <c r="BB385" s="1">
        <v>0</v>
      </c>
      <c r="BC385" s="1" t="s">
        <v>889</v>
      </c>
      <c r="BD385" s="1" t="s">
        <v>40</v>
      </c>
      <c r="BE385" s="1">
        <v>71</v>
      </c>
      <c r="BF385" s="1">
        <v>500</v>
      </c>
      <c r="BG385" s="1">
        <v>25</v>
      </c>
      <c r="BH385" s="1">
        <v>30.7789</v>
      </c>
      <c r="BI385" s="1" t="s">
        <v>16</v>
      </c>
    </row>
    <row r="386" spans="1:61" x14ac:dyDescent="0.15">
      <c r="A386" s="21" t="s">
        <v>890</v>
      </c>
      <c r="B386" s="21" t="s">
        <v>891</v>
      </c>
      <c r="C386" s="1" t="s">
        <v>38</v>
      </c>
      <c r="R386" s="1">
        <v>2</v>
      </c>
      <c r="V386" s="1">
        <v>5155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22">
        <f t="shared" si="35"/>
        <v>5155</v>
      </c>
      <c r="AI386" s="22"/>
      <c r="AJ386" s="22"/>
      <c r="AK386" s="22">
        <f t="shared" si="31"/>
        <v>5155</v>
      </c>
      <c r="AL386" s="22"/>
      <c r="AM386" s="22"/>
      <c r="AN386" s="22"/>
      <c r="AO386" s="22"/>
      <c r="AP386" s="22">
        <f t="shared" si="32"/>
        <v>5155</v>
      </c>
      <c r="AQ386" s="22"/>
      <c r="AR386" s="22">
        <f t="shared" si="33"/>
        <v>5155</v>
      </c>
      <c r="AS386" s="22"/>
      <c r="AT386" s="22"/>
      <c r="AU386" s="22"/>
      <c r="AV386" s="22"/>
      <c r="AW386" s="22">
        <f t="shared" si="34"/>
        <v>5155</v>
      </c>
      <c r="AX386" s="22"/>
      <c r="AY386" s="22"/>
      <c r="AZ386" s="22"/>
      <c r="BA386" s="22"/>
      <c r="BB386" s="1">
        <v>0</v>
      </c>
      <c r="BC386" s="1" t="s">
        <v>177</v>
      </c>
      <c r="BD386" s="1" t="s">
        <v>40</v>
      </c>
      <c r="BE386" s="1">
        <v>43</v>
      </c>
      <c r="BF386" s="1">
        <v>5000</v>
      </c>
      <c r="BG386" s="1">
        <v>5000</v>
      </c>
      <c r="BH386" s="1">
        <v>3.3999999999999998E-3</v>
      </c>
      <c r="BI386" s="1" t="s">
        <v>17</v>
      </c>
    </row>
    <row r="387" spans="1:61" x14ac:dyDescent="0.15">
      <c r="A387" s="21" t="s">
        <v>892</v>
      </c>
      <c r="B387" s="21" t="s">
        <v>893</v>
      </c>
      <c r="C387" s="1" t="s">
        <v>38</v>
      </c>
      <c r="K387" s="1">
        <v>1</v>
      </c>
      <c r="P387" s="1">
        <v>5</v>
      </c>
      <c r="V387" s="1">
        <v>4702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22">
        <f t="shared" si="35"/>
        <v>4702</v>
      </c>
      <c r="AI387" s="22"/>
      <c r="AJ387" s="22"/>
      <c r="AK387" s="22">
        <f t="shared" si="31"/>
        <v>4702</v>
      </c>
      <c r="AL387" s="22"/>
      <c r="AM387" s="22"/>
      <c r="AN387" s="22"/>
      <c r="AO387" s="22"/>
      <c r="AP387" s="22">
        <f t="shared" si="32"/>
        <v>4702</v>
      </c>
      <c r="AQ387" s="22"/>
      <c r="AR387" s="22">
        <f t="shared" si="33"/>
        <v>4702</v>
      </c>
      <c r="AS387" s="22"/>
      <c r="AT387" s="22"/>
      <c r="AU387" s="22"/>
      <c r="AV387" s="22"/>
      <c r="AW387" s="22">
        <f t="shared" si="34"/>
        <v>4702</v>
      </c>
      <c r="AX387" s="22"/>
      <c r="AY387" s="22"/>
      <c r="AZ387" s="22"/>
      <c r="BA387" s="22"/>
      <c r="BB387" s="1">
        <v>0</v>
      </c>
      <c r="BC387" s="1" t="s">
        <v>846</v>
      </c>
      <c r="BD387" s="1" t="s">
        <v>40</v>
      </c>
      <c r="BE387" s="1">
        <v>51</v>
      </c>
      <c r="BF387" s="1">
        <v>4000</v>
      </c>
      <c r="BG387" s="1">
        <v>4000</v>
      </c>
      <c r="BH387" s="1">
        <v>0.1079</v>
      </c>
      <c r="BI387" s="1" t="s">
        <v>834</v>
      </c>
    </row>
    <row r="388" spans="1:61" x14ac:dyDescent="0.15">
      <c r="A388" s="21" t="s">
        <v>894</v>
      </c>
      <c r="B388" s="21" t="s">
        <v>895</v>
      </c>
      <c r="C388" s="1" t="s">
        <v>38</v>
      </c>
      <c r="R388" s="1">
        <v>1</v>
      </c>
      <c r="V388" s="1">
        <v>2493</v>
      </c>
      <c r="W388" s="1">
        <v>0</v>
      </c>
      <c r="X388" s="1">
        <v>0</v>
      </c>
      <c r="Y388" s="1">
        <v>0</v>
      </c>
      <c r="Z388" s="1">
        <v>0</v>
      </c>
      <c r="AA388" s="1">
        <v>1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22">
        <f t="shared" si="35"/>
        <v>2494</v>
      </c>
      <c r="AI388" s="22"/>
      <c r="AJ388" s="22"/>
      <c r="AK388" s="22">
        <f t="shared" si="31"/>
        <v>2494</v>
      </c>
      <c r="AL388" s="22"/>
      <c r="AM388" s="22"/>
      <c r="AN388" s="22"/>
      <c r="AO388" s="22"/>
      <c r="AP388" s="22">
        <f t="shared" si="32"/>
        <v>2494</v>
      </c>
      <c r="AQ388" s="22"/>
      <c r="AR388" s="22">
        <f t="shared" si="33"/>
        <v>2494</v>
      </c>
      <c r="AS388" s="22"/>
      <c r="AT388" s="22"/>
      <c r="AU388" s="22"/>
      <c r="AV388" s="22"/>
      <c r="AW388" s="22">
        <f t="shared" si="34"/>
        <v>2494</v>
      </c>
      <c r="AX388" s="22"/>
      <c r="AY388" s="22"/>
      <c r="AZ388" s="22"/>
      <c r="BA388" s="22"/>
      <c r="BB388" s="1">
        <v>0</v>
      </c>
      <c r="BC388" s="1" t="s">
        <v>896</v>
      </c>
      <c r="BD388" s="1" t="s">
        <v>40</v>
      </c>
      <c r="BE388" s="1">
        <v>63</v>
      </c>
      <c r="BF388" s="1">
        <v>5000</v>
      </c>
      <c r="BG388" s="1">
        <v>5000</v>
      </c>
      <c r="BH388" s="1">
        <v>1.125</v>
      </c>
      <c r="BI388" s="1" t="s">
        <v>17</v>
      </c>
    </row>
    <row r="389" spans="1:61" x14ac:dyDescent="0.15">
      <c r="A389" s="21" t="s">
        <v>1063</v>
      </c>
      <c r="B389" s="21" t="s">
        <v>1064</v>
      </c>
      <c r="C389" s="1" t="s">
        <v>38</v>
      </c>
      <c r="R389" s="1">
        <v>1</v>
      </c>
      <c r="V389" s="1">
        <v>473</v>
      </c>
      <c r="W389" s="1">
        <v>0</v>
      </c>
      <c r="X389" s="1">
        <v>0</v>
      </c>
      <c r="Y389" s="1">
        <v>0</v>
      </c>
      <c r="Z389" s="1">
        <v>0</v>
      </c>
      <c r="AA389" s="1">
        <v>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22">
        <f t="shared" si="35"/>
        <v>474</v>
      </c>
      <c r="AI389" s="22"/>
      <c r="AJ389" s="22"/>
      <c r="AK389" s="22">
        <f t="shared" si="31"/>
        <v>474</v>
      </c>
      <c r="AL389" s="22"/>
      <c r="AM389" s="22"/>
      <c r="AN389" s="22"/>
      <c r="AO389" s="22"/>
      <c r="AP389" s="22">
        <f t="shared" si="32"/>
        <v>474</v>
      </c>
      <c r="AQ389" s="22"/>
      <c r="AR389" s="22">
        <f t="shared" si="33"/>
        <v>474</v>
      </c>
      <c r="AS389" s="22"/>
      <c r="AT389" s="22"/>
      <c r="AU389" s="22"/>
      <c r="AV389" s="22" t="s">
        <v>1786</v>
      </c>
      <c r="AW389" s="22">
        <f t="shared" si="34"/>
        <v>474</v>
      </c>
      <c r="AX389" s="22" t="s">
        <v>1728</v>
      </c>
      <c r="AY389" s="22"/>
      <c r="AZ389" s="22" t="s">
        <v>1790</v>
      </c>
      <c r="BA389" s="22"/>
      <c r="BB389" s="1">
        <v>1000</v>
      </c>
      <c r="BC389" s="1" t="s">
        <v>331</v>
      </c>
      <c r="BD389" s="1" t="s">
        <v>40</v>
      </c>
      <c r="BE389" s="1">
        <v>81</v>
      </c>
      <c r="BF389" s="1">
        <v>1000</v>
      </c>
      <c r="BG389" s="1">
        <v>500</v>
      </c>
      <c r="BH389" s="1">
        <v>18.217500000000001</v>
      </c>
      <c r="BI389" s="1" t="s">
        <v>17</v>
      </c>
    </row>
    <row r="390" spans="1:61" ht="19.5" x14ac:dyDescent="0.15">
      <c r="A390" s="21" t="s">
        <v>1394</v>
      </c>
      <c r="B390" s="21" t="s">
        <v>1395</v>
      </c>
      <c r="C390" s="1" t="s">
        <v>38</v>
      </c>
      <c r="K390" s="1">
        <v>2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22">
        <f>SUM(V390:AE390)-AG390-SUMPRODUCT($D$8:$U$8*D390:U390)+480</f>
        <v>480</v>
      </c>
      <c r="AI390" s="22"/>
      <c r="AJ390" s="22"/>
      <c r="AK390" s="22">
        <f t="shared" si="31"/>
        <v>480</v>
      </c>
      <c r="AL390" s="22"/>
      <c r="AM390" s="22"/>
      <c r="AN390" s="22"/>
      <c r="AO390" s="22" t="s">
        <v>1728</v>
      </c>
      <c r="AP390" s="22">
        <f t="shared" si="32"/>
        <v>480</v>
      </c>
      <c r="AQ390" s="22" t="s">
        <v>1728</v>
      </c>
      <c r="AR390" s="22">
        <f t="shared" si="33"/>
        <v>480</v>
      </c>
      <c r="AS390" s="22"/>
      <c r="AT390" s="22"/>
      <c r="AU390" s="22"/>
      <c r="AV390" s="22" t="s">
        <v>1786</v>
      </c>
      <c r="AW390" s="22">
        <f t="shared" si="34"/>
        <v>480</v>
      </c>
      <c r="AX390" s="22" t="s">
        <v>1786</v>
      </c>
      <c r="AY390" s="22">
        <v>320</v>
      </c>
      <c r="AZ390" s="23" t="s">
        <v>1791</v>
      </c>
      <c r="BA390" s="22"/>
      <c r="BB390" s="1">
        <v>1280</v>
      </c>
      <c r="BC390" s="1" t="s">
        <v>331</v>
      </c>
      <c r="BD390" s="1" t="s">
        <v>40</v>
      </c>
      <c r="BE390" s="1">
        <v>161</v>
      </c>
      <c r="BF390" s="1">
        <v>320</v>
      </c>
      <c r="BG390" s="1">
        <v>160</v>
      </c>
      <c r="BH390" s="1">
        <v>45.096299999999999</v>
      </c>
      <c r="BI390" s="1" t="s">
        <v>10</v>
      </c>
    </row>
    <row r="391" spans="1:61" x14ac:dyDescent="0.15">
      <c r="A391" s="21" t="s">
        <v>902</v>
      </c>
      <c r="B391" s="21" t="s">
        <v>903</v>
      </c>
      <c r="C391" s="1" t="s">
        <v>38</v>
      </c>
      <c r="R391" s="1">
        <v>3</v>
      </c>
      <c r="V391" s="1">
        <v>2509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22">
        <f t="shared" ref="AH391:AH422" si="36">SUM(V391:AE391)-AG391-SUMPRODUCT($D$8:$U$8*D391:U391)</f>
        <v>2509</v>
      </c>
      <c r="AI391" s="22"/>
      <c r="AJ391" s="22"/>
      <c r="AK391" s="22">
        <f t="shared" si="31"/>
        <v>2509</v>
      </c>
      <c r="AL391" s="22"/>
      <c r="AM391" s="22"/>
      <c r="AN391" s="22"/>
      <c r="AO391" s="22"/>
      <c r="AP391" s="22">
        <f t="shared" si="32"/>
        <v>2509</v>
      </c>
      <c r="AQ391" s="22"/>
      <c r="AR391" s="22">
        <f t="shared" si="33"/>
        <v>2509</v>
      </c>
      <c r="AS391" s="22"/>
      <c r="AT391" s="22"/>
      <c r="AU391" s="22"/>
      <c r="AV391" s="22"/>
      <c r="AW391" s="22">
        <f t="shared" si="34"/>
        <v>2509</v>
      </c>
      <c r="AX391" s="22"/>
      <c r="AY391" s="22"/>
      <c r="AZ391" s="22"/>
      <c r="BA391" s="22"/>
      <c r="BB391" s="1">
        <v>0</v>
      </c>
      <c r="BC391" s="1" t="s">
        <v>172</v>
      </c>
      <c r="BD391" s="1" t="s">
        <v>40</v>
      </c>
      <c r="BE391" s="1">
        <v>376</v>
      </c>
      <c r="BF391" s="1">
        <v>5000</v>
      </c>
      <c r="BG391" s="1">
        <v>5000</v>
      </c>
      <c r="BH391" s="1">
        <v>1.41E-2</v>
      </c>
      <c r="BI391" s="1" t="s">
        <v>17</v>
      </c>
    </row>
    <row r="392" spans="1:61" x14ac:dyDescent="0.15">
      <c r="A392" s="21" t="s">
        <v>904</v>
      </c>
      <c r="B392" s="21" t="s">
        <v>905</v>
      </c>
      <c r="C392" s="1" t="s">
        <v>38</v>
      </c>
      <c r="Q392" s="1">
        <v>1</v>
      </c>
      <c r="V392" s="1">
        <v>1954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22">
        <f t="shared" si="36"/>
        <v>1954</v>
      </c>
      <c r="AI392" s="22"/>
      <c r="AJ392" s="22"/>
      <c r="AK392" s="22">
        <f t="shared" si="31"/>
        <v>1954</v>
      </c>
      <c r="AL392" s="22"/>
      <c r="AM392" s="22"/>
      <c r="AN392" s="22"/>
      <c r="AO392" s="22"/>
      <c r="AP392" s="22">
        <f t="shared" si="32"/>
        <v>1954</v>
      </c>
      <c r="AQ392" s="22"/>
      <c r="AR392" s="22">
        <f t="shared" si="33"/>
        <v>1954</v>
      </c>
      <c r="AS392" s="22"/>
      <c r="AT392" s="22"/>
      <c r="AU392" s="22"/>
      <c r="AV392" s="22"/>
      <c r="AW392" s="22">
        <f t="shared" si="34"/>
        <v>1954</v>
      </c>
      <c r="AX392" s="22"/>
      <c r="AY392" s="22"/>
      <c r="AZ392" s="22"/>
      <c r="BA392" s="22"/>
      <c r="BB392" s="1">
        <v>0</v>
      </c>
      <c r="BC392" s="1" t="s">
        <v>177</v>
      </c>
      <c r="BD392" s="1" t="s">
        <v>40</v>
      </c>
      <c r="BE392" s="1">
        <v>53</v>
      </c>
      <c r="BF392" s="1">
        <v>5000</v>
      </c>
      <c r="BG392" s="1">
        <v>5000</v>
      </c>
      <c r="BH392" s="1">
        <v>3.0000000000000001E-3</v>
      </c>
      <c r="BI392" s="1" t="s">
        <v>16</v>
      </c>
    </row>
    <row r="393" spans="1:61" x14ac:dyDescent="0.15">
      <c r="A393" s="21" t="s">
        <v>906</v>
      </c>
      <c r="B393" s="21" t="s">
        <v>907</v>
      </c>
      <c r="C393" s="1" t="s">
        <v>38</v>
      </c>
      <c r="R393" s="1">
        <v>2</v>
      </c>
      <c r="V393" s="1">
        <v>3000</v>
      </c>
      <c r="W393" s="1">
        <v>0</v>
      </c>
      <c r="X393" s="1">
        <v>0</v>
      </c>
      <c r="Y393" s="1">
        <v>0</v>
      </c>
      <c r="Z393" s="1">
        <v>0</v>
      </c>
      <c r="AA393" s="1">
        <v>11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22">
        <f t="shared" si="36"/>
        <v>3011</v>
      </c>
      <c r="AI393" s="22"/>
      <c r="AJ393" s="22"/>
      <c r="AK393" s="22">
        <f t="shared" si="31"/>
        <v>3011</v>
      </c>
      <c r="AL393" s="22"/>
      <c r="AM393" s="22"/>
      <c r="AN393" s="22"/>
      <c r="AO393" s="22"/>
      <c r="AP393" s="22">
        <f t="shared" si="32"/>
        <v>3011</v>
      </c>
      <c r="AQ393" s="22"/>
      <c r="AR393" s="22">
        <f t="shared" si="33"/>
        <v>3011</v>
      </c>
      <c r="AS393" s="22"/>
      <c r="AT393" s="22"/>
      <c r="AU393" s="22"/>
      <c r="AV393" s="22"/>
      <c r="AW393" s="22">
        <f t="shared" si="34"/>
        <v>3011</v>
      </c>
      <c r="AX393" s="22"/>
      <c r="AY393" s="22"/>
      <c r="AZ393" s="22"/>
      <c r="BA393" s="22"/>
      <c r="BB393" s="1">
        <v>0</v>
      </c>
      <c r="BC393" s="1" t="s">
        <v>181</v>
      </c>
      <c r="BD393" s="1" t="s">
        <v>40</v>
      </c>
      <c r="BE393" s="1">
        <v>91</v>
      </c>
      <c r="BF393" s="1">
        <v>3000</v>
      </c>
      <c r="BG393" s="1">
        <v>3000</v>
      </c>
      <c r="BH393" s="1">
        <v>1.2002999999999999</v>
      </c>
      <c r="BI393" s="1" t="s">
        <v>17</v>
      </c>
    </row>
    <row r="394" spans="1:61" x14ac:dyDescent="0.15">
      <c r="A394" s="21" t="s">
        <v>1419</v>
      </c>
      <c r="B394" s="21" t="s">
        <v>1420</v>
      </c>
      <c r="C394" s="1" t="s">
        <v>38</v>
      </c>
      <c r="L394" s="1">
        <v>1</v>
      </c>
      <c r="V394" s="1">
        <v>383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22">
        <f t="shared" si="36"/>
        <v>383</v>
      </c>
      <c r="AI394" s="22"/>
      <c r="AJ394" s="22"/>
      <c r="AK394" s="22">
        <f t="shared" si="31"/>
        <v>383</v>
      </c>
      <c r="AL394" s="22"/>
      <c r="AM394" s="22"/>
      <c r="AN394" s="22"/>
      <c r="AO394" s="22"/>
      <c r="AP394" s="22">
        <f t="shared" si="32"/>
        <v>383</v>
      </c>
      <c r="AQ394" s="22"/>
      <c r="AR394" s="22">
        <f t="shared" si="33"/>
        <v>383</v>
      </c>
      <c r="AS394" s="22"/>
      <c r="AT394" s="22"/>
      <c r="AU394" s="22"/>
      <c r="AV394" s="22"/>
      <c r="AW394" s="22">
        <f t="shared" si="34"/>
        <v>383</v>
      </c>
      <c r="AX394" s="22" t="s">
        <v>1728</v>
      </c>
      <c r="AY394" s="22">
        <v>2500</v>
      </c>
      <c r="AZ394" s="22" t="s">
        <v>1793</v>
      </c>
      <c r="BA394" s="22" t="s">
        <v>1794</v>
      </c>
      <c r="BB394" s="1">
        <v>2500</v>
      </c>
      <c r="BC394" s="1" t="s">
        <v>331</v>
      </c>
      <c r="BD394" s="1" t="s">
        <v>40</v>
      </c>
      <c r="BE394" s="1">
        <v>141</v>
      </c>
      <c r="BF394" s="1">
        <v>2500</v>
      </c>
      <c r="BG394" s="1">
        <v>2500</v>
      </c>
      <c r="BH394" s="1">
        <v>0.47439999999999999</v>
      </c>
      <c r="BI394" s="1" t="s">
        <v>11</v>
      </c>
    </row>
    <row r="395" spans="1:61" x14ac:dyDescent="0.15">
      <c r="A395" s="21" t="s">
        <v>1496</v>
      </c>
      <c r="B395" s="21" t="s">
        <v>1497</v>
      </c>
      <c r="C395" s="1" t="s">
        <v>38</v>
      </c>
      <c r="K395" s="1">
        <v>1</v>
      </c>
      <c r="V395" s="1">
        <v>200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22">
        <f t="shared" si="36"/>
        <v>200</v>
      </c>
      <c r="AI395" s="22"/>
      <c r="AJ395" s="22"/>
      <c r="AK395" s="22">
        <f t="shared" si="31"/>
        <v>200</v>
      </c>
      <c r="AL395" s="22"/>
      <c r="AM395" s="22"/>
      <c r="AN395" s="22"/>
      <c r="AO395" s="22" t="s">
        <v>1728</v>
      </c>
      <c r="AP395" s="22">
        <f t="shared" si="32"/>
        <v>200</v>
      </c>
      <c r="AQ395" s="22" t="s">
        <v>1728</v>
      </c>
      <c r="AR395" s="22">
        <f t="shared" si="33"/>
        <v>200</v>
      </c>
      <c r="AS395" s="22"/>
      <c r="AT395" s="22"/>
      <c r="AU395" s="22"/>
      <c r="AV395" s="22" t="s">
        <v>1728</v>
      </c>
      <c r="AW395" s="22">
        <f t="shared" si="34"/>
        <v>200</v>
      </c>
      <c r="AX395" s="22" t="s">
        <v>1728</v>
      </c>
      <c r="AY395" s="22">
        <v>3000</v>
      </c>
      <c r="AZ395" s="22" t="s">
        <v>1722</v>
      </c>
      <c r="BA395" s="22" t="s">
        <v>1794</v>
      </c>
      <c r="BB395" s="1">
        <v>3000</v>
      </c>
      <c r="BC395" s="1" t="s">
        <v>331</v>
      </c>
      <c r="BD395" s="1" t="s">
        <v>40</v>
      </c>
      <c r="BE395" s="1">
        <v>61</v>
      </c>
      <c r="BF395" s="1">
        <v>3000</v>
      </c>
      <c r="BG395" s="1">
        <v>3000</v>
      </c>
      <c r="BH395" s="1">
        <v>5.3151000000000002</v>
      </c>
      <c r="BI395" s="1" t="s">
        <v>10</v>
      </c>
    </row>
    <row r="396" spans="1:61" x14ac:dyDescent="0.15">
      <c r="A396" s="21" t="s">
        <v>912</v>
      </c>
      <c r="B396" s="21" t="s">
        <v>913</v>
      </c>
      <c r="C396" s="1" t="s">
        <v>38</v>
      </c>
      <c r="N396" s="1">
        <v>1</v>
      </c>
      <c r="P396" s="1">
        <v>4</v>
      </c>
      <c r="R396" s="1">
        <v>12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9828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22">
        <f t="shared" si="36"/>
        <v>9828</v>
      </c>
      <c r="AI396" s="22"/>
      <c r="AJ396" s="22"/>
      <c r="AK396" s="22">
        <f t="shared" si="31"/>
        <v>9828</v>
      </c>
      <c r="AL396" s="22"/>
      <c r="AM396" s="22"/>
      <c r="AN396" s="22"/>
      <c r="AO396" s="22"/>
      <c r="AP396" s="22">
        <f t="shared" si="32"/>
        <v>9828</v>
      </c>
      <c r="AQ396" s="22"/>
      <c r="AR396" s="22">
        <f t="shared" si="33"/>
        <v>9828</v>
      </c>
      <c r="AS396" s="22"/>
      <c r="AT396" s="22"/>
      <c r="AU396" s="22"/>
      <c r="AV396" s="22"/>
      <c r="AW396" s="22">
        <f t="shared" si="34"/>
        <v>9828</v>
      </c>
      <c r="AX396" s="22"/>
      <c r="AY396" s="22"/>
      <c r="AZ396" s="22"/>
      <c r="BA396" s="22"/>
      <c r="BB396" s="1">
        <v>0</v>
      </c>
      <c r="BC396" s="1" t="s">
        <v>172</v>
      </c>
      <c r="BD396" s="1" t="s">
        <v>40</v>
      </c>
      <c r="BE396" s="1">
        <v>161</v>
      </c>
      <c r="BF396" s="1">
        <v>1000</v>
      </c>
      <c r="BG396" s="1">
        <v>1000</v>
      </c>
      <c r="BH396" s="1">
        <v>0.59750000000000003</v>
      </c>
      <c r="BI396" s="1" t="s">
        <v>880</v>
      </c>
    </row>
    <row r="397" spans="1:61" x14ac:dyDescent="0.15">
      <c r="A397" s="21" t="s">
        <v>914</v>
      </c>
      <c r="B397" s="21" t="s">
        <v>915</v>
      </c>
      <c r="C397" s="1" t="s">
        <v>38</v>
      </c>
      <c r="L397" s="1">
        <v>2</v>
      </c>
      <c r="V397" s="1">
        <v>1362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22">
        <f t="shared" si="36"/>
        <v>1362</v>
      </c>
      <c r="AI397" s="22"/>
      <c r="AJ397" s="22"/>
      <c r="AK397" s="22">
        <f t="shared" si="31"/>
        <v>1362</v>
      </c>
      <c r="AL397" s="22"/>
      <c r="AM397" s="22"/>
      <c r="AN397" s="22"/>
      <c r="AO397" s="22"/>
      <c r="AP397" s="22">
        <f t="shared" si="32"/>
        <v>1362</v>
      </c>
      <c r="AQ397" s="22"/>
      <c r="AR397" s="22">
        <f t="shared" si="33"/>
        <v>1362</v>
      </c>
      <c r="AS397" s="22"/>
      <c r="AT397" s="22"/>
      <c r="AU397" s="22"/>
      <c r="AV397" s="22"/>
      <c r="AW397" s="22">
        <f t="shared" si="34"/>
        <v>1362</v>
      </c>
      <c r="AX397" s="22"/>
      <c r="AY397" s="22"/>
      <c r="AZ397" s="22"/>
      <c r="BA397" s="22"/>
      <c r="BB397" s="1">
        <v>3600</v>
      </c>
      <c r="BC397" s="1" t="s">
        <v>916</v>
      </c>
      <c r="BD397" s="1" t="s">
        <v>40</v>
      </c>
      <c r="BE397" s="1">
        <v>71</v>
      </c>
      <c r="BF397" s="1">
        <v>3600</v>
      </c>
      <c r="BG397" s="1">
        <v>3600</v>
      </c>
      <c r="BH397" s="1">
        <v>9.8262999999999998</v>
      </c>
      <c r="BI397" s="1" t="s">
        <v>11</v>
      </c>
    </row>
    <row r="398" spans="1:61" x14ac:dyDescent="0.15">
      <c r="A398" s="21" t="s">
        <v>917</v>
      </c>
      <c r="B398" s="21" t="s">
        <v>918</v>
      </c>
      <c r="C398" s="1" t="s">
        <v>38</v>
      </c>
      <c r="Q398" s="1">
        <v>2</v>
      </c>
      <c r="V398" s="1">
        <v>2891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22">
        <f t="shared" si="36"/>
        <v>2891</v>
      </c>
      <c r="AI398" s="22"/>
      <c r="AJ398" s="22"/>
      <c r="AK398" s="22">
        <f t="shared" si="31"/>
        <v>2891</v>
      </c>
      <c r="AL398" s="22"/>
      <c r="AM398" s="22"/>
      <c r="AN398" s="22"/>
      <c r="AO398" s="22"/>
      <c r="AP398" s="22">
        <f t="shared" si="32"/>
        <v>2891</v>
      </c>
      <c r="AQ398" s="22"/>
      <c r="AR398" s="22">
        <f t="shared" si="33"/>
        <v>2891</v>
      </c>
      <c r="AS398" s="22"/>
      <c r="AT398" s="22"/>
      <c r="AU398" s="22"/>
      <c r="AV398" s="22"/>
      <c r="AW398" s="22">
        <f t="shared" si="34"/>
        <v>2891</v>
      </c>
      <c r="AX398" s="22"/>
      <c r="AY398" s="22">
        <v>4000</v>
      </c>
      <c r="AZ398" s="22" t="s">
        <v>1868</v>
      </c>
      <c r="BA398" s="22"/>
      <c r="BB398" s="1">
        <v>4000</v>
      </c>
      <c r="BC398" s="1" t="s">
        <v>623</v>
      </c>
      <c r="BD398" s="1" t="s">
        <v>40</v>
      </c>
      <c r="BE398" s="1">
        <v>75</v>
      </c>
      <c r="BF398" s="1">
        <v>4000</v>
      </c>
      <c r="BG398" s="1">
        <v>4000</v>
      </c>
      <c r="BH398" s="1">
        <v>0.27460000000000001</v>
      </c>
      <c r="BI398" s="1" t="s">
        <v>16</v>
      </c>
    </row>
    <row r="399" spans="1:61" x14ac:dyDescent="0.15">
      <c r="A399" s="21" t="s">
        <v>1608</v>
      </c>
      <c r="B399" s="21" t="s">
        <v>1609</v>
      </c>
      <c r="C399" s="1" t="s">
        <v>38</v>
      </c>
      <c r="O399" s="1">
        <v>2</v>
      </c>
      <c r="P399" s="1">
        <v>1</v>
      </c>
      <c r="V399" s="1">
        <v>826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22">
        <f t="shared" si="36"/>
        <v>826</v>
      </c>
      <c r="AI399" s="22"/>
      <c r="AJ399" s="22"/>
      <c r="AK399" s="22">
        <f t="shared" si="31"/>
        <v>826</v>
      </c>
      <c r="AL399" s="22"/>
      <c r="AM399" s="22"/>
      <c r="AN399" s="22"/>
      <c r="AO399" s="22"/>
      <c r="AP399" s="22">
        <f t="shared" si="32"/>
        <v>826</v>
      </c>
      <c r="AQ399" s="22" t="s">
        <v>1728</v>
      </c>
      <c r="AR399" s="22">
        <f t="shared" si="33"/>
        <v>826</v>
      </c>
      <c r="AS399" s="22"/>
      <c r="AT399" s="22"/>
      <c r="AU399" s="22"/>
      <c r="AV399" s="22" t="s">
        <v>1728</v>
      </c>
      <c r="AW399" s="22">
        <f t="shared" si="34"/>
        <v>826</v>
      </c>
      <c r="AX399" s="22" t="s">
        <v>1728</v>
      </c>
      <c r="AY399" s="22">
        <v>4860</v>
      </c>
      <c r="AZ399" s="22" t="s">
        <v>1723</v>
      </c>
      <c r="BA399" s="22" t="s">
        <v>1794</v>
      </c>
      <c r="BB399" s="1">
        <v>4860</v>
      </c>
      <c r="BC399" s="1" t="s">
        <v>331</v>
      </c>
      <c r="BD399" s="1" t="s">
        <v>40</v>
      </c>
      <c r="BE399" s="1">
        <v>71</v>
      </c>
      <c r="BF399" s="1">
        <v>4860</v>
      </c>
      <c r="BG399" s="1">
        <v>4860</v>
      </c>
      <c r="BH399" s="1">
        <v>1.0463</v>
      </c>
      <c r="BI399" s="1" t="s">
        <v>1610</v>
      </c>
    </row>
    <row r="400" spans="1:61" x14ac:dyDescent="0.15">
      <c r="A400" s="21" t="s">
        <v>922</v>
      </c>
      <c r="B400" s="21" t="s">
        <v>923</v>
      </c>
      <c r="C400" s="1" t="s">
        <v>38</v>
      </c>
      <c r="N400" s="1">
        <v>2</v>
      </c>
      <c r="V400" s="1">
        <v>1440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22">
        <f t="shared" si="36"/>
        <v>1440</v>
      </c>
      <c r="AI400" s="22"/>
      <c r="AJ400" s="22"/>
      <c r="AK400" s="22">
        <f t="shared" ref="AK400:AK463" si="37">AH400-SUMPRODUCT($D$9:$U$9*D400:U400)</f>
        <v>1440</v>
      </c>
      <c r="AL400" s="22"/>
      <c r="AM400" s="22"/>
      <c r="AN400" s="22"/>
      <c r="AO400" s="22"/>
      <c r="AP400" s="22">
        <f t="shared" ref="AP400:AP463" si="38">AK400-SUMPRODUCT($D$10:$U$10*D400:U400)</f>
        <v>1440</v>
      </c>
      <c r="AQ400" s="22"/>
      <c r="AR400" s="22">
        <f t="shared" ref="AR400:AR463" si="39">AP400-SUMPRODUCT($D$11:$U$11*D400:U400)</f>
        <v>1440</v>
      </c>
      <c r="AS400" s="22"/>
      <c r="AT400" s="22"/>
      <c r="AU400" s="22"/>
      <c r="AV400" s="22"/>
      <c r="AW400" s="22">
        <f t="shared" ref="AW400:AW463" si="40">AR400-SUMPRODUCT($D$12:$U$12*D400:U400)</f>
        <v>1440</v>
      </c>
      <c r="AX400" s="22"/>
      <c r="AY400" s="22"/>
      <c r="AZ400" s="22"/>
      <c r="BA400" s="22"/>
      <c r="BB400" s="1">
        <v>0</v>
      </c>
      <c r="BC400" s="1" t="s">
        <v>181</v>
      </c>
      <c r="BD400" s="1" t="s">
        <v>40</v>
      </c>
      <c r="BE400" s="1">
        <v>66</v>
      </c>
      <c r="BF400" s="1">
        <v>40000</v>
      </c>
      <c r="BG400" s="1">
        <v>4000</v>
      </c>
      <c r="BH400" s="1">
        <v>0.1278</v>
      </c>
      <c r="BI400" s="1" t="s">
        <v>13</v>
      </c>
    </row>
    <row r="401" spans="1:61" x14ac:dyDescent="0.15">
      <c r="A401" s="21" t="s">
        <v>924</v>
      </c>
      <c r="B401" s="21" t="s">
        <v>925</v>
      </c>
      <c r="C401" s="1" t="s">
        <v>38</v>
      </c>
      <c r="L401" s="1">
        <v>2</v>
      </c>
      <c r="V401" s="1">
        <v>1715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22">
        <f t="shared" si="36"/>
        <v>1715</v>
      </c>
      <c r="AI401" s="22"/>
      <c r="AJ401" s="22"/>
      <c r="AK401" s="22">
        <f t="shared" si="37"/>
        <v>1715</v>
      </c>
      <c r="AL401" s="22"/>
      <c r="AM401" s="22"/>
      <c r="AN401" s="22"/>
      <c r="AO401" s="22"/>
      <c r="AP401" s="22">
        <f t="shared" si="38"/>
        <v>1715</v>
      </c>
      <c r="AQ401" s="22"/>
      <c r="AR401" s="22">
        <f t="shared" si="39"/>
        <v>1715</v>
      </c>
      <c r="AS401" s="22"/>
      <c r="AT401" s="22"/>
      <c r="AU401" s="22"/>
      <c r="AV401" s="22"/>
      <c r="AW401" s="22">
        <f t="shared" si="40"/>
        <v>1715</v>
      </c>
      <c r="AX401" s="22"/>
      <c r="AY401" s="22"/>
      <c r="AZ401" s="22"/>
      <c r="BA401" s="22"/>
      <c r="BB401" s="1">
        <v>0</v>
      </c>
      <c r="BC401" s="1" t="s">
        <v>926</v>
      </c>
      <c r="BD401" s="1" t="s">
        <v>40</v>
      </c>
      <c r="BE401" s="1">
        <v>91</v>
      </c>
      <c r="BF401" s="1">
        <v>3000</v>
      </c>
      <c r="BG401" s="1">
        <v>3000</v>
      </c>
      <c r="BH401" s="1">
        <v>4.0803000000000003</v>
      </c>
      <c r="BI401" s="1" t="s">
        <v>11</v>
      </c>
    </row>
    <row r="402" spans="1:61" x14ac:dyDescent="0.15">
      <c r="A402" s="21" t="s">
        <v>927</v>
      </c>
      <c r="B402" s="21" t="s">
        <v>928</v>
      </c>
      <c r="C402" s="1" t="s">
        <v>38</v>
      </c>
      <c r="K402" s="1">
        <v>4</v>
      </c>
      <c r="Q402" s="1">
        <v>1</v>
      </c>
      <c r="V402" s="1">
        <v>5939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22">
        <f t="shared" si="36"/>
        <v>5939</v>
      </c>
      <c r="AI402" s="22"/>
      <c r="AJ402" s="22"/>
      <c r="AK402" s="22">
        <f t="shared" si="37"/>
        <v>5939</v>
      </c>
      <c r="AL402" s="22"/>
      <c r="AM402" s="22"/>
      <c r="AN402" s="22"/>
      <c r="AO402" s="22"/>
      <c r="AP402" s="22">
        <f t="shared" si="38"/>
        <v>5939</v>
      </c>
      <c r="AQ402" s="22"/>
      <c r="AR402" s="22">
        <f t="shared" si="39"/>
        <v>5939</v>
      </c>
      <c r="AS402" s="22"/>
      <c r="AT402" s="22"/>
      <c r="AU402" s="22"/>
      <c r="AV402" s="22"/>
      <c r="AW402" s="22">
        <f t="shared" si="40"/>
        <v>5939</v>
      </c>
      <c r="AX402" s="22"/>
      <c r="AY402" s="22"/>
      <c r="AZ402" s="22"/>
      <c r="BA402" s="22"/>
      <c r="BB402" s="1">
        <v>0</v>
      </c>
      <c r="BC402" s="1" t="s">
        <v>177</v>
      </c>
      <c r="BD402" s="1" t="s">
        <v>40</v>
      </c>
      <c r="BE402" s="1">
        <v>56</v>
      </c>
      <c r="BF402" s="1">
        <v>5000</v>
      </c>
      <c r="BG402" s="1">
        <v>5000</v>
      </c>
      <c r="BH402" s="1">
        <v>3.0000000000000001E-3</v>
      </c>
      <c r="BI402" s="1" t="s">
        <v>929</v>
      </c>
    </row>
    <row r="403" spans="1:61" x14ac:dyDescent="0.15">
      <c r="A403" s="21" t="s">
        <v>930</v>
      </c>
      <c r="B403" s="21" t="s">
        <v>931</v>
      </c>
      <c r="C403" s="1" t="s">
        <v>38</v>
      </c>
      <c r="K403" s="1">
        <v>23</v>
      </c>
      <c r="N403" s="1">
        <v>2</v>
      </c>
      <c r="V403" s="1">
        <v>18784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22">
        <f t="shared" si="36"/>
        <v>18784</v>
      </c>
      <c r="AI403" s="22"/>
      <c r="AJ403" s="22"/>
      <c r="AK403" s="22">
        <f t="shared" si="37"/>
        <v>18784</v>
      </c>
      <c r="AL403" s="22"/>
      <c r="AM403" s="22"/>
      <c r="AN403" s="22"/>
      <c r="AO403" s="22"/>
      <c r="AP403" s="22">
        <f t="shared" si="38"/>
        <v>18784</v>
      </c>
      <c r="AQ403" s="22"/>
      <c r="AR403" s="22">
        <f t="shared" si="39"/>
        <v>18784</v>
      </c>
      <c r="AS403" s="22"/>
      <c r="AT403" s="22"/>
      <c r="AU403" s="22"/>
      <c r="AV403" s="22"/>
      <c r="AW403" s="22">
        <f t="shared" si="40"/>
        <v>18784</v>
      </c>
      <c r="AX403" s="22"/>
      <c r="AY403" s="22"/>
      <c r="AZ403" s="22"/>
      <c r="BA403" s="22"/>
      <c r="BB403" s="1">
        <v>0</v>
      </c>
      <c r="BC403" s="1" t="s">
        <v>349</v>
      </c>
      <c r="BD403" s="1" t="s">
        <v>40</v>
      </c>
      <c r="BE403" s="1">
        <v>161</v>
      </c>
      <c r="BF403" s="1">
        <v>3000</v>
      </c>
      <c r="BG403" s="1">
        <v>3000</v>
      </c>
      <c r="BH403" s="1">
        <v>9.0700000000000003E-2</v>
      </c>
      <c r="BI403" s="1" t="s">
        <v>932</v>
      </c>
    </row>
    <row r="404" spans="1:61" x14ac:dyDescent="0.15">
      <c r="A404" s="21" t="s">
        <v>933</v>
      </c>
      <c r="B404" s="21" t="s">
        <v>934</v>
      </c>
      <c r="C404" s="1" t="s">
        <v>38</v>
      </c>
      <c r="K404" s="1">
        <v>4</v>
      </c>
      <c r="V404" s="1">
        <v>3098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22">
        <f t="shared" si="36"/>
        <v>3098</v>
      </c>
      <c r="AI404" s="22"/>
      <c r="AJ404" s="22"/>
      <c r="AK404" s="22">
        <f t="shared" si="37"/>
        <v>3098</v>
      </c>
      <c r="AL404" s="22"/>
      <c r="AM404" s="22"/>
      <c r="AN404" s="22"/>
      <c r="AO404" s="22"/>
      <c r="AP404" s="22">
        <f t="shared" si="38"/>
        <v>3098</v>
      </c>
      <c r="AQ404" s="22"/>
      <c r="AR404" s="22">
        <f t="shared" si="39"/>
        <v>3098</v>
      </c>
      <c r="AS404" s="22"/>
      <c r="AT404" s="22"/>
      <c r="AU404" s="22"/>
      <c r="AV404" s="22"/>
      <c r="AW404" s="22">
        <f t="shared" si="40"/>
        <v>3098</v>
      </c>
      <c r="AX404" s="22"/>
      <c r="AY404" s="22"/>
      <c r="AZ404" s="22"/>
      <c r="BA404" s="22"/>
      <c r="BB404" s="1">
        <v>0</v>
      </c>
      <c r="BC404" s="1" t="s">
        <v>177</v>
      </c>
      <c r="BD404" s="1" t="s">
        <v>40</v>
      </c>
      <c r="BE404" s="1">
        <v>161</v>
      </c>
      <c r="BF404" s="1">
        <v>500</v>
      </c>
      <c r="BG404" s="1">
        <v>500</v>
      </c>
      <c r="BH404" s="1">
        <v>3.9499</v>
      </c>
      <c r="BI404" s="1" t="s">
        <v>10</v>
      </c>
    </row>
    <row r="405" spans="1:61" x14ac:dyDescent="0.15">
      <c r="A405" s="21" t="s">
        <v>935</v>
      </c>
      <c r="B405" s="21" t="s">
        <v>936</v>
      </c>
      <c r="C405" s="1" t="s">
        <v>38</v>
      </c>
      <c r="M405" s="1">
        <v>1</v>
      </c>
      <c r="V405" s="1">
        <v>2148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22">
        <f t="shared" si="36"/>
        <v>2148</v>
      </c>
      <c r="AI405" s="22"/>
      <c r="AJ405" s="22"/>
      <c r="AK405" s="22">
        <f t="shared" si="37"/>
        <v>2148</v>
      </c>
      <c r="AL405" s="22"/>
      <c r="AM405" s="22"/>
      <c r="AN405" s="22"/>
      <c r="AO405" s="22"/>
      <c r="AP405" s="22">
        <f t="shared" si="38"/>
        <v>2148</v>
      </c>
      <c r="AQ405" s="22"/>
      <c r="AR405" s="22">
        <f t="shared" si="39"/>
        <v>2148</v>
      </c>
      <c r="AS405" s="22"/>
      <c r="AT405" s="22"/>
      <c r="AU405" s="22"/>
      <c r="AV405" s="22"/>
      <c r="AW405" s="22">
        <f t="shared" si="40"/>
        <v>2148</v>
      </c>
      <c r="AX405" s="22"/>
      <c r="AY405" s="22"/>
      <c r="AZ405" s="22"/>
      <c r="BA405" s="22"/>
      <c r="BB405" s="1">
        <v>0</v>
      </c>
      <c r="BC405" s="1" t="s">
        <v>395</v>
      </c>
      <c r="BD405" s="1" t="s">
        <v>40</v>
      </c>
      <c r="BE405" s="1">
        <v>101</v>
      </c>
      <c r="BF405" s="1">
        <v>4000</v>
      </c>
      <c r="BG405" s="1">
        <v>4000</v>
      </c>
      <c r="BH405" s="1">
        <v>1.0999999999999999E-2</v>
      </c>
      <c r="BI405" s="1" t="s">
        <v>12</v>
      </c>
    </row>
    <row r="406" spans="1:61" x14ac:dyDescent="0.15">
      <c r="A406" s="21" t="s">
        <v>937</v>
      </c>
      <c r="B406" s="21" t="s">
        <v>938</v>
      </c>
      <c r="C406" s="1" t="s">
        <v>38</v>
      </c>
      <c r="M406" s="1">
        <v>2</v>
      </c>
      <c r="V406" s="1">
        <v>333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22">
        <f t="shared" si="36"/>
        <v>333</v>
      </c>
      <c r="AI406" s="22"/>
      <c r="AJ406" s="22"/>
      <c r="AK406" s="22">
        <f t="shared" si="37"/>
        <v>333</v>
      </c>
      <c r="AL406" s="22"/>
      <c r="AM406" s="22"/>
      <c r="AN406" s="22"/>
      <c r="AO406" s="22"/>
      <c r="AP406" s="22">
        <f t="shared" si="38"/>
        <v>333</v>
      </c>
      <c r="AQ406" s="22"/>
      <c r="AR406" s="22">
        <f t="shared" si="39"/>
        <v>333</v>
      </c>
      <c r="AS406" s="22"/>
      <c r="AT406" s="22"/>
      <c r="AU406" s="22"/>
      <c r="AV406" s="22"/>
      <c r="AW406" s="22">
        <f t="shared" si="40"/>
        <v>333</v>
      </c>
      <c r="AX406" s="22"/>
      <c r="AY406" s="22"/>
      <c r="AZ406" s="22"/>
      <c r="BA406" s="22"/>
      <c r="BB406" s="1">
        <v>0</v>
      </c>
      <c r="BC406" s="1" t="s">
        <v>177</v>
      </c>
      <c r="BD406" s="1" t="s">
        <v>40</v>
      </c>
      <c r="BE406" s="1">
        <v>166</v>
      </c>
      <c r="BF406" s="1">
        <v>4000</v>
      </c>
      <c r="BG406" s="1">
        <v>4000</v>
      </c>
      <c r="BH406" s="1">
        <v>0.20649999999999999</v>
      </c>
      <c r="BI406" s="1" t="s">
        <v>12</v>
      </c>
    </row>
    <row r="407" spans="1:61" x14ac:dyDescent="0.15">
      <c r="A407" s="21" t="s">
        <v>939</v>
      </c>
      <c r="B407" s="21" t="s">
        <v>940</v>
      </c>
      <c r="C407" s="1" t="s">
        <v>38</v>
      </c>
      <c r="M407" s="1">
        <v>2</v>
      </c>
      <c r="V407" s="1">
        <v>2338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22">
        <f t="shared" si="36"/>
        <v>2338</v>
      </c>
      <c r="AI407" s="22"/>
      <c r="AJ407" s="22"/>
      <c r="AK407" s="22">
        <f t="shared" si="37"/>
        <v>2338</v>
      </c>
      <c r="AL407" s="22"/>
      <c r="AM407" s="22"/>
      <c r="AN407" s="22"/>
      <c r="AO407" s="22"/>
      <c r="AP407" s="22">
        <f t="shared" si="38"/>
        <v>2338</v>
      </c>
      <c r="AQ407" s="22"/>
      <c r="AR407" s="22">
        <f t="shared" si="39"/>
        <v>2338</v>
      </c>
      <c r="AS407" s="22"/>
      <c r="AT407" s="22"/>
      <c r="AU407" s="22"/>
      <c r="AV407" s="22"/>
      <c r="AW407" s="22">
        <f t="shared" si="40"/>
        <v>2338</v>
      </c>
      <c r="AX407" s="22"/>
      <c r="AY407" s="22"/>
      <c r="AZ407" s="22"/>
      <c r="BA407" s="22"/>
      <c r="BB407" s="1">
        <v>0</v>
      </c>
      <c r="BC407" s="1" t="s">
        <v>331</v>
      </c>
      <c r="BD407" s="1" t="s">
        <v>40</v>
      </c>
      <c r="BE407" s="1">
        <v>111</v>
      </c>
      <c r="BF407" s="1">
        <v>3000</v>
      </c>
      <c r="BG407" s="1">
        <v>3000</v>
      </c>
      <c r="BH407" s="1">
        <v>0.12609999999999999</v>
      </c>
      <c r="BI407" s="1" t="s">
        <v>12</v>
      </c>
    </row>
    <row r="408" spans="1:61" x14ac:dyDescent="0.15">
      <c r="A408" s="21" t="s">
        <v>941</v>
      </c>
      <c r="B408" s="21" t="s">
        <v>942</v>
      </c>
      <c r="C408" s="1" t="s">
        <v>38</v>
      </c>
      <c r="M408" s="1">
        <v>15</v>
      </c>
      <c r="V408" s="1">
        <v>1094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22">
        <f t="shared" si="36"/>
        <v>1094</v>
      </c>
      <c r="AI408" s="22"/>
      <c r="AJ408" s="22"/>
      <c r="AK408" s="22">
        <f t="shared" si="37"/>
        <v>1094</v>
      </c>
      <c r="AL408" s="22"/>
      <c r="AM408" s="22"/>
      <c r="AN408" s="22"/>
      <c r="AO408" s="22"/>
      <c r="AP408" s="22">
        <f t="shared" si="38"/>
        <v>1094</v>
      </c>
      <c r="AQ408" s="22"/>
      <c r="AR408" s="22">
        <f t="shared" si="39"/>
        <v>1094</v>
      </c>
      <c r="AS408" s="22"/>
      <c r="AT408" s="22"/>
      <c r="AU408" s="22"/>
      <c r="AV408" s="22"/>
      <c r="AW408" s="22">
        <f t="shared" si="40"/>
        <v>1094</v>
      </c>
      <c r="AX408" s="22"/>
      <c r="AY408" s="22"/>
      <c r="AZ408" s="22"/>
      <c r="BA408" s="22"/>
      <c r="BB408" s="1">
        <v>0</v>
      </c>
      <c r="BC408" s="1" t="s">
        <v>177</v>
      </c>
      <c r="BD408" s="1" t="s">
        <v>40</v>
      </c>
      <c r="BE408" s="1">
        <v>61</v>
      </c>
      <c r="BF408" s="1">
        <v>3000</v>
      </c>
      <c r="BG408" s="1">
        <v>3000</v>
      </c>
      <c r="BH408" s="1">
        <v>0.33450000000000002</v>
      </c>
      <c r="BI408" s="1" t="s">
        <v>12</v>
      </c>
    </row>
    <row r="409" spans="1:61" x14ac:dyDescent="0.15">
      <c r="A409" s="21" t="s">
        <v>943</v>
      </c>
      <c r="B409" s="21" t="s">
        <v>944</v>
      </c>
      <c r="C409" s="1" t="s">
        <v>38</v>
      </c>
      <c r="M409" s="1">
        <v>3</v>
      </c>
      <c r="V409" s="1">
        <v>147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22">
        <f t="shared" si="36"/>
        <v>147</v>
      </c>
      <c r="AI409" s="22"/>
      <c r="AJ409" s="22"/>
      <c r="AK409" s="22">
        <f t="shared" si="37"/>
        <v>147</v>
      </c>
      <c r="AL409" s="22"/>
      <c r="AM409" s="22"/>
      <c r="AN409" s="22"/>
      <c r="AO409" s="22"/>
      <c r="AP409" s="22">
        <f t="shared" si="38"/>
        <v>147</v>
      </c>
      <c r="AQ409" s="22"/>
      <c r="AR409" s="22">
        <f t="shared" si="39"/>
        <v>147</v>
      </c>
      <c r="AS409" s="22"/>
      <c r="AT409" s="22"/>
      <c r="AU409" s="22"/>
      <c r="AV409" s="22"/>
      <c r="AW409" s="22">
        <f t="shared" si="40"/>
        <v>147</v>
      </c>
      <c r="AX409" s="22"/>
      <c r="AY409" s="22"/>
      <c r="AZ409" s="22"/>
      <c r="BA409" s="22"/>
      <c r="BB409" s="1">
        <v>0</v>
      </c>
      <c r="BC409" s="1" t="s">
        <v>177</v>
      </c>
      <c r="BD409" s="1" t="s">
        <v>40</v>
      </c>
      <c r="BE409" s="1">
        <v>61</v>
      </c>
      <c r="BF409" s="1">
        <v>3000</v>
      </c>
      <c r="BG409" s="1">
        <v>3000</v>
      </c>
      <c r="BH409" s="1">
        <v>0.49370000000000003</v>
      </c>
      <c r="BI409" s="1" t="s">
        <v>12</v>
      </c>
    </row>
    <row r="410" spans="1:61" x14ac:dyDescent="0.15">
      <c r="A410" s="21" t="s">
        <v>945</v>
      </c>
      <c r="B410" s="21" t="s">
        <v>946</v>
      </c>
      <c r="C410" s="1" t="s">
        <v>38</v>
      </c>
      <c r="M410" s="1">
        <v>1</v>
      </c>
      <c r="V410" s="1">
        <v>365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22">
        <f t="shared" si="36"/>
        <v>365</v>
      </c>
      <c r="AI410" s="22"/>
      <c r="AJ410" s="22"/>
      <c r="AK410" s="22">
        <f t="shared" si="37"/>
        <v>365</v>
      </c>
      <c r="AL410" s="22"/>
      <c r="AM410" s="22"/>
      <c r="AN410" s="22"/>
      <c r="AO410" s="22"/>
      <c r="AP410" s="22">
        <f t="shared" si="38"/>
        <v>365</v>
      </c>
      <c r="AQ410" s="22"/>
      <c r="AR410" s="22">
        <f t="shared" si="39"/>
        <v>365</v>
      </c>
      <c r="AS410" s="22"/>
      <c r="AT410" s="22"/>
      <c r="AU410" s="22"/>
      <c r="AV410" s="22"/>
      <c r="AW410" s="22">
        <f t="shared" si="40"/>
        <v>365</v>
      </c>
      <c r="AX410" s="22"/>
      <c r="AY410" s="22"/>
      <c r="AZ410" s="22"/>
      <c r="BA410" s="22"/>
      <c r="BB410" s="1">
        <v>0</v>
      </c>
      <c r="BC410" s="1" t="s">
        <v>172</v>
      </c>
      <c r="BD410" s="1" t="s">
        <v>40</v>
      </c>
      <c r="BE410" s="1">
        <v>64</v>
      </c>
      <c r="BF410" s="1">
        <v>900</v>
      </c>
      <c r="BG410" s="1">
        <v>900</v>
      </c>
      <c r="BH410" s="1">
        <v>3.0476999999999999</v>
      </c>
      <c r="BI410" s="1" t="s">
        <v>12</v>
      </c>
    </row>
    <row r="411" spans="1:61" x14ac:dyDescent="0.15">
      <c r="A411" s="21" t="s">
        <v>947</v>
      </c>
      <c r="B411" s="21" t="s">
        <v>948</v>
      </c>
      <c r="C411" s="1" t="s">
        <v>38</v>
      </c>
      <c r="M411" s="1">
        <v>2</v>
      </c>
      <c r="V411" s="1">
        <v>469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22">
        <f t="shared" si="36"/>
        <v>469</v>
      </c>
      <c r="AI411" s="22"/>
      <c r="AJ411" s="22"/>
      <c r="AK411" s="22">
        <f t="shared" si="37"/>
        <v>469</v>
      </c>
      <c r="AL411" s="22"/>
      <c r="AM411" s="22"/>
      <c r="AN411" s="22"/>
      <c r="AO411" s="22"/>
      <c r="AP411" s="22">
        <f t="shared" si="38"/>
        <v>469</v>
      </c>
      <c r="AQ411" s="22"/>
      <c r="AR411" s="22">
        <f t="shared" si="39"/>
        <v>469</v>
      </c>
      <c r="AS411" s="22"/>
      <c r="AT411" s="22"/>
      <c r="AU411" s="22"/>
      <c r="AV411" s="22"/>
      <c r="AW411" s="22">
        <f t="shared" si="40"/>
        <v>469</v>
      </c>
      <c r="AX411" s="22"/>
      <c r="AY411" s="22"/>
      <c r="AZ411" s="22"/>
      <c r="BA411" s="22"/>
      <c r="BB411" s="1">
        <v>0</v>
      </c>
      <c r="BC411" s="1" t="s">
        <v>68</v>
      </c>
      <c r="BD411" s="1" t="s">
        <v>40</v>
      </c>
      <c r="BE411" s="1">
        <v>71</v>
      </c>
      <c r="BF411" s="1">
        <v>2000</v>
      </c>
      <c r="BG411" s="1">
        <v>2000</v>
      </c>
      <c r="BH411" s="1">
        <v>1.9841</v>
      </c>
      <c r="BI411" s="1" t="s">
        <v>12</v>
      </c>
    </row>
    <row r="412" spans="1:61" x14ac:dyDescent="0.15">
      <c r="A412" s="21" t="s">
        <v>949</v>
      </c>
      <c r="B412" s="21" t="s">
        <v>950</v>
      </c>
      <c r="C412" s="1" t="s">
        <v>38</v>
      </c>
      <c r="M412" s="1">
        <v>1</v>
      </c>
      <c r="V412" s="1">
        <v>3154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22">
        <f t="shared" si="36"/>
        <v>3154</v>
      </c>
      <c r="AI412" s="22"/>
      <c r="AJ412" s="22"/>
      <c r="AK412" s="22">
        <f t="shared" si="37"/>
        <v>3154</v>
      </c>
      <c r="AL412" s="22"/>
      <c r="AM412" s="22"/>
      <c r="AN412" s="22"/>
      <c r="AO412" s="22"/>
      <c r="AP412" s="22">
        <f t="shared" si="38"/>
        <v>3154</v>
      </c>
      <c r="AQ412" s="22"/>
      <c r="AR412" s="22">
        <f t="shared" si="39"/>
        <v>3154</v>
      </c>
      <c r="AS412" s="22"/>
      <c r="AT412" s="22"/>
      <c r="AU412" s="22"/>
      <c r="AV412" s="22"/>
      <c r="AW412" s="22">
        <f t="shared" si="40"/>
        <v>3154</v>
      </c>
      <c r="AX412" s="22"/>
      <c r="AY412" s="22"/>
      <c r="AZ412" s="22"/>
      <c r="BA412" s="22"/>
      <c r="BB412" s="1">
        <v>0</v>
      </c>
      <c r="BC412" s="1" t="s">
        <v>172</v>
      </c>
      <c r="BD412" s="1" t="s">
        <v>40</v>
      </c>
      <c r="BE412" s="1">
        <v>376</v>
      </c>
      <c r="BF412" s="1">
        <v>5000</v>
      </c>
      <c r="BG412" s="1">
        <v>5000</v>
      </c>
      <c r="BH412" s="1">
        <v>2.9399999999999999E-2</v>
      </c>
      <c r="BI412" s="1" t="s">
        <v>12</v>
      </c>
    </row>
    <row r="413" spans="1:61" x14ac:dyDescent="0.15">
      <c r="A413" s="21" t="s">
        <v>951</v>
      </c>
      <c r="B413" s="21" t="s">
        <v>952</v>
      </c>
      <c r="C413" s="1" t="s">
        <v>38</v>
      </c>
      <c r="M413" s="1">
        <v>1</v>
      </c>
      <c r="V413" s="1">
        <v>3176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22">
        <f t="shared" si="36"/>
        <v>3176</v>
      </c>
      <c r="AI413" s="22"/>
      <c r="AJ413" s="22"/>
      <c r="AK413" s="22">
        <f t="shared" si="37"/>
        <v>3176</v>
      </c>
      <c r="AL413" s="22"/>
      <c r="AM413" s="22"/>
      <c r="AN413" s="22"/>
      <c r="AO413" s="22"/>
      <c r="AP413" s="22">
        <f t="shared" si="38"/>
        <v>3176</v>
      </c>
      <c r="AQ413" s="22"/>
      <c r="AR413" s="22">
        <f t="shared" si="39"/>
        <v>3176</v>
      </c>
      <c r="AS413" s="22"/>
      <c r="AT413" s="22"/>
      <c r="AU413" s="22"/>
      <c r="AV413" s="22"/>
      <c r="AW413" s="22">
        <f t="shared" si="40"/>
        <v>3176</v>
      </c>
      <c r="AX413" s="22"/>
      <c r="AY413" s="22"/>
      <c r="AZ413" s="22"/>
      <c r="BA413" s="22"/>
      <c r="BB413" s="1">
        <v>0</v>
      </c>
      <c r="BC413" s="1" t="s">
        <v>331</v>
      </c>
      <c r="BD413" s="1" t="s">
        <v>40</v>
      </c>
      <c r="BE413" s="1">
        <v>371</v>
      </c>
      <c r="BF413" s="1">
        <v>5000</v>
      </c>
      <c r="BG413" s="1">
        <v>5000</v>
      </c>
      <c r="BH413" s="1">
        <v>1.8100000000000002E-2</v>
      </c>
      <c r="BI413" s="1" t="s">
        <v>12</v>
      </c>
    </row>
    <row r="414" spans="1:61" x14ac:dyDescent="0.15">
      <c r="A414" s="21" t="s">
        <v>953</v>
      </c>
      <c r="B414" s="21" t="s">
        <v>954</v>
      </c>
      <c r="C414" s="1" t="s">
        <v>38</v>
      </c>
      <c r="M414" s="1">
        <v>1</v>
      </c>
      <c r="V414" s="1">
        <v>2636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22">
        <f t="shared" si="36"/>
        <v>2636</v>
      </c>
      <c r="AI414" s="22"/>
      <c r="AJ414" s="22"/>
      <c r="AK414" s="22">
        <f t="shared" si="37"/>
        <v>2636</v>
      </c>
      <c r="AL414" s="22"/>
      <c r="AM414" s="22"/>
      <c r="AN414" s="22"/>
      <c r="AO414" s="22"/>
      <c r="AP414" s="22">
        <f t="shared" si="38"/>
        <v>2636</v>
      </c>
      <c r="AQ414" s="22"/>
      <c r="AR414" s="22">
        <f t="shared" si="39"/>
        <v>2636</v>
      </c>
      <c r="AS414" s="22"/>
      <c r="AT414" s="22"/>
      <c r="AU414" s="22"/>
      <c r="AV414" s="22"/>
      <c r="AW414" s="22">
        <f t="shared" si="40"/>
        <v>2636</v>
      </c>
      <c r="AX414" s="22"/>
      <c r="AY414" s="22"/>
      <c r="AZ414" s="22"/>
      <c r="BA414" s="22"/>
      <c r="BB414" s="1">
        <v>0</v>
      </c>
      <c r="BC414" s="1" t="s">
        <v>465</v>
      </c>
      <c r="BD414" s="1" t="s">
        <v>40</v>
      </c>
      <c r="BE414" s="1">
        <v>81</v>
      </c>
      <c r="BF414" s="1">
        <v>4500</v>
      </c>
      <c r="BG414" s="1">
        <v>4500</v>
      </c>
      <c r="BH414" s="1">
        <v>2.8184</v>
      </c>
      <c r="BI414" s="1" t="s">
        <v>12</v>
      </c>
    </row>
    <row r="415" spans="1:61" x14ac:dyDescent="0.15">
      <c r="A415" s="21" t="s">
        <v>955</v>
      </c>
      <c r="B415" s="21" t="s">
        <v>956</v>
      </c>
      <c r="C415" s="1" t="s">
        <v>38</v>
      </c>
      <c r="M415" s="1">
        <v>2</v>
      </c>
      <c r="V415" s="1">
        <v>2191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22">
        <f t="shared" si="36"/>
        <v>2191</v>
      </c>
      <c r="AI415" s="22"/>
      <c r="AJ415" s="22"/>
      <c r="AK415" s="22">
        <f t="shared" si="37"/>
        <v>2191</v>
      </c>
      <c r="AL415" s="22"/>
      <c r="AM415" s="22"/>
      <c r="AN415" s="22"/>
      <c r="AO415" s="22"/>
      <c r="AP415" s="22">
        <f t="shared" si="38"/>
        <v>2191</v>
      </c>
      <c r="AQ415" s="22"/>
      <c r="AR415" s="22">
        <f t="shared" si="39"/>
        <v>2191</v>
      </c>
      <c r="AS415" s="22"/>
      <c r="AT415" s="22"/>
      <c r="AU415" s="22"/>
      <c r="AV415" s="22"/>
      <c r="AW415" s="22">
        <f t="shared" si="40"/>
        <v>2191</v>
      </c>
      <c r="AX415" s="22"/>
      <c r="AY415" s="22"/>
      <c r="AZ415" s="22"/>
      <c r="BA415" s="22"/>
      <c r="BB415" s="1">
        <v>0</v>
      </c>
      <c r="BC415" s="1" t="s">
        <v>359</v>
      </c>
      <c r="BD415" s="1" t="s">
        <v>40</v>
      </c>
      <c r="BE415" s="1">
        <v>141</v>
      </c>
      <c r="BF415" s="1">
        <v>3000</v>
      </c>
      <c r="BG415" s="1">
        <v>3000</v>
      </c>
      <c r="BH415" s="1">
        <v>2.4723999999999999</v>
      </c>
      <c r="BI415" s="1" t="s">
        <v>12</v>
      </c>
    </row>
    <row r="416" spans="1:61" x14ac:dyDescent="0.15">
      <c r="A416" s="21" t="s">
        <v>957</v>
      </c>
      <c r="B416" s="21" t="s">
        <v>958</v>
      </c>
      <c r="C416" s="1" t="s">
        <v>38</v>
      </c>
      <c r="T416" s="1">
        <v>2</v>
      </c>
      <c r="V416" s="1">
        <v>3097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22">
        <f t="shared" si="36"/>
        <v>3097</v>
      </c>
      <c r="AI416" s="22"/>
      <c r="AJ416" s="22"/>
      <c r="AK416" s="22">
        <f t="shared" si="37"/>
        <v>3097</v>
      </c>
      <c r="AL416" s="22"/>
      <c r="AM416" s="22"/>
      <c r="AN416" s="22"/>
      <c r="AO416" s="22"/>
      <c r="AP416" s="22">
        <f t="shared" si="38"/>
        <v>3097</v>
      </c>
      <c r="AQ416" s="22"/>
      <c r="AR416" s="22">
        <f t="shared" si="39"/>
        <v>3097</v>
      </c>
      <c r="AS416" s="22"/>
      <c r="AT416" s="22"/>
      <c r="AU416" s="22"/>
      <c r="AV416" s="22"/>
      <c r="AW416" s="22">
        <f t="shared" si="40"/>
        <v>3097</v>
      </c>
      <c r="AX416" s="22"/>
      <c r="AY416" s="22"/>
      <c r="AZ416" s="22"/>
      <c r="BA416" s="22"/>
      <c r="BB416" s="1">
        <v>0</v>
      </c>
      <c r="BC416" s="1" t="s">
        <v>117</v>
      </c>
      <c r="BD416" s="1" t="s">
        <v>40</v>
      </c>
      <c r="BE416" s="1">
        <v>61</v>
      </c>
      <c r="BF416" s="1">
        <v>3600</v>
      </c>
      <c r="BG416" s="1">
        <v>3600</v>
      </c>
      <c r="BH416" s="1">
        <v>1.8503000000000001</v>
      </c>
      <c r="BI416" s="1" t="s">
        <v>19</v>
      </c>
    </row>
    <row r="417" spans="1:61" x14ac:dyDescent="0.15">
      <c r="A417" s="21" t="s">
        <v>959</v>
      </c>
      <c r="B417" s="21" t="s">
        <v>960</v>
      </c>
      <c r="C417" s="1" t="s">
        <v>38</v>
      </c>
      <c r="T417" s="1">
        <v>1</v>
      </c>
      <c r="V417" s="1">
        <v>1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22">
        <f t="shared" si="36"/>
        <v>1</v>
      </c>
      <c r="AI417" s="22"/>
      <c r="AJ417" s="22"/>
      <c r="AK417" s="22">
        <f t="shared" si="37"/>
        <v>1</v>
      </c>
      <c r="AL417" s="22"/>
      <c r="AM417" s="22"/>
      <c r="AN417" s="22"/>
      <c r="AO417" s="22"/>
      <c r="AP417" s="22">
        <f t="shared" si="38"/>
        <v>1</v>
      </c>
      <c r="AQ417" s="22"/>
      <c r="AR417" s="22">
        <f t="shared" si="39"/>
        <v>1</v>
      </c>
      <c r="AS417" s="22"/>
      <c r="AT417" s="22"/>
      <c r="AU417" s="22"/>
      <c r="AV417" s="22"/>
      <c r="AW417" s="22">
        <f t="shared" si="40"/>
        <v>1</v>
      </c>
      <c r="AX417" s="22"/>
      <c r="AY417" s="22"/>
      <c r="AZ417" s="22"/>
      <c r="BA417" s="22"/>
      <c r="BB417" s="1">
        <v>0</v>
      </c>
      <c r="BC417" s="1" t="s">
        <v>68</v>
      </c>
      <c r="BD417" s="1" t="s">
        <v>40</v>
      </c>
      <c r="BE417" s="1">
        <v>71</v>
      </c>
      <c r="BF417" s="1">
        <v>250</v>
      </c>
      <c r="BG417" s="1">
        <v>1</v>
      </c>
      <c r="BH417" s="1">
        <v>2.7704</v>
      </c>
      <c r="BI417" s="1" t="s">
        <v>19</v>
      </c>
    </row>
    <row r="418" spans="1:61" x14ac:dyDescent="0.15">
      <c r="A418" s="21" t="s">
        <v>1613</v>
      </c>
      <c r="B418" s="21" t="s">
        <v>1614</v>
      </c>
      <c r="C418" s="1" t="s">
        <v>38</v>
      </c>
      <c r="O418" s="1">
        <v>3</v>
      </c>
      <c r="V418" s="1">
        <v>1087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22">
        <f t="shared" si="36"/>
        <v>1087</v>
      </c>
      <c r="AI418" s="22"/>
      <c r="AJ418" s="22"/>
      <c r="AK418" s="22">
        <f t="shared" si="37"/>
        <v>1087</v>
      </c>
      <c r="AL418" s="22"/>
      <c r="AM418" s="22"/>
      <c r="AN418" s="22"/>
      <c r="AO418" s="22"/>
      <c r="AP418" s="22">
        <f t="shared" si="38"/>
        <v>1087</v>
      </c>
      <c r="AQ418" s="22" t="s">
        <v>1728</v>
      </c>
      <c r="AR418" s="22">
        <f t="shared" si="39"/>
        <v>1087</v>
      </c>
      <c r="AS418" s="22"/>
      <c r="AT418" s="22"/>
      <c r="AU418" s="22"/>
      <c r="AV418" s="22" t="s">
        <v>1728</v>
      </c>
      <c r="AW418" s="22">
        <f t="shared" si="40"/>
        <v>1087</v>
      </c>
      <c r="AX418" s="22" t="s">
        <v>1728</v>
      </c>
      <c r="AY418" s="22">
        <v>20000</v>
      </c>
      <c r="AZ418" s="22" t="s">
        <v>1795</v>
      </c>
      <c r="BA418" s="22" t="s">
        <v>1794</v>
      </c>
      <c r="BB418" s="1">
        <v>20000</v>
      </c>
      <c r="BC418" s="1" t="s">
        <v>331</v>
      </c>
      <c r="BD418" s="1" t="s">
        <v>40</v>
      </c>
      <c r="BE418" s="1">
        <v>63</v>
      </c>
      <c r="BF418" s="1">
        <v>20000</v>
      </c>
      <c r="BG418" s="1">
        <v>20000</v>
      </c>
      <c r="BH418" s="1">
        <v>1.4148000000000001</v>
      </c>
      <c r="BI418" s="1" t="s">
        <v>14</v>
      </c>
    </row>
    <row r="419" spans="1:61" ht="19.5" x14ac:dyDescent="0.15">
      <c r="A419" s="21" t="s">
        <v>1021</v>
      </c>
      <c r="B419" s="21" t="s">
        <v>1022</v>
      </c>
      <c r="C419" s="1" t="s">
        <v>38</v>
      </c>
      <c r="R419" s="1">
        <v>2</v>
      </c>
      <c r="V419" s="1">
        <v>360</v>
      </c>
      <c r="W419" s="1">
        <v>0</v>
      </c>
      <c r="X419" s="1">
        <v>0</v>
      </c>
      <c r="Y419" s="1">
        <v>0</v>
      </c>
      <c r="Z419" s="1">
        <v>0</v>
      </c>
      <c r="AA419" s="1">
        <v>25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22">
        <f t="shared" si="36"/>
        <v>385</v>
      </c>
      <c r="AI419" s="22"/>
      <c r="AJ419" s="22"/>
      <c r="AK419" s="22">
        <f t="shared" si="37"/>
        <v>385</v>
      </c>
      <c r="AL419" s="22"/>
      <c r="AM419" s="22"/>
      <c r="AN419" s="22"/>
      <c r="AO419" s="22" t="s">
        <v>1728</v>
      </c>
      <c r="AP419" s="22">
        <f t="shared" si="38"/>
        <v>385</v>
      </c>
      <c r="AQ419" s="22" t="s">
        <v>1728</v>
      </c>
      <c r="AR419" s="22">
        <f t="shared" si="39"/>
        <v>385</v>
      </c>
      <c r="AS419" s="22"/>
      <c r="AT419" s="22"/>
      <c r="AU419" s="22"/>
      <c r="AV419" s="22" t="s">
        <v>1728</v>
      </c>
      <c r="AW419" s="22">
        <f t="shared" si="40"/>
        <v>385</v>
      </c>
      <c r="AX419" s="22" t="s">
        <v>1728</v>
      </c>
      <c r="AY419" s="22">
        <v>3000</v>
      </c>
      <c r="AZ419" s="23" t="s">
        <v>1796</v>
      </c>
      <c r="BA419" s="22" t="s">
        <v>1797</v>
      </c>
      <c r="BB419" s="1">
        <v>3500</v>
      </c>
      <c r="BC419" s="1" t="s">
        <v>1023</v>
      </c>
      <c r="BD419" s="1" t="s">
        <v>40</v>
      </c>
      <c r="BE419" s="1">
        <v>141</v>
      </c>
      <c r="BF419" s="1">
        <v>500</v>
      </c>
      <c r="BG419" s="1">
        <v>1</v>
      </c>
      <c r="BH419" s="1">
        <v>0.60289999999999999</v>
      </c>
      <c r="BI419" s="1" t="s">
        <v>17</v>
      </c>
    </row>
    <row r="420" spans="1:61" x14ac:dyDescent="0.15">
      <c r="A420" s="21" t="s">
        <v>965</v>
      </c>
      <c r="B420" s="21" t="s">
        <v>966</v>
      </c>
      <c r="C420" s="1" t="s">
        <v>38</v>
      </c>
      <c r="R420" s="1">
        <v>1</v>
      </c>
      <c r="V420" s="1">
        <v>619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22">
        <f t="shared" si="36"/>
        <v>619</v>
      </c>
      <c r="AI420" s="22"/>
      <c r="AJ420" s="22"/>
      <c r="AK420" s="22">
        <f t="shared" si="37"/>
        <v>619</v>
      </c>
      <c r="AL420" s="22"/>
      <c r="AM420" s="22"/>
      <c r="AN420" s="22"/>
      <c r="AO420" s="22"/>
      <c r="AP420" s="22">
        <f t="shared" si="38"/>
        <v>619</v>
      </c>
      <c r="AQ420" s="22"/>
      <c r="AR420" s="22">
        <f t="shared" si="39"/>
        <v>619</v>
      </c>
      <c r="AS420" s="22"/>
      <c r="AT420" s="22"/>
      <c r="AU420" s="22"/>
      <c r="AV420" s="22"/>
      <c r="AW420" s="22">
        <f t="shared" si="40"/>
        <v>619</v>
      </c>
      <c r="AX420" s="22"/>
      <c r="AY420" s="22"/>
      <c r="AZ420" s="22"/>
      <c r="BA420" s="26">
        <v>423485014101</v>
      </c>
      <c r="BB420" s="1">
        <v>0</v>
      </c>
      <c r="BC420" s="1" t="s">
        <v>172</v>
      </c>
      <c r="BD420" s="1" t="s">
        <v>40</v>
      </c>
      <c r="BE420" s="1">
        <v>166</v>
      </c>
      <c r="BF420" s="1">
        <v>1500</v>
      </c>
      <c r="BG420" s="1">
        <v>1500</v>
      </c>
      <c r="BH420" s="1">
        <v>1.3989</v>
      </c>
      <c r="BI420" s="1" t="s">
        <v>17</v>
      </c>
    </row>
    <row r="421" spans="1:61" ht="19.5" x14ac:dyDescent="0.15">
      <c r="A421" s="21" t="s">
        <v>1398</v>
      </c>
      <c r="B421" s="21" t="s">
        <v>1397</v>
      </c>
      <c r="C421" s="1" t="s">
        <v>38</v>
      </c>
      <c r="K421" s="1">
        <v>3</v>
      </c>
      <c r="V421" s="1">
        <v>876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22">
        <f t="shared" si="36"/>
        <v>876</v>
      </c>
      <c r="AI421" s="22"/>
      <c r="AJ421" s="22"/>
      <c r="AK421" s="22">
        <f t="shared" si="37"/>
        <v>876</v>
      </c>
      <c r="AL421" s="22"/>
      <c r="AM421" s="22"/>
      <c r="AN421" s="22"/>
      <c r="AO421" s="22" t="s">
        <v>1728</v>
      </c>
      <c r="AP421" s="22">
        <f t="shared" si="38"/>
        <v>876</v>
      </c>
      <c r="AQ421" s="22" t="s">
        <v>1728</v>
      </c>
      <c r="AR421" s="22">
        <f t="shared" si="39"/>
        <v>876</v>
      </c>
      <c r="AS421" s="22"/>
      <c r="AT421" s="22"/>
      <c r="AU421" s="22"/>
      <c r="AV421" s="22" t="s">
        <v>1728</v>
      </c>
      <c r="AW421" s="22">
        <f t="shared" si="40"/>
        <v>876</v>
      </c>
      <c r="AX421" s="22" t="s">
        <v>1728</v>
      </c>
      <c r="AY421" s="22">
        <v>500</v>
      </c>
      <c r="AZ421" s="23" t="s">
        <v>1798</v>
      </c>
      <c r="BA421" s="22" t="s">
        <v>1799</v>
      </c>
      <c r="BB421" s="1">
        <v>1750</v>
      </c>
      <c r="BC421" s="1" t="s">
        <v>1023</v>
      </c>
      <c r="BD421" s="1" t="s">
        <v>40</v>
      </c>
      <c r="BE421" s="1">
        <v>91</v>
      </c>
      <c r="BF421" s="1">
        <v>250</v>
      </c>
      <c r="BG421" s="1">
        <v>1</v>
      </c>
      <c r="BH421" s="1">
        <v>8.3085000000000004</v>
      </c>
      <c r="BI421" s="1" t="s">
        <v>10</v>
      </c>
    </row>
    <row r="422" spans="1:61" x14ac:dyDescent="0.15">
      <c r="A422" s="21" t="s">
        <v>969</v>
      </c>
      <c r="B422" s="21" t="s">
        <v>970</v>
      </c>
      <c r="C422" s="1" t="s">
        <v>38</v>
      </c>
      <c r="R422" s="1">
        <v>1</v>
      </c>
      <c r="V422" s="1">
        <v>1576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22">
        <f t="shared" si="36"/>
        <v>1576</v>
      </c>
      <c r="AI422" s="22"/>
      <c r="AJ422" s="22"/>
      <c r="AK422" s="22">
        <f t="shared" si="37"/>
        <v>1576</v>
      </c>
      <c r="AL422" s="22"/>
      <c r="AM422" s="22"/>
      <c r="AN422" s="22"/>
      <c r="AO422" s="22"/>
      <c r="AP422" s="22">
        <f t="shared" si="38"/>
        <v>1576</v>
      </c>
      <c r="AQ422" s="22"/>
      <c r="AR422" s="22">
        <f t="shared" si="39"/>
        <v>1576</v>
      </c>
      <c r="AS422" s="22"/>
      <c r="AT422" s="22"/>
      <c r="AU422" s="22"/>
      <c r="AV422" s="22"/>
      <c r="AW422" s="22">
        <f t="shared" si="40"/>
        <v>1576</v>
      </c>
      <c r="AX422" s="22"/>
      <c r="AY422" s="22"/>
      <c r="AZ422" s="22"/>
      <c r="BA422" s="22"/>
      <c r="BB422" s="1">
        <v>0</v>
      </c>
      <c r="BC422" s="1" t="s">
        <v>172</v>
      </c>
      <c r="BD422" s="1" t="s">
        <v>40</v>
      </c>
      <c r="BE422" s="1">
        <v>76</v>
      </c>
      <c r="BF422" s="1">
        <v>4000</v>
      </c>
      <c r="BG422" s="1">
        <v>2000</v>
      </c>
      <c r="BH422" s="1">
        <v>1.32</v>
      </c>
      <c r="BI422" s="1" t="s">
        <v>17</v>
      </c>
    </row>
    <row r="423" spans="1:61" x14ac:dyDescent="0.15">
      <c r="A423" s="21" t="s">
        <v>971</v>
      </c>
      <c r="B423" s="21" t="s">
        <v>972</v>
      </c>
      <c r="C423" s="1" t="s">
        <v>38</v>
      </c>
      <c r="R423" s="1">
        <v>2</v>
      </c>
      <c r="V423" s="1">
        <v>3250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22">
        <f t="shared" ref="AH423:AH454" si="41">SUM(V423:AE423)-AG423-SUMPRODUCT($D$8:$U$8*D423:U423)</f>
        <v>3250</v>
      </c>
      <c r="AI423" s="22"/>
      <c r="AJ423" s="22"/>
      <c r="AK423" s="22">
        <f t="shared" si="37"/>
        <v>3250</v>
      </c>
      <c r="AL423" s="22"/>
      <c r="AM423" s="22"/>
      <c r="AN423" s="22"/>
      <c r="AO423" s="22"/>
      <c r="AP423" s="22">
        <f t="shared" si="38"/>
        <v>3250</v>
      </c>
      <c r="AQ423" s="22"/>
      <c r="AR423" s="22">
        <f t="shared" si="39"/>
        <v>3250</v>
      </c>
      <c r="AS423" s="22"/>
      <c r="AT423" s="22"/>
      <c r="AU423" s="22"/>
      <c r="AV423" s="22"/>
      <c r="AW423" s="22">
        <f t="shared" si="40"/>
        <v>3250</v>
      </c>
      <c r="AX423" s="22"/>
      <c r="AY423" s="22"/>
      <c r="AZ423" s="22"/>
      <c r="BA423" s="22"/>
      <c r="BB423" s="1">
        <v>0</v>
      </c>
      <c r="BC423" s="1" t="s">
        <v>395</v>
      </c>
      <c r="BD423" s="1" t="s">
        <v>40</v>
      </c>
      <c r="BE423" s="1">
        <v>121</v>
      </c>
      <c r="BF423" s="1">
        <v>4000</v>
      </c>
      <c r="BG423" s="1">
        <v>4000</v>
      </c>
      <c r="BH423" s="1">
        <v>1.8562000000000001</v>
      </c>
      <c r="BI423" s="1" t="s">
        <v>17</v>
      </c>
    </row>
    <row r="424" spans="1:61" ht="19.5" x14ac:dyDescent="0.15">
      <c r="A424" s="24" t="s">
        <v>591</v>
      </c>
      <c r="B424" s="21" t="s">
        <v>592</v>
      </c>
      <c r="C424" s="1" t="s">
        <v>38</v>
      </c>
      <c r="G424" s="1">
        <v>1</v>
      </c>
      <c r="V424" s="1">
        <v>124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22">
        <f t="shared" si="41"/>
        <v>124</v>
      </c>
      <c r="AI424" s="22" t="s">
        <v>1871</v>
      </c>
      <c r="AJ424" s="22"/>
      <c r="AK424" s="22">
        <f t="shared" si="37"/>
        <v>124</v>
      </c>
      <c r="AL424" s="22"/>
      <c r="AM424" s="22"/>
      <c r="AN424" s="22"/>
      <c r="AO424" s="22" t="s">
        <v>1871</v>
      </c>
      <c r="AP424" s="22">
        <f t="shared" si="38"/>
        <v>124</v>
      </c>
      <c r="AQ424" s="22" t="s">
        <v>1728</v>
      </c>
      <c r="AR424" s="22">
        <f t="shared" si="39"/>
        <v>124</v>
      </c>
      <c r="AS424" s="22"/>
      <c r="AT424" s="22"/>
      <c r="AU424" s="22"/>
      <c r="AV424" s="22" t="s">
        <v>1728</v>
      </c>
      <c r="AW424" s="22">
        <f t="shared" si="40"/>
        <v>124</v>
      </c>
      <c r="AX424" s="22" t="s">
        <v>1728</v>
      </c>
      <c r="AY424" s="22">
        <v>180</v>
      </c>
      <c r="AZ424" s="23" t="s">
        <v>1800</v>
      </c>
      <c r="BA424" s="22" t="s">
        <v>1801</v>
      </c>
      <c r="BB424" s="1">
        <v>180</v>
      </c>
      <c r="BC424" s="1" t="s">
        <v>1814</v>
      </c>
      <c r="BD424" s="1" t="s">
        <v>40</v>
      </c>
      <c r="BE424" s="1">
        <v>91</v>
      </c>
      <c r="BF424" s="1">
        <v>50</v>
      </c>
      <c r="BG424" s="1">
        <v>1</v>
      </c>
      <c r="BH424" s="1">
        <v>226.77430000000001</v>
      </c>
      <c r="BI424" s="1" t="s">
        <v>162</v>
      </c>
    </row>
    <row r="425" spans="1:61" x14ac:dyDescent="0.15">
      <c r="A425" s="24" t="s">
        <v>532</v>
      </c>
      <c r="B425" s="21" t="s">
        <v>533</v>
      </c>
      <c r="C425" s="1" t="s">
        <v>38</v>
      </c>
      <c r="D425" s="1">
        <v>5</v>
      </c>
      <c r="G425" s="1">
        <v>2</v>
      </c>
      <c r="I425" s="1">
        <v>3</v>
      </c>
      <c r="J425" s="1">
        <v>3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1494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22">
        <f t="shared" si="41"/>
        <v>1494</v>
      </c>
      <c r="AI425" s="22"/>
      <c r="AJ425" s="22"/>
      <c r="AK425" s="22">
        <f t="shared" si="37"/>
        <v>1494</v>
      </c>
      <c r="AL425" s="22"/>
      <c r="AM425" s="22"/>
      <c r="AN425" s="22"/>
      <c r="AO425" s="22"/>
      <c r="AP425" s="22">
        <f t="shared" si="38"/>
        <v>1494</v>
      </c>
      <c r="AQ425" s="22"/>
      <c r="AR425" s="22">
        <f t="shared" si="39"/>
        <v>1494</v>
      </c>
      <c r="AS425" s="22"/>
      <c r="AT425" s="22"/>
      <c r="AU425" s="22"/>
      <c r="AV425" s="22"/>
      <c r="AW425" s="22">
        <f t="shared" si="40"/>
        <v>1494</v>
      </c>
      <c r="AX425" s="22" t="s">
        <v>1728</v>
      </c>
      <c r="AY425" s="22"/>
      <c r="AZ425" s="22" t="s">
        <v>1802</v>
      </c>
      <c r="BA425" s="22"/>
      <c r="BB425" s="1">
        <v>0</v>
      </c>
      <c r="BC425" s="1" t="s">
        <v>359</v>
      </c>
      <c r="BD425" s="1" t="s">
        <v>40</v>
      </c>
      <c r="BE425" s="1">
        <v>91</v>
      </c>
      <c r="BF425" s="1">
        <v>3000</v>
      </c>
      <c r="BG425" s="1">
        <v>3000</v>
      </c>
      <c r="BH425" s="1">
        <v>5.5199999999999999E-2</v>
      </c>
      <c r="BI425" s="1" t="s">
        <v>200</v>
      </c>
    </row>
    <row r="426" spans="1:61" ht="19.5" x14ac:dyDescent="0.15">
      <c r="A426" s="24" t="s">
        <v>612</v>
      </c>
      <c r="B426" s="21" t="s">
        <v>613</v>
      </c>
      <c r="C426" s="1" t="s">
        <v>38</v>
      </c>
      <c r="D426" s="1">
        <v>2</v>
      </c>
      <c r="V426" s="1">
        <v>100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22">
        <f t="shared" si="41"/>
        <v>100</v>
      </c>
      <c r="AI426" s="22" t="s">
        <v>1871</v>
      </c>
      <c r="AJ426" s="22"/>
      <c r="AK426" s="22">
        <f t="shared" si="37"/>
        <v>100</v>
      </c>
      <c r="AL426" s="22"/>
      <c r="AM426" s="22"/>
      <c r="AN426" s="22"/>
      <c r="AO426" s="22" t="s">
        <v>1871</v>
      </c>
      <c r="AP426" s="22">
        <f t="shared" si="38"/>
        <v>100</v>
      </c>
      <c r="AQ426" s="22" t="s">
        <v>1728</v>
      </c>
      <c r="AR426" s="22">
        <f t="shared" si="39"/>
        <v>100</v>
      </c>
      <c r="AS426" s="22"/>
      <c r="AT426" s="22"/>
      <c r="AU426" s="22"/>
      <c r="AV426" s="22" t="s">
        <v>1728</v>
      </c>
      <c r="AW426" s="22">
        <f t="shared" si="40"/>
        <v>100</v>
      </c>
      <c r="AX426" s="22" t="s">
        <v>1728</v>
      </c>
      <c r="AY426" s="22">
        <v>2100</v>
      </c>
      <c r="AZ426" s="23" t="s">
        <v>1803</v>
      </c>
      <c r="BA426" s="23" t="s">
        <v>1804</v>
      </c>
      <c r="BB426" s="1">
        <v>2100</v>
      </c>
      <c r="BC426" s="1" t="s">
        <v>359</v>
      </c>
      <c r="BD426" s="1" t="s">
        <v>40</v>
      </c>
      <c r="BE426" s="1">
        <v>71</v>
      </c>
      <c r="BF426" s="1">
        <v>2000</v>
      </c>
      <c r="BG426" s="1">
        <v>1000</v>
      </c>
      <c r="BH426" s="1">
        <v>2.0863999999999998</v>
      </c>
      <c r="BI426" s="1" t="s">
        <v>125</v>
      </c>
    </row>
    <row r="427" spans="1:61" x14ac:dyDescent="0.15">
      <c r="A427" s="24" t="s">
        <v>617</v>
      </c>
      <c r="B427" s="21" t="s">
        <v>618</v>
      </c>
      <c r="C427" s="1" t="s">
        <v>38</v>
      </c>
      <c r="D427" s="1">
        <v>2</v>
      </c>
      <c r="V427" s="1">
        <v>270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22">
        <f t="shared" si="41"/>
        <v>270</v>
      </c>
      <c r="AI427" s="22"/>
      <c r="AJ427" s="22"/>
      <c r="AK427" s="22">
        <f t="shared" si="37"/>
        <v>270</v>
      </c>
      <c r="AL427" s="22"/>
      <c r="AM427" s="22"/>
      <c r="AN427" s="22"/>
      <c r="AO427" s="22"/>
      <c r="AP427" s="22">
        <f t="shared" si="38"/>
        <v>270</v>
      </c>
      <c r="AQ427" s="22" t="s">
        <v>1728</v>
      </c>
      <c r="AR427" s="22">
        <f t="shared" si="39"/>
        <v>270</v>
      </c>
      <c r="AS427" s="22"/>
      <c r="AT427" s="22"/>
      <c r="AU427" s="22"/>
      <c r="AV427" s="22" t="s">
        <v>1728</v>
      </c>
      <c r="AW427" s="22">
        <f t="shared" si="40"/>
        <v>270</v>
      </c>
      <c r="AX427" s="22" t="s">
        <v>1728</v>
      </c>
      <c r="AY427" s="22">
        <v>100</v>
      </c>
      <c r="AZ427" s="22" t="s">
        <v>1808</v>
      </c>
      <c r="BA427" s="22" t="s">
        <v>1702</v>
      </c>
      <c r="BB427" s="1">
        <v>300</v>
      </c>
      <c r="BC427" s="1" t="s">
        <v>359</v>
      </c>
      <c r="BD427" s="1" t="s">
        <v>40</v>
      </c>
      <c r="BE427" s="1">
        <v>71</v>
      </c>
      <c r="BF427" s="1">
        <v>200</v>
      </c>
      <c r="BG427" s="1">
        <v>100</v>
      </c>
      <c r="BH427" s="1">
        <v>46.578899999999997</v>
      </c>
      <c r="BI427" s="1" t="s">
        <v>125</v>
      </c>
    </row>
    <row r="428" spans="1:61" x14ac:dyDescent="0.15">
      <c r="A428" s="21" t="s">
        <v>828</v>
      </c>
      <c r="B428" s="21" t="s">
        <v>829</v>
      </c>
      <c r="C428" s="1" t="s">
        <v>38</v>
      </c>
      <c r="R428" s="1">
        <v>2</v>
      </c>
      <c r="V428" s="1">
        <v>1185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22">
        <f t="shared" si="41"/>
        <v>1185</v>
      </c>
      <c r="AI428" s="22"/>
      <c r="AJ428" s="22"/>
      <c r="AK428" s="22">
        <f t="shared" si="37"/>
        <v>1185</v>
      </c>
      <c r="AL428" s="22"/>
      <c r="AM428" s="22"/>
      <c r="AN428" s="22"/>
      <c r="AO428" s="22"/>
      <c r="AP428" s="22">
        <f t="shared" si="38"/>
        <v>1185</v>
      </c>
      <c r="AQ428" s="22"/>
      <c r="AR428" s="22">
        <f t="shared" si="39"/>
        <v>1185</v>
      </c>
      <c r="AS428" s="22"/>
      <c r="AT428" s="22"/>
      <c r="AU428" s="22"/>
      <c r="AV428" s="22" t="s">
        <v>1786</v>
      </c>
      <c r="AW428" s="22">
        <f t="shared" si="40"/>
        <v>1185</v>
      </c>
      <c r="AX428" s="22" t="s">
        <v>1786</v>
      </c>
      <c r="AY428" s="22"/>
      <c r="AZ428" s="22" t="s">
        <v>1805</v>
      </c>
      <c r="BA428" s="22"/>
      <c r="BB428" s="1">
        <v>15000</v>
      </c>
      <c r="BC428" s="1" t="s">
        <v>359</v>
      </c>
      <c r="BD428" s="1" t="s">
        <v>40</v>
      </c>
      <c r="BE428" s="1">
        <v>161</v>
      </c>
      <c r="BF428" s="1">
        <v>15000</v>
      </c>
      <c r="BG428" s="1">
        <v>3000</v>
      </c>
      <c r="BH428" s="1">
        <v>0.29549999999999998</v>
      </c>
      <c r="BI428" s="1" t="s">
        <v>17</v>
      </c>
    </row>
    <row r="429" spans="1:61" x14ac:dyDescent="0.15">
      <c r="A429" s="21" t="s">
        <v>1004</v>
      </c>
      <c r="B429" s="21" t="s">
        <v>1005</v>
      </c>
      <c r="C429" s="1" t="s">
        <v>38</v>
      </c>
      <c r="R429" s="1">
        <v>1</v>
      </c>
      <c r="V429" s="1">
        <v>395</v>
      </c>
      <c r="W429" s="1">
        <v>0</v>
      </c>
      <c r="X429" s="1">
        <v>0</v>
      </c>
      <c r="Y429" s="1">
        <v>0</v>
      </c>
      <c r="Z429" s="1">
        <v>0</v>
      </c>
      <c r="AA429" s="1">
        <v>9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22">
        <f t="shared" si="41"/>
        <v>404</v>
      </c>
      <c r="AI429" s="22"/>
      <c r="AJ429" s="22"/>
      <c r="AK429" s="22">
        <f t="shared" si="37"/>
        <v>404</v>
      </c>
      <c r="AL429" s="22"/>
      <c r="AM429" s="22"/>
      <c r="AN429" s="22"/>
      <c r="AO429" s="22"/>
      <c r="AP429" s="22">
        <f t="shared" si="38"/>
        <v>404</v>
      </c>
      <c r="AQ429" s="22"/>
      <c r="AR429" s="22">
        <f t="shared" si="39"/>
        <v>404</v>
      </c>
      <c r="AS429" s="22"/>
      <c r="AT429" s="22"/>
      <c r="AU429" s="22"/>
      <c r="AV429" s="22" t="s">
        <v>1728</v>
      </c>
      <c r="AW429" s="22">
        <f t="shared" si="40"/>
        <v>404</v>
      </c>
      <c r="AX429" s="22" t="s">
        <v>1728</v>
      </c>
      <c r="AY429" s="22">
        <v>1000</v>
      </c>
      <c r="AZ429" s="22" t="s">
        <v>1806</v>
      </c>
      <c r="BA429" s="22" t="s">
        <v>1713</v>
      </c>
      <c r="BB429" s="1">
        <v>1000</v>
      </c>
      <c r="BC429" s="1" t="s">
        <v>359</v>
      </c>
      <c r="BD429" s="1" t="s">
        <v>40</v>
      </c>
      <c r="BE429" s="1">
        <v>116</v>
      </c>
      <c r="BF429" s="1">
        <v>1000</v>
      </c>
      <c r="BG429" s="1">
        <v>1000</v>
      </c>
      <c r="BH429" s="1">
        <v>0.82569999999999999</v>
      </c>
      <c r="BI429" s="1" t="s">
        <v>17</v>
      </c>
    </row>
    <row r="430" spans="1:61" x14ac:dyDescent="0.15">
      <c r="A430" s="21" t="s">
        <v>986</v>
      </c>
      <c r="B430" s="21" t="s">
        <v>987</v>
      </c>
      <c r="C430" s="1" t="s">
        <v>38</v>
      </c>
      <c r="R430" s="1">
        <v>4</v>
      </c>
      <c r="V430" s="1">
        <v>3867</v>
      </c>
      <c r="W430" s="1">
        <v>0</v>
      </c>
      <c r="X430" s="1">
        <v>0</v>
      </c>
      <c r="Y430" s="1">
        <v>0</v>
      </c>
      <c r="Z430" s="1">
        <v>0</v>
      </c>
      <c r="AA430" s="1">
        <v>5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22">
        <f t="shared" si="41"/>
        <v>3872</v>
      </c>
      <c r="AI430" s="22"/>
      <c r="AJ430" s="22"/>
      <c r="AK430" s="22">
        <f t="shared" si="37"/>
        <v>3872</v>
      </c>
      <c r="AL430" s="22"/>
      <c r="AM430" s="22"/>
      <c r="AN430" s="22"/>
      <c r="AO430" s="22"/>
      <c r="AP430" s="22">
        <f t="shared" si="38"/>
        <v>3872</v>
      </c>
      <c r="AQ430" s="22"/>
      <c r="AR430" s="22">
        <f t="shared" si="39"/>
        <v>3872</v>
      </c>
      <c r="AS430" s="22"/>
      <c r="AT430" s="22"/>
      <c r="AU430" s="22"/>
      <c r="AV430" s="22"/>
      <c r="AW430" s="22">
        <f t="shared" si="40"/>
        <v>3872</v>
      </c>
      <c r="AX430" s="22"/>
      <c r="AY430" s="22"/>
      <c r="AZ430" s="22"/>
      <c r="BA430" s="22"/>
      <c r="BB430" s="1">
        <v>0</v>
      </c>
      <c r="BC430" s="1" t="s">
        <v>181</v>
      </c>
      <c r="BD430" s="1" t="s">
        <v>40</v>
      </c>
      <c r="BE430" s="1">
        <v>161</v>
      </c>
      <c r="BF430" s="1">
        <v>6000</v>
      </c>
      <c r="BG430" s="1">
        <v>6000</v>
      </c>
      <c r="BH430" s="1">
        <v>1.5043</v>
      </c>
      <c r="BI430" s="1" t="s">
        <v>17</v>
      </c>
    </row>
    <row r="431" spans="1:61" x14ac:dyDescent="0.15">
      <c r="A431" s="21" t="s">
        <v>988</v>
      </c>
      <c r="B431" s="21" t="s">
        <v>989</v>
      </c>
      <c r="C431" s="1" t="s">
        <v>38</v>
      </c>
      <c r="R431" s="1">
        <v>1.4999999999999999E-2</v>
      </c>
      <c r="V431" s="1">
        <v>381.83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22">
        <f t="shared" si="41"/>
        <v>381.83</v>
      </c>
      <c r="AI431" s="22"/>
      <c r="AJ431" s="22"/>
      <c r="AK431" s="22">
        <f t="shared" si="37"/>
        <v>381.83</v>
      </c>
      <c r="AL431" s="22"/>
      <c r="AM431" s="22"/>
      <c r="AN431" s="22"/>
      <c r="AO431" s="22"/>
      <c r="AP431" s="22">
        <f t="shared" si="38"/>
        <v>381.83</v>
      </c>
      <c r="AQ431" s="22"/>
      <c r="AR431" s="22">
        <f t="shared" si="39"/>
        <v>381.83</v>
      </c>
      <c r="AS431" s="22"/>
      <c r="AT431" s="22"/>
      <c r="AU431" s="22"/>
      <c r="AV431" s="22"/>
      <c r="AW431" s="22">
        <f t="shared" si="40"/>
        <v>381.83</v>
      </c>
      <c r="AX431" s="22"/>
      <c r="AY431" s="22"/>
      <c r="AZ431" s="22"/>
      <c r="BA431" s="22"/>
      <c r="BB431" s="1">
        <v>0</v>
      </c>
      <c r="BC431" s="1" t="s">
        <v>990</v>
      </c>
      <c r="BD431" s="1" t="s">
        <v>40</v>
      </c>
      <c r="BE431" s="1">
        <v>56</v>
      </c>
      <c r="BF431" s="1">
        <v>30.5</v>
      </c>
      <c r="BG431" s="1">
        <v>30.5</v>
      </c>
      <c r="BH431" s="1">
        <v>2.8559000000000001</v>
      </c>
      <c r="BI431" s="1" t="s">
        <v>991</v>
      </c>
    </row>
    <row r="432" spans="1:61" x14ac:dyDescent="0.15">
      <c r="A432" s="21" t="s">
        <v>1067</v>
      </c>
      <c r="B432" s="21" t="s">
        <v>1068</v>
      </c>
      <c r="C432" s="1" t="s">
        <v>38</v>
      </c>
      <c r="R432" s="1">
        <v>1</v>
      </c>
      <c r="V432" s="1">
        <v>582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22">
        <f t="shared" si="41"/>
        <v>582</v>
      </c>
      <c r="AI432" s="22"/>
      <c r="AJ432" s="22"/>
      <c r="AK432" s="22">
        <f t="shared" si="37"/>
        <v>582</v>
      </c>
      <c r="AL432" s="22"/>
      <c r="AM432" s="22"/>
      <c r="AN432" s="22"/>
      <c r="AO432" s="22"/>
      <c r="AP432" s="22">
        <f t="shared" si="38"/>
        <v>582</v>
      </c>
      <c r="AQ432" s="22"/>
      <c r="AR432" s="22">
        <f t="shared" si="39"/>
        <v>582</v>
      </c>
      <c r="AS432" s="22"/>
      <c r="AT432" s="22"/>
      <c r="AU432" s="22"/>
      <c r="AV432" s="22" t="s">
        <v>1728</v>
      </c>
      <c r="AW432" s="22">
        <f t="shared" si="40"/>
        <v>582</v>
      </c>
      <c r="AX432" s="22" t="s">
        <v>1728</v>
      </c>
      <c r="AY432" s="22">
        <v>3000</v>
      </c>
      <c r="AZ432" s="22" t="s">
        <v>1807</v>
      </c>
      <c r="BA432" s="22" t="s">
        <v>1713</v>
      </c>
      <c r="BB432" s="1">
        <v>3000</v>
      </c>
      <c r="BC432" s="1" t="s">
        <v>359</v>
      </c>
      <c r="BD432" s="1" t="s">
        <v>40</v>
      </c>
      <c r="BE432" s="1">
        <v>121</v>
      </c>
      <c r="BF432" s="1">
        <v>3000</v>
      </c>
      <c r="BG432" s="1">
        <v>3000</v>
      </c>
      <c r="BH432" s="1">
        <v>1.8075000000000001</v>
      </c>
      <c r="BI432" s="1" t="s">
        <v>17</v>
      </c>
    </row>
    <row r="433" spans="1:61" x14ac:dyDescent="0.15">
      <c r="A433" s="21" t="s">
        <v>1431</v>
      </c>
      <c r="B433" s="21" t="s">
        <v>1432</v>
      </c>
      <c r="C433" s="1" t="s">
        <v>38</v>
      </c>
      <c r="K433" s="1">
        <v>6</v>
      </c>
      <c r="V433" s="1">
        <v>2779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22">
        <f t="shared" si="41"/>
        <v>2779</v>
      </c>
      <c r="AI433" s="22"/>
      <c r="AJ433" s="22"/>
      <c r="AK433" s="22">
        <f t="shared" si="37"/>
        <v>2779</v>
      </c>
      <c r="AL433" s="22"/>
      <c r="AM433" s="22"/>
      <c r="AN433" s="22"/>
      <c r="AO433" s="22"/>
      <c r="AP433" s="22">
        <f t="shared" si="38"/>
        <v>2779</v>
      </c>
      <c r="AQ433" s="22"/>
      <c r="AR433" s="22">
        <f t="shared" si="39"/>
        <v>2779</v>
      </c>
      <c r="AS433" s="22"/>
      <c r="AT433" s="22"/>
      <c r="AU433" s="22"/>
      <c r="AV433" s="22" t="s">
        <v>1786</v>
      </c>
      <c r="AW433" s="22">
        <f t="shared" si="40"/>
        <v>2779</v>
      </c>
      <c r="AX433" s="22" t="s">
        <v>1728</v>
      </c>
      <c r="AY433" s="22"/>
      <c r="AZ433" s="22" t="s">
        <v>1809</v>
      </c>
      <c r="BA433" s="22"/>
      <c r="BB433" s="1">
        <v>3000</v>
      </c>
      <c r="BC433" s="1" t="s">
        <v>359</v>
      </c>
      <c r="BD433" s="1" t="s">
        <v>40</v>
      </c>
      <c r="BE433" s="1">
        <v>121</v>
      </c>
      <c r="BF433" s="1">
        <v>3000</v>
      </c>
      <c r="BG433" s="1">
        <v>3000</v>
      </c>
      <c r="BH433" s="1">
        <v>0.95379999999999998</v>
      </c>
      <c r="BI433" s="1" t="s">
        <v>10</v>
      </c>
    </row>
    <row r="434" spans="1:61" x14ac:dyDescent="0.15">
      <c r="A434" s="21" t="s">
        <v>1445</v>
      </c>
      <c r="B434" s="21" t="s">
        <v>1446</v>
      </c>
      <c r="C434" s="1" t="s">
        <v>38</v>
      </c>
      <c r="K434" s="1">
        <v>1</v>
      </c>
      <c r="V434" s="1">
        <v>499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22">
        <f t="shared" si="41"/>
        <v>499</v>
      </c>
      <c r="AI434" s="22"/>
      <c r="AJ434" s="22"/>
      <c r="AK434" s="22">
        <f t="shared" si="37"/>
        <v>499</v>
      </c>
      <c r="AL434" s="22"/>
      <c r="AM434" s="22"/>
      <c r="AN434" s="22"/>
      <c r="AO434" s="22"/>
      <c r="AP434" s="22">
        <f t="shared" si="38"/>
        <v>499</v>
      </c>
      <c r="AQ434" s="22"/>
      <c r="AR434" s="22">
        <f t="shared" si="39"/>
        <v>499</v>
      </c>
      <c r="AS434" s="22"/>
      <c r="AT434" s="22"/>
      <c r="AU434" s="22"/>
      <c r="AV434" s="22" t="s">
        <v>1728</v>
      </c>
      <c r="AW434" s="22">
        <f t="shared" si="40"/>
        <v>499</v>
      </c>
      <c r="AX434" s="22" t="s">
        <v>1728</v>
      </c>
      <c r="AY434" s="22">
        <v>250</v>
      </c>
      <c r="AZ434" s="22" t="s">
        <v>1810</v>
      </c>
      <c r="BA434" s="22" t="s">
        <v>1713</v>
      </c>
      <c r="BB434" s="1">
        <v>250</v>
      </c>
      <c r="BC434" s="1" t="s">
        <v>359</v>
      </c>
      <c r="BD434" s="1" t="s">
        <v>40</v>
      </c>
      <c r="BE434" s="1">
        <v>121</v>
      </c>
      <c r="BF434" s="1">
        <v>250</v>
      </c>
      <c r="BG434" s="1">
        <v>250</v>
      </c>
      <c r="BH434" s="1">
        <v>8.5484000000000009</v>
      </c>
      <c r="BI434" s="1" t="s">
        <v>10</v>
      </c>
    </row>
    <row r="435" spans="1:61" x14ac:dyDescent="0.15">
      <c r="A435" s="21" t="s">
        <v>1459</v>
      </c>
      <c r="B435" s="21" t="s">
        <v>1460</v>
      </c>
      <c r="C435" s="1" t="s">
        <v>38</v>
      </c>
      <c r="K435" s="1">
        <v>1</v>
      </c>
      <c r="V435" s="1">
        <v>443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22">
        <f t="shared" si="41"/>
        <v>443</v>
      </c>
      <c r="AI435" s="22"/>
      <c r="AJ435" s="22"/>
      <c r="AK435" s="22">
        <f t="shared" si="37"/>
        <v>443</v>
      </c>
      <c r="AL435" s="22"/>
      <c r="AM435" s="22"/>
      <c r="AN435" s="22"/>
      <c r="AO435" s="22"/>
      <c r="AP435" s="22">
        <f t="shared" si="38"/>
        <v>443</v>
      </c>
      <c r="AQ435" s="22"/>
      <c r="AR435" s="22">
        <f t="shared" si="39"/>
        <v>443</v>
      </c>
      <c r="AS435" s="22"/>
      <c r="AT435" s="22"/>
      <c r="AU435" s="22"/>
      <c r="AV435" s="22" t="s">
        <v>1728</v>
      </c>
      <c r="AW435" s="22">
        <f t="shared" si="40"/>
        <v>443</v>
      </c>
      <c r="AX435" s="22" t="s">
        <v>1728</v>
      </c>
      <c r="AY435" s="22"/>
      <c r="AZ435" s="22" t="s">
        <v>1811</v>
      </c>
      <c r="BA435" s="22"/>
      <c r="BB435" s="1">
        <v>250</v>
      </c>
      <c r="BC435" s="1" t="s">
        <v>359</v>
      </c>
      <c r="BD435" s="1" t="s">
        <v>40</v>
      </c>
      <c r="BE435" s="1">
        <v>121</v>
      </c>
      <c r="BF435" s="1">
        <v>250</v>
      </c>
      <c r="BG435" s="1">
        <v>250</v>
      </c>
      <c r="BH435" s="1">
        <v>44.203299999999999</v>
      </c>
      <c r="BI435" s="1" t="s">
        <v>10</v>
      </c>
    </row>
    <row r="436" spans="1:61" x14ac:dyDescent="0.15">
      <c r="A436" s="21" t="s">
        <v>1002</v>
      </c>
      <c r="B436" s="21" t="s">
        <v>1003</v>
      </c>
      <c r="C436" s="1" t="s">
        <v>38</v>
      </c>
      <c r="R436" s="1">
        <v>1</v>
      </c>
      <c r="V436" s="1">
        <v>1144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22">
        <f t="shared" si="41"/>
        <v>1144</v>
      </c>
      <c r="AI436" s="22"/>
      <c r="AJ436" s="22"/>
      <c r="AK436" s="22">
        <f t="shared" si="37"/>
        <v>1144</v>
      </c>
      <c r="AL436" s="22"/>
      <c r="AM436" s="22"/>
      <c r="AN436" s="22"/>
      <c r="AO436" s="22"/>
      <c r="AP436" s="22">
        <f t="shared" si="38"/>
        <v>1144</v>
      </c>
      <c r="AQ436" s="22"/>
      <c r="AR436" s="22">
        <f t="shared" si="39"/>
        <v>1144</v>
      </c>
      <c r="AS436" s="22"/>
      <c r="AT436" s="22"/>
      <c r="AU436" s="22"/>
      <c r="AV436" s="22"/>
      <c r="AW436" s="22">
        <f t="shared" si="40"/>
        <v>1144</v>
      </c>
      <c r="AX436" s="22"/>
      <c r="AY436" s="22"/>
      <c r="AZ436" s="22"/>
      <c r="BA436" s="22"/>
      <c r="BB436" s="1">
        <v>0</v>
      </c>
      <c r="BC436" s="1" t="s">
        <v>1001</v>
      </c>
      <c r="BD436" s="1" t="s">
        <v>40</v>
      </c>
      <c r="BE436" s="1">
        <v>70</v>
      </c>
      <c r="BF436" s="1">
        <v>1200</v>
      </c>
      <c r="BG436" s="1">
        <v>1200</v>
      </c>
      <c r="BH436" s="1">
        <v>3.2081</v>
      </c>
      <c r="BI436" s="1" t="s">
        <v>17</v>
      </c>
    </row>
    <row r="437" spans="1:61" x14ac:dyDescent="0.15">
      <c r="A437" s="21" t="s">
        <v>1463</v>
      </c>
      <c r="B437" s="21" t="s">
        <v>1464</v>
      </c>
      <c r="C437" s="1" t="s">
        <v>38</v>
      </c>
      <c r="K437" s="1">
        <v>1</v>
      </c>
      <c r="V437" s="1">
        <v>533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22">
        <f t="shared" si="41"/>
        <v>533</v>
      </c>
      <c r="AI437" s="22"/>
      <c r="AJ437" s="22"/>
      <c r="AK437" s="22">
        <f t="shared" si="37"/>
        <v>533</v>
      </c>
      <c r="AL437" s="22"/>
      <c r="AM437" s="22"/>
      <c r="AN437" s="22"/>
      <c r="AO437" s="22"/>
      <c r="AP437" s="22">
        <f t="shared" si="38"/>
        <v>533</v>
      </c>
      <c r="AQ437" s="22"/>
      <c r="AR437" s="22">
        <f t="shared" si="39"/>
        <v>533</v>
      </c>
      <c r="AS437" s="22"/>
      <c r="AT437" s="22"/>
      <c r="AU437" s="22"/>
      <c r="AV437" s="22" t="s">
        <v>1728</v>
      </c>
      <c r="AW437" s="22">
        <f t="shared" si="40"/>
        <v>533</v>
      </c>
      <c r="AX437" s="22" t="s">
        <v>1728</v>
      </c>
      <c r="AY437" s="22"/>
      <c r="AZ437" s="22" t="s">
        <v>1812</v>
      </c>
      <c r="BA437" s="22"/>
      <c r="BB437" s="1">
        <v>490</v>
      </c>
      <c r="BC437" s="1" t="s">
        <v>359</v>
      </c>
      <c r="BD437" s="1" t="s">
        <v>40</v>
      </c>
      <c r="BE437" s="1">
        <v>121</v>
      </c>
      <c r="BF437" s="1">
        <v>490</v>
      </c>
      <c r="BG437" s="1">
        <v>490</v>
      </c>
      <c r="BH437" s="1">
        <v>28.323699999999999</v>
      </c>
      <c r="BI437" s="1" t="s">
        <v>10</v>
      </c>
    </row>
    <row r="438" spans="1:61" x14ac:dyDescent="0.15">
      <c r="A438" s="21" t="s">
        <v>1006</v>
      </c>
      <c r="B438" s="21" t="s">
        <v>1007</v>
      </c>
      <c r="C438" s="1" t="s">
        <v>38</v>
      </c>
      <c r="K438" s="1">
        <v>4</v>
      </c>
      <c r="L438" s="1">
        <v>2</v>
      </c>
      <c r="O438" s="1">
        <v>4</v>
      </c>
      <c r="R438" s="1">
        <v>4</v>
      </c>
      <c r="V438" s="1">
        <v>5500</v>
      </c>
      <c r="W438" s="1">
        <v>0</v>
      </c>
      <c r="X438" s="1">
        <v>0</v>
      </c>
      <c r="Y438" s="1">
        <v>0</v>
      </c>
      <c r="Z438" s="1">
        <v>0</v>
      </c>
      <c r="AA438" s="1">
        <v>2764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22">
        <f t="shared" si="41"/>
        <v>8264</v>
      </c>
      <c r="AI438" s="22"/>
      <c r="AJ438" s="22"/>
      <c r="AK438" s="22">
        <f t="shared" si="37"/>
        <v>8264</v>
      </c>
      <c r="AL438" s="22"/>
      <c r="AM438" s="22"/>
      <c r="AN438" s="22"/>
      <c r="AO438" s="22"/>
      <c r="AP438" s="22">
        <f t="shared" si="38"/>
        <v>8264</v>
      </c>
      <c r="AQ438" s="22"/>
      <c r="AR438" s="22">
        <f t="shared" si="39"/>
        <v>8264</v>
      </c>
      <c r="AS438" s="22"/>
      <c r="AT438" s="22"/>
      <c r="AU438" s="22"/>
      <c r="AV438" s="22"/>
      <c r="AW438" s="22">
        <f t="shared" si="40"/>
        <v>8264</v>
      </c>
      <c r="AX438" s="22"/>
      <c r="AY438" s="22"/>
      <c r="AZ438" s="22"/>
      <c r="BA438" s="22"/>
      <c r="BB438" s="1">
        <v>0</v>
      </c>
      <c r="BC438" s="1" t="s">
        <v>141</v>
      </c>
      <c r="BD438" s="1" t="s">
        <v>40</v>
      </c>
      <c r="BE438" s="1">
        <v>41</v>
      </c>
      <c r="BF438" s="1">
        <v>50</v>
      </c>
      <c r="BG438" s="1">
        <v>50</v>
      </c>
      <c r="BH438" s="1">
        <v>0.55320000000000003</v>
      </c>
      <c r="BI438" s="1" t="s">
        <v>1008</v>
      </c>
    </row>
    <row r="439" spans="1:61" ht="19.5" x14ac:dyDescent="0.15">
      <c r="A439" s="21" t="s">
        <v>1465</v>
      </c>
      <c r="B439" s="21" t="s">
        <v>1466</v>
      </c>
      <c r="C439" s="1" t="s">
        <v>38</v>
      </c>
      <c r="K439" s="1">
        <v>4</v>
      </c>
      <c r="V439" s="1">
        <v>1347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22">
        <f t="shared" si="41"/>
        <v>1347</v>
      </c>
      <c r="AI439" s="22"/>
      <c r="AJ439" s="22"/>
      <c r="AK439" s="22">
        <f t="shared" si="37"/>
        <v>1347</v>
      </c>
      <c r="AL439" s="22"/>
      <c r="AM439" s="22"/>
      <c r="AN439" s="22"/>
      <c r="AO439" s="22" t="s">
        <v>1728</v>
      </c>
      <c r="AP439" s="22">
        <f t="shared" si="38"/>
        <v>1347</v>
      </c>
      <c r="AQ439" s="22" t="s">
        <v>1728</v>
      </c>
      <c r="AR439" s="22">
        <f t="shared" si="39"/>
        <v>1347</v>
      </c>
      <c r="AS439" s="22"/>
      <c r="AT439" s="22"/>
      <c r="AU439" s="22"/>
      <c r="AV439" s="22" t="s">
        <v>1786</v>
      </c>
      <c r="AW439" s="22">
        <f t="shared" si="40"/>
        <v>1347</v>
      </c>
      <c r="AX439" s="22" t="s">
        <v>1786</v>
      </c>
      <c r="AY439" s="22">
        <v>250</v>
      </c>
      <c r="AZ439" s="23" t="s">
        <v>1813</v>
      </c>
      <c r="BA439" s="22" t="s">
        <v>1721</v>
      </c>
      <c r="BB439" s="1">
        <v>1500</v>
      </c>
      <c r="BC439" s="1" t="s">
        <v>1467</v>
      </c>
      <c r="BD439" s="1" t="s">
        <v>40</v>
      </c>
      <c r="BE439" s="1">
        <v>126</v>
      </c>
      <c r="BF439" s="1">
        <v>250</v>
      </c>
      <c r="BG439" s="1">
        <v>1</v>
      </c>
      <c r="BH439" s="1">
        <v>12.9567</v>
      </c>
      <c r="BI439" s="1" t="s">
        <v>10</v>
      </c>
    </row>
    <row r="440" spans="1:61" ht="19.5" x14ac:dyDescent="0.15">
      <c r="A440" s="21" t="s">
        <v>1416</v>
      </c>
      <c r="B440" s="21" t="s">
        <v>1417</v>
      </c>
      <c r="C440" s="1" t="s">
        <v>38</v>
      </c>
      <c r="K440" s="1">
        <v>12</v>
      </c>
      <c r="V440" s="1">
        <v>3416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22">
        <f t="shared" si="41"/>
        <v>3416</v>
      </c>
      <c r="AI440" s="22"/>
      <c r="AJ440" s="22"/>
      <c r="AK440" s="22">
        <f t="shared" si="37"/>
        <v>3416</v>
      </c>
      <c r="AL440" s="22"/>
      <c r="AM440" s="22"/>
      <c r="AN440" s="22"/>
      <c r="AO440" s="22" t="s">
        <v>1728</v>
      </c>
      <c r="AP440" s="22">
        <f t="shared" si="38"/>
        <v>3416</v>
      </c>
      <c r="AQ440" s="22" t="s">
        <v>1728</v>
      </c>
      <c r="AR440" s="22">
        <f t="shared" si="39"/>
        <v>3416</v>
      </c>
      <c r="AS440" s="22"/>
      <c r="AT440" s="22"/>
      <c r="AU440" s="22"/>
      <c r="AV440" s="22" t="s">
        <v>1786</v>
      </c>
      <c r="AW440" s="22">
        <f t="shared" si="40"/>
        <v>3416</v>
      </c>
      <c r="AX440" s="22" t="s">
        <v>1786</v>
      </c>
      <c r="AY440" s="22">
        <v>9000</v>
      </c>
      <c r="AZ440" s="23" t="s">
        <v>1828</v>
      </c>
      <c r="BA440" s="22" t="s">
        <v>1815</v>
      </c>
      <c r="BB440" s="1">
        <v>12000</v>
      </c>
      <c r="BC440" s="1" t="s">
        <v>1418</v>
      </c>
      <c r="BD440" s="1" t="s">
        <v>40</v>
      </c>
      <c r="BE440" s="1">
        <v>251</v>
      </c>
      <c r="BF440" s="1">
        <v>3000</v>
      </c>
      <c r="BG440" s="1">
        <v>3000</v>
      </c>
      <c r="BH440" s="1">
        <v>0.34320000000000001</v>
      </c>
      <c r="BI440" s="1" t="s">
        <v>10</v>
      </c>
    </row>
    <row r="441" spans="1:61" x14ac:dyDescent="0.15">
      <c r="A441" s="21" t="s">
        <v>1372</v>
      </c>
      <c r="B441" s="21" t="s">
        <v>1373</v>
      </c>
      <c r="C441" s="1" t="s">
        <v>38</v>
      </c>
      <c r="Q441" s="1">
        <v>2</v>
      </c>
      <c r="V441" s="1">
        <v>30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22">
        <f t="shared" si="41"/>
        <v>30</v>
      </c>
      <c r="AI441" s="22"/>
      <c r="AJ441" s="22"/>
      <c r="AK441" s="22">
        <f t="shared" si="37"/>
        <v>30</v>
      </c>
      <c r="AL441" s="22"/>
      <c r="AM441" s="22"/>
      <c r="AN441" s="22"/>
      <c r="AO441" s="22" t="s">
        <v>1786</v>
      </c>
      <c r="AP441" s="22">
        <f t="shared" si="38"/>
        <v>30</v>
      </c>
      <c r="AQ441" s="22" t="s">
        <v>1728</v>
      </c>
      <c r="AR441" s="22">
        <f t="shared" si="39"/>
        <v>30</v>
      </c>
      <c r="AS441" s="22"/>
      <c r="AT441" s="22"/>
      <c r="AU441" s="22"/>
      <c r="AV441" s="22" t="s">
        <v>1728</v>
      </c>
      <c r="AW441" s="22">
        <f t="shared" si="40"/>
        <v>30</v>
      </c>
      <c r="AX441" s="22" t="s">
        <v>1728</v>
      </c>
      <c r="AY441" s="22">
        <v>800</v>
      </c>
      <c r="AZ441" s="22" t="s">
        <v>1816</v>
      </c>
      <c r="BA441" s="22" t="s">
        <v>1718</v>
      </c>
      <c r="BB441" s="1">
        <v>2000</v>
      </c>
      <c r="BC441" s="1" t="s">
        <v>395</v>
      </c>
      <c r="BD441" s="1" t="s">
        <v>40</v>
      </c>
      <c r="BE441" s="1">
        <v>166</v>
      </c>
      <c r="BF441" s="1">
        <v>400</v>
      </c>
      <c r="BG441" s="1">
        <v>400</v>
      </c>
      <c r="BH441" s="1">
        <v>10.7456</v>
      </c>
      <c r="BI441" s="1" t="s">
        <v>16</v>
      </c>
    </row>
    <row r="442" spans="1:61" x14ac:dyDescent="0.15">
      <c r="A442" s="21" t="s">
        <v>1015</v>
      </c>
      <c r="B442" s="21" t="s">
        <v>1016</v>
      </c>
      <c r="C442" s="1" t="s">
        <v>38</v>
      </c>
      <c r="K442" s="1">
        <v>2</v>
      </c>
      <c r="R442" s="1">
        <v>2</v>
      </c>
      <c r="V442" s="1">
        <v>2530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22">
        <f t="shared" si="41"/>
        <v>2530</v>
      </c>
      <c r="AI442" s="22"/>
      <c r="AJ442" s="22"/>
      <c r="AK442" s="22">
        <f t="shared" si="37"/>
        <v>2530</v>
      </c>
      <c r="AL442" s="22"/>
      <c r="AM442" s="22"/>
      <c r="AN442" s="22"/>
      <c r="AO442" s="22"/>
      <c r="AP442" s="22">
        <f t="shared" si="38"/>
        <v>2530</v>
      </c>
      <c r="AQ442" s="22"/>
      <c r="AR442" s="22">
        <f t="shared" si="39"/>
        <v>2530</v>
      </c>
      <c r="AS442" s="22"/>
      <c r="AT442" s="22"/>
      <c r="AU442" s="22"/>
      <c r="AV442" s="22"/>
      <c r="AW442" s="22">
        <f t="shared" si="40"/>
        <v>2530</v>
      </c>
      <c r="AX442" s="22"/>
      <c r="AY442" s="22"/>
      <c r="AZ442" s="22"/>
      <c r="BA442" s="22"/>
      <c r="BB442" s="1">
        <v>0</v>
      </c>
      <c r="BC442" s="1" t="s">
        <v>1017</v>
      </c>
      <c r="BD442" s="1" t="s">
        <v>40</v>
      </c>
      <c r="BE442" s="1">
        <v>44</v>
      </c>
      <c r="BF442" s="1">
        <v>1000</v>
      </c>
      <c r="BG442" s="1">
        <v>1000</v>
      </c>
      <c r="BH442" s="1">
        <v>0.75029999999999997</v>
      </c>
      <c r="BI442" s="1" t="s">
        <v>1018</v>
      </c>
    </row>
    <row r="443" spans="1:61" x14ac:dyDescent="0.15">
      <c r="A443" s="21" t="s">
        <v>1019</v>
      </c>
      <c r="B443" s="21" t="s">
        <v>1020</v>
      </c>
      <c r="C443" s="1" t="s">
        <v>38</v>
      </c>
      <c r="R443" s="1">
        <v>2</v>
      </c>
      <c r="V443" s="1">
        <v>3196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22">
        <f t="shared" si="41"/>
        <v>3196</v>
      </c>
      <c r="AI443" s="22"/>
      <c r="AJ443" s="22"/>
      <c r="AK443" s="22">
        <f t="shared" si="37"/>
        <v>3196</v>
      </c>
      <c r="AL443" s="22"/>
      <c r="AM443" s="22"/>
      <c r="AN443" s="22"/>
      <c r="AO443" s="22"/>
      <c r="AP443" s="22">
        <f t="shared" si="38"/>
        <v>3196</v>
      </c>
      <c r="AQ443" s="22"/>
      <c r="AR443" s="22">
        <f t="shared" si="39"/>
        <v>3196</v>
      </c>
      <c r="AS443" s="22"/>
      <c r="AT443" s="22"/>
      <c r="AU443" s="22"/>
      <c r="AV443" s="22"/>
      <c r="AW443" s="22">
        <f t="shared" si="40"/>
        <v>3196</v>
      </c>
      <c r="AX443" s="22"/>
      <c r="AY443" s="22"/>
      <c r="AZ443" s="22"/>
      <c r="BA443" s="22"/>
      <c r="BB443" s="1">
        <v>0</v>
      </c>
      <c r="BC443" s="1" t="s">
        <v>68</v>
      </c>
      <c r="BD443" s="1" t="s">
        <v>40</v>
      </c>
      <c r="BE443" s="1">
        <v>116</v>
      </c>
      <c r="BF443" s="1">
        <v>1000</v>
      </c>
      <c r="BG443" s="1">
        <v>1</v>
      </c>
      <c r="BH443" s="1">
        <v>0.40010000000000001</v>
      </c>
      <c r="BI443" s="1" t="s">
        <v>17</v>
      </c>
    </row>
    <row r="444" spans="1:61" ht="19.5" x14ac:dyDescent="0.15">
      <c r="A444" s="21" t="s">
        <v>1590</v>
      </c>
      <c r="B444" s="21" t="s">
        <v>1591</v>
      </c>
      <c r="C444" s="1" t="s">
        <v>38</v>
      </c>
      <c r="O444" s="1">
        <v>4</v>
      </c>
      <c r="V444" s="1">
        <v>1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22">
        <f t="shared" si="41"/>
        <v>1</v>
      </c>
      <c r="AI444" s="22" t="s">
        <v>1786</v>
      </c>
      <c r="AJ444" s="22"/>
      <c r="AK444" s="22">
        <f t="shared" si="37"/>
        <v>1</v>
      </c>
      <c r="AL444" s="22"/>
      <c r="AM444" s="22"/>
      <c r="AN444" s="22"/>
      <c r="AO444" s="22" t="s">
        <v>1728</v>
      </c>
      <c r="AP444" s="22">
        <f t="shared" si="38"/>
        <v>1</v>
      </c>
      <c r="AQ444" s="22" t="s">
        <v>1728</v>
      </c>
      <c r="AR444" s="22">
        <f t="shared" si="39"/>
        <v>1</v>
      </c>
      <c r="AS444" s="22"/>
      <c r="AT444" s="22"/>
      <c r="AU444" s="22"/>
      <c r="AV444" s="22" t="s">
        <v>1728</v>
      </c>
      <c r="AW444" s="22">
        <f t="shared" si="40"/>
        <v>1</v>
      </c>
      <c r="AX444" s="22" t="s">
        <v>1728</v>
      </c>
      <c r="AY444" s="22">
        <v>6000</v>
      </c>
      <c r="AZ444" s="23" t="s">
        <v>1818</v>
      </c>
      <c r="BA444" s="23" t="s">
        <v>1817</v>
      </c>
      <c r="BB444" s="1">
        <v>12000</v>
      </c>
      <c r="BC444" s="1" t="s">
        <v>395</v>
      </c>
      <c r="BD444" s="1" t="s">
        <v>40</v>
      </c>
      <c r="BE444" s="1">
        <v>71</v>
      </c>
      <c r="BF444" s="1">
        <v>6000</v>
      </c>
      <c r="BG444" s="1">
        <v>6000</v>
      </c>
      <c r="BH444" s="1">
        <v>1.4755</v>
      </c>
      <c r="BI444" s="1" t="s">
        <v>14</v>
      </c>
    </row>
    <row r="445" spans="1:61" x14ac:dyDescent="0.15">
      <c r="A445" s="24" t="s">
        <v>686</v>
      </c>
      <c r="B445" s="21" t="s">
        <v>687</v>
      </c>
      <c r="C445" s="1" t="s">
        <v>38</v>
      </c>
      <c r="G445" s="1">
        <v>1</v>
      </c>
      <c r="V445" s="1">
        <v>230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22">
        <f t="shared" si="41"/>
        <v>230</v>
      </c>
      <c r="AI445" s="22"/>
      <c r="AJ445" s="22"/>
      <c r="AK445" s="22">
        <f t="shared" si="37"/>
        <v>230</v>
      </c>
      <c r="AL445" s="22"/>
      <c r="AM445" s="22"/>
      <c r="AN445" s="22"/>
      <c r="AO445" s="22"/>
      <c r="AP445" s="22">
        <f t="shared" si="38"/>
        <v>230</v>
      </c>
      <c r="AQ445" s="22" t="s">
        <v>1786</v>
      </c>
      <c r="AR445" s="22">
        <f t="shared" si="39"/>
        <v>230</v>
      </c>
      <c r="AS445" s="22"/>
      <c r="AT445" s="22"/>
      <c r="AU445" s="22"/>
      <c r="AV445" s="22" t="s">
        <v>1728</v>
      </c>
      <c r="AW445" s="22">
        <f t="shared" si="40"/>
        <v>230</v>
      </c>
      <c r="AX445" s="22" t="s">
        <v>1728</v>
      </c>
      <c r="AY445" s="22"/>
      <c r="AZ445" s="22" t="s">
        <v>1819</v>
      </c>
      <c r="BA445" s="22"/>
      <c r="BB445" s="1">
        <v>800</v>
      </c>
      <c r="BC445" s="1" t="s">
        <v>646</v>
      </c>
      <c r="BD445" s="1" t="s">
        <v>40</v>
      </c>
      <c r="BE445" s="1">
        <v>86</v>
      </c>
      <c r="BF445" s="1">
        <v>800</v>
      </c>
      <c r="BG445" s="1">
        <v>100</v>
      </c>
      <c r="BH445" s="1">
        <v>3.4077000000000002</v>
      </c>
      <c r="BI445" s="1" t="s">
        <v>162</v>
      </c>
    </row>
    <row r="446" spans="1:61" x14ac:dyDescent="0.15">
      <c r="A446" s="21" t="s">
        <v>1027</v>
      </c>
      <c r="B446" s="21" t="s">
        <v>1028</v>
      </c>
      <c r="C446" s="1" t="s">
        <v>38</v>
      </c>
      <c r="K446" s="1">
        <v>18</v>
      </c>
      <c r="L446" s="1">
        <v>6</v>
      </c>
      <c r="R446" s="1">
        <v>3</v>
      </c>
      <c r="V446" s="1">
        <v>25949</v>
      </c>
      <c r="W446" s="1">
        <v>0</v>
      </c>
      <c r="X446" s="1">
        <v>0</v>
      </c>
      <c r="Y446" s="1">
        <v>0</v>
      </c>
      <c r="Z446" s="1">
        <v>0</v>
      </c>
      <c r="AA446" s="1">
        <v>2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22">
        <f t="shared" si="41"/>
        <v>25951</v>
      </c>
      <c r="AI446" s="22"/>
      <c r="AJ446" s="22"/>
      <c r="AK446" s="22">
        <f t="shared" si="37"/>
        <v>25951</v>
      </c>
      <c r="AL446" s="22"/>
      <c r="AM446" s="22"/>
      <c r="AN446" s="22"/>
      <c r="AO446" s="22"/>
      <c r="AP446" s="22">
        <f t="shared" si="38"/>
        <v>25951</v>
      </c>
      <c r="AQ446" s="22"/>
      <c r="AR446" s="22">
        <f t="shared" si="39"/>
        <v>25951</v>
      </c>
      <c r="AS446" s="22"/>
      <c r="AT446" s="22"/>
      <c r="AU446" s="22"/>
      <c r="AV446" s="22"/>
      <c r="AW446" s="22">
        <f t="shared" si="40"/>
        <v>25951</v>
      </c>
      <c r="AX446" s="22"/>
      <c r="AY446" s="22"/>
      <c r="AZ446" s="22"/>
      <c r="BA446" s="22"/>
      <c r="BB446" s="1">
        <v>12000</v>
      </c>
      <c r="BC446" s="1" t="s">
        <v>359</v>
      </c>
      <c r="BD446" s="1" t="s">
        <v>40</v>
      </c>
      <c r="BE446" s="1">
        <v>181</v>
      </c>
      <c r="BF446" s="1">
        <v>1500</v>
      </c>
      <c r="BG446" s="1">
        <v>1500</v>
      </c>
      <c r="BH446" s="1">
        <v>2.3191999999999999</v>
      </c>
      <c r="BI446" s="1" t="s">
        <v>1026</v>
      </c>
    </row>
    <row r="447" spans="1:61" x14ac:dyDescent="0.15">
      <c r="A447" s="21" t="s">
        <v>1029</v>
      </c>
      <c r="B447" s="21" t="s">
        <v>1030</v>
      </c>
      <c r="C447" s="1" t="s">
        <v>38</v>
      </c>
      <c r="R447" s="1">
        <v>2</v>
      </c>
      <c r="V447" s="1">
        <v>4070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22">
        <f t="shared" si="41"/>
        <v>4070</v>
      </c>
      <c r="AI447" s="22"/>
      <c r="AJ447" s="22"/>
      <c r="AK447" s="22">
        <f t="shared" si="37"/>
        <v>4070</v>
      </c>
      <c r="AL447" s="22"/>
      <c r="AM447" s="22"/>
      <c r="AN447" s="22"/>
      <c r="AO447" s="22"/>
      <c r="AP447" s="22">
        <f t="shared" si="38"/>
        <v>4070</v>
      </c>
      <c r="AQ447" s="22"/>
      <c r="AR447" s="22">
        <f t="shared" si="39"/>
        <v>4070</v>
      </c>
      <c r="AS447" s="22"/>
      <c r="AT447" s="22"/>
      <c r="AU447" s="22"/>
      <c r="AV447" s="22"/>
      <c r="AW447" s="22">
        <f t="shared" si="40"/>
        <v>4070</v>
      </c>
      <c r="AX447" s="22"/>
      <c r="AY447" s="22"/>
      <c r="AZ447" s="22"/>
      <c r="BA447" s="22"/>
      <c r="BB447" s="1">
        <v>0</v>
      </c>
      <c r="BC447" s="1" t="s">
        <v>172</v>
      </c>
      <c r="BD447" s="1" t="s">
        <v>40</v>
      </c>
      <c r="BE447" s="1">
        <v>371</v>
      </c>
      <c r="BF447" s="1">
        <v>5000</v>
      </c>
      <c r="BG447" s="1">
        <v>5000</v>
      </c>
      <c r="BH447" s="1">
        <v>2.9899999999999999E-2</v>
      </c>
      <c r="BI447" s="1" t="s">
        <v>17</v>
      </c>
    </row>
    <row r="448" spans="1:61" x14ac:dyDescent="0.15">
      <c r="A448" s="21" t="s">
        <v>1031</v>
      </c>
      <c r="B448" s="21" t="s">
        <v>1032</v>
      </c>
      <c r="C448" s="1" t="s">
        <v>38</v>
      </c>
      <c r="R448" s="1">
        <v>4</v>
      </c>
      <c r="V448" s="1">
        <v>6439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22">
        <f t="shared" si="41"/>
        <v>6439</v>
      </c>
      <c r="AI448" s="22"/>
      <c r="AJ448" s="22"/>
      <c r="AK448" s="22">
        <f t="shared" si="37"/>
        <v>6439</v>
      </c>
      <c r="AL448" s="22"/>
      <c r="AM448" s="22"/>
      <c r="AN448" s="22"/>
      <c r="AO448" s="22"/>
      <c r="AP448" s="22">
        <f t="shared" si="38"/>
        <v>6439</v>
      </c>
      <c r="AQ448" s="22"/>
      <c r="AR448" s="22">
        <f t="shared" si="39"/>
        <v>6439</v>
      </c>
      <c r="AS448" s="22"/>
      <c r="AT448" s="22"/>
      <c r="AU448" s="22"/>
      <c r="AV448" s="22"/>
      <c r="AW448" s="22">
        <f t="shared" si="40"/>
        <v>6439</v>
      </c>
      <c r="AX448" s="22"/>
      <c r="AY448" s="22"/>
      <c r="AZ448" s="22"/>
      <c r="BA448" s="22"/>
      <c r="BB448" s="1">
        <v>0</v>
      </c>
      <c r="BC448" s="1" t="s">
        <v>896</v>
      </c>
      <c r="BD448" s="1" t="s">
        <v>40</v>
      </c>
      <c r="BE448" s="1">
        <v>73</v>
      </c>
      <c r="BF448" s="1">
        <v>5000</v>
      </c>
      <c r="BG448" s="1">
        <v>5000</v>
      </c>
      <c r="BH448" s="1">
        <v>0.83650000000000002</v>
      </c>
      <c r="BI448" s="1" t="s">
        <v>17</v>
      </c>
    </row>
    <row r="449" spans="1:61" x14ac:dyDescent="0.15">
      <c r="A449" s="24" t="s">
        <v>334</v>
      </c>
      <c r="B449" s="21" t="s">
        <v>335</v>
      </c>
      <c r="C449" s="1" t="s">
        <v>38</v>
      </c>
      <c r="D449" s="1">
        <v>1</v>
      </c>
      <c r="G449" s="1">
        <v>1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346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22">
        <f t="shared" si="41"/>
        <v>346</v>
      </c>
      <c r="AI449" s="22"/>
      <c r="AJ449" s="22"/>
      <c r="AK449" s="22">
        <f t="shared" si="37"/>
        <v>346</v>
      </c>
      <c r="AL449" s="22"/>
      <c r="AM449" s="22"/>
      <c r="AN449" s="22"/>
      <c r="AO449" s="22"/>
      <c r="AP449" s="22">
        <f t="shared" si="38"/>
        <v>346</v>
      </c>
      <c r="AQ449" s="22" t="s">
        <v>1786</v>
      </c>
      <c r="AR449" s="22">
        <f t="shared" si="39"/>
        <v>346</v>
      </c>
      <c r="AS449" s="22"/>
      <c r="AT449" s="22"/>
      <c r="AU449" s="22"/>
      <c r="AV449" s="22" t="s">
        <v>1786</v>
      </c>
      <c r="AW449" s="22">
        <f t="shared" si="40"/>
        <v>346</v>
      </c>
      <c r="AX449" s="22" t="s">
        <v>1728</v>
      </c>
      <c r="AY449" s="22">
        <v>5000</v>
      </c>
      <c r="AZ449" s="22" t="s">
        <v>1820</v>
      </c>
      <c r="BA449" s="22" t="s">
        <v>1699</v>
      </c>
      <c r="BB449" s="1">
        <v>5000</v>
      </c>
      <c r="BC449" s="1" t="s">
        <v>181</v>
      </c>
      <c r="BD449" s="1" t="s">
        <v>40</v>
      </c>
      <c r="BE449" s="1">
        <v>126</v>
      </c>
      <c r="BF449" s="1">
        <v>5000</v>
      </c>
      <c r="BG449" s="1">
        <v>5000</v>
      </c>
      <c r="BH449" s="1">
        <v>1.0206999999999999</v>
      </c>
      <c r="BI449" s="1" t="s">
        <v>212</v>
      </c>
    </row>
    <row r="450" spans="1:61" x14ac:dyDescent="0.15">
      <c r="A450" s="21" t="s">
        <v>1035</v>
      </c>
      <c r="B450" s="21" t="s">
        <v>1036</v>
      </c>
      <c r="C450" s="1" t="s">
        <v>38</v>
      </c>
      <c r="R450" s="1">
        <v>1</v>
      </c>
      <c r="V450" s="1">
        <v>1078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22">
        <f t="shared" si="41"/>
        <v>1078</v>
      </c>
      <c r="AI450" s="22"/>
      <c r="AJ450" s="22"/>
      <c r="AK450" s="22">
        <f t="shared" si="37"/>
        <v>1078</v>
      </c>
      <c r="AL450" s="22"/>
      <c r="AM450" s="22"/>
      <c r="AN450" s="22"/>
      <c r="AO450" s="22"/>
      <c r="AP450" s="22">
        <f t="shared" si="38"/>
        <v>1078</v>
      </c>
      <c r="AQ450" s="22"/>
      <c r="AR450" s="22">
        <f t="shared" si="39"/>
        <v>1078</v>
      </c>
      <c r="AS450" s="22"/>
      <c r="AT450" s="22"/>
      <c r="AU450" s="22"/>
      <c r="AV450" s="22"/>
      <c r="AW450" s="22">
        <f t="shared" si="40"/>
        <v>1078</v>
      </c>
      <c r="AX450" s="22"/>
      <c r="AY450" s="22"/>
      <c r="AZ450" s="22"/>
      <c r="BA450" s="22"/>
      <c r="BB450" s="1">
        <v>0</v>
      </c>
      <c r="BC450" s="1" t="s">
        <v>68</v>
      </c>
      <c r="BD450" s="1" t="s">
        <v>40</v>
      </c>
      <c r="BE450" s="1">
        <v>61</v>
      </c>
      <c r="BF450" s="1">
        <v>2000</v>
      </c>
      <c r="BG450" s="1">
        <v>1000</v>
      </c>
      <c r="BH450" s="1">
        <v>5.4663000000000004</v>
      </c>
      <c r="BI450" s="1" t="s">
        <v>17</v>
      </c>
    </row>
    <row r="451" spans="1:61" x14ac:dyDescent="0.15">
      <c r="A451" s="21" t="s">
        <v>1037</v>
      </c>
      <c r="B451" s="21" t="s">
        <v>1038</v>
      </c>
      <c r="C451" s="1" t="s">
        <v>38</v>
      </c>
      <c r="R451" s="1">
        <v>1</v>
      </c>
      <c r="V451" s="1">
        <v>2583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22">
        <f t="shared" si="41"/>
        <v>2583</v>
      </c>
      <c r="AI451" s="22"/>
      <c r="AJ451" s="22"/>
      <c r="AK451" s="22">
        <f t="shared" si="37"/>
        <v>2583</v>
      </c>
      <c r="AL451" s="22"/>
      <c r="AM451" s="22"/>
      <c r="AN451" s="22"/>
      <c r="AO451" s="22"/>
      <c r="AP451" s="22">
        <f t="shared" si="38"/>
        <v>2583</v>
      </c>
      <c r="AQ451" s="22"/>
      <c r="AR451" s="22">
        <f t="shared" si="39"/>
        <v>2583</v>
      </c>
      <c r="AS451" s="22"/>
      <c r="AT451" s="22"/>
      <c r="AU451" s="22"/>
      <c r="AV451" s="22"/>
      <c r="AW451" s="22">
        <f t="shared" si="40"/>
        <v>2583</v>
      </c>
      <c r="AX451" s="22"/>
      <c r="AY451" s="22"/>
      <c r="AZ451" s="22"/>
      <c r="BA451" s="22"/>
      <c r="BB451" s="1">
        <v>0</v>
      </c>
      <c r="BC451" s="1" t="s">
        <v>896</v>
      </c>
      <c r="BD451" s="1" t="s">
        <v>40</v>
      </c>
      <c r="BE451" s="1">
        <v>63</v>
      </c>
      <c r="BF451" s="1">
        <v>5000</v>
      </c>
      <c r="BG451" s="1">
        <v>5000</v>
      </c>
      <c r="BH451" s="1">
        <v>0.87809999999999999</v>
      </c>
      <c r="BI451" s="1" t="s">
        <v>17</v>
      </c>
    </row>
    <row r="452" spans="1:61" x14ac:dyDescent="0.15">
      <c r="A452" s="24" t="s">
        <v>605</v>
      </c>
      <c r="B452" s="21" t="s">
        <v>606</v>
      </c>
      <c r="C452" s="1" t="s">
        <v>38</v>
      </c>
      <c r="D452" s="1">
        <v>2</v>
      </c>
      <c r="G452" s="1">
        <v>1</v>
      </c>
      <c r="V452" s="1">
        <v>616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22">
        <f t="shared" si="41"/>
        <v>616</v>
      </c>
      <c r="AI452" s="22"/>
      <c r="AJ452" s="22"/>
      <c r="AK452" s="22">
        <f t="shared" si="37"/>
        <v>616</v>
      </c>
      <c r="AL452" s="22"/>
      <c r="AM452" s="22"/>
      <c r="AN452" s="22"/>
      <c r="AO452" s="22"/>
      <c r="AP452" s="22">
        <f t="shared" si="38"/>
        <v>616</v>
      </c>
      <c r="AQ452" s="22"/>
      <c r="AR452" s="22">
        <f t="shared" si="39"/>
        <v>616</v>
      </c>
      <c r="AS452" s="22"/>
      <c r="AT452" s="22"/>
      <c r="AU452" s="22"/>
      <c r="AV452" s="22"/>
      <c r="AW452" s="22">
        <f t="shared" si="40"/>
        <v>616</v>
      </c>
      <c r="AX452" s="22" t="s">
        <v>1728</v>
      </c>
      <c r="AY452" s="22"/>
      <c r="AZ452" s="22" t="s">
        <v>1821</v>
      </c>
      <c r="BA452" s="22"/>
      <c r="BB452" s="1">
        <v>0</v>
      </c>
      <c r="BC452" s="1" t="s">
        <v>181</v>
      </c>
      <c r="BD452" s="1" t="s">
        <v>40</v>
      </c>
      <c r="BE452" s="1">
        <v>81</v>
      </c>
      <c r="BF452" s="1">
        <v>2500</v>
      </c>
      <c r="BG452" s="1">
        <v>2500</v>
      </c>
      <c r="BH452" s="1">
        <v>18.208400000000001</v>
      </c>
      <c r="BI452" s="1" t="s">
        <v>212</v>
      </c>
    </row>
    <row r="453" spans="1:61" x14ac:dyDescent="0.15">
      <c r="A453" s="21" t="s">
        <v>1041</v>
      </c>
      <c r="B453" s="21" t="s">
        <v>1042</v>
      </c>
      <c r="C453" s="1" t="s">
        <v>38</v>
      </c>
      <c r="R453" s="1">
        <v>1</v>
      </c>
      <c r="V453" s="1">
        <v>2076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22">
        <f t="shared" si="41"/>
        <v>2076</v>
      </c>
      <c r="AI453" s="22"/>
      <c r="AJ453" s="22"/>
      <c r="AK453" s="22">
        <f t="shared" si="37"/>
        <v>2076</v>
      </c>
      <c r="AL453" s="22"/>
      <c r="AM453" s="22"/>
      <c r="AN453" s="22"/>
      <c r="AO453" s="22"/>
      <c r="AP453" s="22">
        <f t="shared" si="38"/>
        <v>2076</v>
      </c>
      <c r="AQ453" s="22"/>
      <c r="AR453" s="22">
        <f t="shared" si="39"/>
        <v>2076</v>
      </c>
      <c r="AS453" s="22"/>
      <c r="AT453" s="22"/>
      <c r="AU453" s="22"/>
      <c r="AV453" s="22"/>
      <c r="AW453" s="22">
        <f t="shared" si="40"/>
        <v>2076</v>
      </c>
      <c r="AX453" s="22"/>
      <c r="AY453" s="22"/>
      <c r="AZ453" s="22"/>
      <c r="BA453" s="22"/>
      <c r="BB453" s="1">
        <v>0</v>
      </c>
      <c r="BC453" s="1" t="s">
        <v>177</v>
      </c>
      <c r="BD453" s="1" t="s">
        <v>40</v>
      </c>
      <c r="BE453" s="1">
        <v>53</v>
      </c>
      <c r="BF453" s="1">
        <v>5000</v>
      </c>
      <c r="BG453" s="1">
        <v>5000</v>
      </c>
      <c r="BH453" s="1">
        <v>3.0000000000000001E-3</v>
      </c>
      <c r="BI453" s="1" t="s">
        <v>17</v>
      </c>
    </row>
    <row r="454" spans="1:61" x14ac:dyDescent="0.15">
      <c r="A454" s="21" t="s">
        <v>814</v>
      </c>
      <c r="B454" s="21" t="s">
        <v>815</v>
      </c>
      <c r="C454" s="1" t="s">
        <v>38</v>
      </c>
      <c r="R454" s="1">
        <v>2</v>
      </c>
      <c r="V454" s="1">
        <v>1149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22">
        <f t="shared" si="41"/>
        <v>1149</v>
      </c>
      <c r="AI454" s="22"/>
      <c r="AJ454" s="22"/>
      <c r="AK454" s="22">
        <f t="shared" si="37"/>
        <v>1149</v>
      </c>
      <c r="AL454" s="22"/>
      <c r="AM454" s="22"/>
      <c r="AN454" s="22"/>
      <c r="AO454" s="22"/>
      <c r="AP454" s="22">
        <f t="shared" si="38"/>
        <v>1149</v>
      </c>
      <c r="AQ454" s="22"/>
      <c r="AR454" s="22">
        <f t="shared" si="39"/>
        <v>1149</v>
      </c>
      <c r="AS454" s="22"/>
      <c r="AT454" s="22"/>
      <c r="AU454" s="22"/>
      <c r="AV454" s="22" t="s">
        <v>1728</v>
      </c>
      <c r="AW454" s="22">
        <f t="shared" si="40"/>
        <v>1149</v>
      </c>
      <c r="AX454" s="22" t="s">
        <v>1728</v>
      </c>
      <c r="AY454" s="22"/>
      <c r="AZ454" s="22" t="s">
        <v>1822</v>
      </c>
      <c r="BA454" s="22"/>
      <c r="BB454" s="1">
        <v>3000</v>
      </c>
      <c r="BC454" s="1" t="s">
        <v>181</v>
      </c>
      <c r="BD454" s="1" t="s">
        <v>40</v>
      </c>
      <c r="BE454" s="1">
        <v>76</v>
      </c>
      <c r="BF454" s="1">
        <v>3000</v>
      </c>
      <c r="BG454" s="1">
        <v>3000</v>
      </c>
      <c r="BH454" s="1">
        <v>8.8599999999999998E-2</v>
      </c>
      <c r="BI454" s="1" t="s">
        <v>17</v>
      </c>
    </row>
    <row r="455" spans="1:61" x14ac:dyDescent="0.15">
      <c r="A455" s="21" t="s">
        <v>1045</v>
      </c>
      <c r="B455" s="21" t="s">
        <v>1046</v>
      </c>
      <c r="C455" s="1" t="s">
        <v>38</v>
      </c>
      <c r="R455" s="1">
        <v>1</v>
      </c>
      <c r="V455" s="1">
        <v>2572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22">
        <f t="shared" ref="AH455:AH486" si="42">SUM(V455:AE455)-AG455-SUMPRODUCT($D$8:$U$8*D455:U455)</f>
        <v>2572</v>
      </c>
      <c r="AI455" s="22"/>
      <c r="AJ455" s="22"/>
      <c r="AK455" s="22">
        <f t="shared" si="37"/>
        <v>2572</v>
      </c>
      <c r="AL455" s="22"/>
      <c r="AM455" s="22"/>
      <c r="AN455" s="22"/>
      <c r="AO455" s="22"/>
      <c r="AP455" s="22">
        <f t="shared" si="38"/>
        <v>2572</v>
      </c>
      <c r="AQ455" s="22"/>
      <c r="AR455" s="22">
        <f t="shared" si="39"/>
        <v>2572</v>
      </c>
      <c r="AS455" s="22"/>
      <c r="AT455" s="22"/>
      <c r="AU455" s="22"/>
      <c r="AV455" s="22"/>
      <c r="AW455" s="22">
        <f t="shared" si="40"/>
        <v>2572</v>
      </c>
      <c r="AX455" s="22"/>
      <c r="AY455" s="22"/>
      <c r="AZ455" s="22"/>
      <c r="BA455" s="22"/>
      <c r="BB455" s="1">
        <v>0</v>
      </c>
      <c r="BC455" s="1" t="s">
        <v>68</v>
      </c>
      <c r="BD455" s="1" t="s">
        <v>40</v>
      </c>
      <c r="BE455" s="1">
        <v>53</v>
      </c>
      <c r="BF455" s="1">
        <v>5000</v>
      </c>
      <c r="BG455" s="1">
        <v>5000</v>
      </c>
      <c r="BH455" s="1">
        <v>0.1009</v>
      </c>
      <c r="BI455" s="1" t="s">
        <v>17</v>
      </c>
    </row>
    <row r="456" spans="1:61" x14ac:dyDescent="0.15">
      <c r="A456" s="21" t="s">
        <v>847</v>
      </c>
      <c r="B456" s="21" t="s">
        <v>848</v>
      </c>
      <c r="C456" s="1" t="s">
        <v>38</v>
      </c>
      <c r="N456" s="1">
        <v>1</v>
      </c>
      <c r="R456" s="1">
        <v>33</v>
      </c>
      <c r="V456" s="1">
        <v>19567</v>
      </c>
      <c r="W456" s="1">
        <v>0</v>
      </c>
      <c r="X456" s="1">
        <v>0</v>
      </c>
      <c r="Y456" s="1">
        <v>0</v>
      </c>
      <c r="Z456" s="1">
        <v>0</v>
      </c>
      <c r="AA456" s="1">
        <v>12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22">
        <f t="shared" si="42"/>
        <v>19579</v>
      </c>
      <c r="AI456" s="22"/>
      <c r="AJ456" s="22"/>
      <c r="AK456" s="22">
        <f t="shared" si="37"/>
        <v>19579</v>
      </c>
      <c r="AL456" s="22"/>
      <c r="AM456" s="22"/>
      <c r="AN456" s="22"/>
      <c r="AO456" s="22"/>
      <c r="AP456" s="22">
        <f t="shared" si="38"/>
        <v>19579</v>
      </c>
      <c r="AQ456" s="22"/>
      <c r="AR456" s="22">
        <f t="shared" si="39"/>
        <v>19579</v>
      </c>
      <c r="AS456" s="22"/>
      <c r="AT456" s="22"/>
      <c r="AU456" s="22"/>
      <c r="AV456" s="22" t="s">
        <v>1728</v>
      </c>
      <c r="AW456" s="22">
        <f t="shared" si="40"/>
        <v>19579</v>
      </c>
      <c r="AX456" s="22" t="s">
        <v>1728</v>
      </c>
      <c r="AY456" s="22"/>
      <c r="AZ456" s="22" t="s">
        <v>1823</v>
      </c>
      <c r="BA456" s="22"/>
      <c r="BB456" s="1">
        <v>1000</v>
      </c>
      <c r="BC456" s="1" t="s">
        <v>181</v>
      </c>
      <c r="BD456" s="1" t="s">
        <v>40</v>
      </c>
      <c r="BE456" s="1">
        <v>76</v>
      </c>
      <c r="BF456" s="1">
        <v>1000</v>
      </c>
      <c r="BG456" s="1">
        <v>1000</v>
      </c>
      <c r="BH456" s="1">
        <v>0.33289999999999997</v>
      </c>
      <c r="BI456" s="1" t="s">
        <v>849</v>
      </c>
    </row>
    <row r="457" spans="1:61" x14ac:dyDescent="0.15">
      <c r="A457" s="21" t="s">
        <v>1049</v>
      </c>
      <c r="B457" s="21" t="s">
        <v>1050</v>
      </c>
      <c r="C457" s="1" t="s">
        <v>38</v>
      </c>
      <c r="R457" s="1">
        <v>1</v>
      </c>
      <c r="V457" s="1">
        <v>2579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22">
        <f t="shared" si="42"/>
        <v>2579</v>
      </c>
      <c r="AI457" s="22"/>
      <c r="AJ457" s="22"/>
      <c r="AK457" s="22">
        <f t="shared" si="37"/>
        <v>2579</v>
      </c>
      <c r="AL457" s="22"/>
      <c r="AM457" s="22"/>
      <c r="AN457" s="22"/>
      <c r="AO457" s="22"/>
      <c r="AP457" s="22">
        <f t="shared" si="38"/>
        <v>2579</v>
      </c>
      <c r="AQ457" s="22"/>
      <c r="AR457" s="22">
        <f t="shared" si="39"/>
        <v>2579</v>
      </c>
      <c r="AS457" s="22"/>
      <c r="AT457" s="22"/>
      <c r="AU457" s="22"/>
      <c r="AV457" s="22"/>
      <c r="AW457" s="22">
        <f t="shared" si="40"/>
        <v>2579</v>
      </c>
      <c r="AX457" s="22"/>
      <c r="AY457" s="22"/>
      <c r="AZ457" s="22"/>
      <c r="BA457" s="22"/>
      <c r="BB457" s="1">
        <v>0</v>
      </c>
      <c r="BC457" s="1" t="s">
        <v>331</v>
      </c>
      <c r="BD457" s="1" t="s">
        <v>40</v>
      </c>
      <c r="BE457" s="1">
        <v>86</v>
      </c>
      <c r="BF457" s="1">
        <v>10000</v>
      </c>
      <c r="BG457" s="1">
        <v>5000</v>
      </c>
      <c r="BH457" s="1">
        <v>0.1116</v>
      </c>
      <c r="BI457" s="1" t="s">
        <v>17</v>
      </c>
    </row>
    <row r="458" spans="1:61" x14ac:dyDescent="0.15">
      <c r="A458" s="21" t="s">
        <v>1051</v>
      </c>
      <c r="B458" s="21" t="s">
        <v>1052</v>
      </c>
      <c r="C458" s="1" t="s">
        <v>38</v>
      </c>
      <c r="R458" s="1">
        <v>1</v>
      </c>
      <c r="V458" s="1">
        <v>4462</v>
      </c>
      <c r="W458" s="1">
        <v>0</v>
      </c>
      <c r="X458" s="1">
        <v>0</v>
      </c>
      <c r="Y458" s="1">
        <v>0</v>
      </c>
      <c r="Z458" s="1">
        <v>0</v>
      </c>
      <c r="AA458" s="1">
        <v>3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22">
        <f t="shared" si="42"/>
        <v>4465</v>
      </c>
      <c r="AI458" s="22"/>
      <c r="AJ458" s="22"/>
      <c r="AK458" s="22">
        <f t="shared" si="37"/>
        <v>4465</v>
      </c>
      <c r="AL458" s="22"/>
      <c r="AM458" s="22"/>
      <c r="AN458" s="22"/>
      <c r="AO458" s="22"/>
      <c r="AP458" s="22">
        <f t="shared" si="38"/>
        <v>4465</v>
      </c>
      <c r="AQ458" s="22"/>
      <c r="AR458" s="22">
        <f t="shared" si="39"/>
        <v>4465</v>
      </c>
      <c r="AS458" s="22"/>
      <c r="AT458" s="22"/>
      <c r="AU458" s="22"/>
      <c r="AV458" s="22"/>
      <c r="AW458" s="22">
        <f t="shared" si="40"/>
        <v>4465</v>
      </c>
      <c r="AX458" s="22"/>
      <c r="AY458" s="22"/>
      <c r="AZ458" s="22"/>
      <c r="BA458" s="22"/>
      <c r="BB458" s="1">
        <v>0</v>
      </c>
      <c r="BC458" s="1" t="s">
        <v>172</v>
      </c>
      <c r="BD458" s="1" t="s">
        <v>40</v>
      </c>
      <c r="BE458" s="1">
        <v>76</v>
      </c>
      <c r="BF458" s="1">
        <v>5000</v>
      </c>
      <c r="BG458" s="1">
        <v>5000</v>
      </c>
      <c r="BH458" s="1">
        <v>4.1000000000000003E-3</v>
      </c>
      <c r="BI458" s="1" t="s">
        <v>17</v>
      </c>
    </row>
    <row r="459" spans="1:61" x14ac:dyDescent="0.15">
      <c r="A459" s="21" t="s">
        <v>1053</v>
      </c>
      <c r="B459" s="21" t="s">
        <v>1054</v>
      </c>
      <c r="C459" s="1" t="s">
        <v>38</v>
      </c>
      <c r="R459" s="1">
        <v>1</v>
      </c>
      <c r="V459" s="1">
        <v>2544</v>
      </c>
      <c r="W459" s="1">
        <v>0</v>
      </c>
      <c r="X459" s="1">
        <v>0</v>
      </c>
      <c r="Y459" s="1">
        <v>0</v>
      </c>
      <c r="Z459" s="1">
        <v>0</v>
      </c>
      <c r="AA459" s="1">
        <v>5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22">
        <f t="shared" si="42"/>
        <v>2549</v>
      </c>
      <c r="AI459" s="22"/>
      <c r="AJ459" s="22"/>
      <c r="AK459" s="22">
        <f t="shared" si="37"/>
        <v>2549</v>
      </c>
      <c r="AL459" s="22"/>
      <c r="AM459" s="22"/>
      <c r="AN459" s="22"/>
      <c r="AO459" s="22"/>
      <c r="AP459" s="22">
        <f t="shared" si="38"/>
        <v>2549</v>
      </c>
      <c r="AQ459" s="22"/>
      <c r="AR459" s="22">
        <f t="shared" si="39"/>
        <v>2549</v>
      </c>
      <c r="AS459" s="22"/>
      <c r="AT459" s="22"/>
      <c r="AU459" s="22"/>
      <c r="AV459" s="22"/>
      <c r="AW459" s="22">
        <f t="shared" si="40"/>
        <v>2549</v>
      </c>
      <c r="AX459" s="22"/>
      <c r="AY459" s="22"/>
      <c r="AZ459" s="22"/>
      <c r="BA459" s="22"/>
      <c r="BB459" s="1">
        <v>0</v>
      </c>
      <c r="BC459" s="1" t="s">
        <v>172</v>
      </c>
      <c r="BD459" s="1" t="s">
        <v>40</v>
      </c>
      <c r="BE459" s="1">
        <v>376</v>
      </c>
      <c r="BF459" s="1">
        <v>5000</v>
      </c>
      <c r="BG459" s="1">
        <v>5000</v>
      </c>
      <c r="BH459" s="1">
        <v>4.0099999999999997E-2</v>
      </c>
      <c r="BI459" s="1" t="s">
        <v>17</v>
      </c>
    </row>
    <row r="460" spans="1:61" x14ac:dyDescent="0.15">
      <c r="A460" s="21" t="s">
        <v>1055</v>
      </c>
      <c r="B460" s="21" t="s">
        <v>1056</v>
      </c>
      <c r="C460" s="1" t="s">
        <v>38</v>
      </c>
      <c r="R460" s="1">
        <v>1</v>
      </c>
      <c r="V460" s="1">
        <v>5052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22">
        <f t="shared" si="42"/>
        <v>5052</v>
      </c>
      <c r="AI460" s="22"/>
      <c r="AJ460" s="22"/>
      <c r="AK460" s="22">
        <f t="shared" si="37"/>
        <v>5052</v>
      </c>
      <c r="AL460" s="22"/>
      <c r="AM460" s="22"/>
      <c r="AN460" s="22"/>
      <c r="AO460" s="22"/>
      <c r="AP460" s="22">
        <f t="shared" si="38"/>
        <v>5052</v>
      </c>
      <c r="AQ460" s="22"/>
      <c r="AR460" s="22">
        <f t="shared" si="39"/>
        <v>5052</v>
      </c>
      <c r="AS460" s="22"/>
      <c r="AT460" s="22"/>
      <c r="AU460" s="22"/>
      <c r="AV460" s="22"/>
      <c r="AW460" s="22">
        <f t="shared" si="40"/>
        <v>5052</v>
      </c>
      <c r="AX460" s="22"/>
      <c r="AY460" s="22"/>
      <c r="AZ460" s="22"/>
      <c r="BA460" s="22"/>
      <c r="BB460" s="1">
        <v>0</v>
      </c>
      <c r="BC460" s="1" t="s">
        <v>181</v>
      </c>
      <c r="BD460" s="1" t="s">
        <v>40</v>
      </c>
      <c r="BE460" s="1">
        <v>81</v>
      </c>
      <c r="BF460" s="1">
        <v>5000</v>
      </c>
      <c r="BG460" s="1">
        <v>5000</v>
      </c>
      <c r="BH460" s="1">
        <v>0.1426</v>
      </c>
      <c r="BI460" s="1" t="s">
        <v>17</v>
      </c>
    </row>
    <row r="461" spans="1:61" x14ac:dyDescent="0.15">
      <c r="A461" s="21" t="s">
        <v>910</v>
      </c>
      <c r="B461" s="21" t="s">
        <v>911</v>
      </c>
      <c r="C461" s="1" t="s">
        <v>38</v>
      </c>
      <c r="R461" s="1">
        <v>4</v>
      </c>
      <c r="V461" s="1">
        <v>2174</v>
      </c>
      <c r="W461" s="1">
        <v>0</v>
      </c>
      <c r="X461" s="1">
        <v>0</v>
      </c>
      <c r="Y461" s="1">
        <v>0</v>
      </c>
      <c r="Z461" s="1">
        <v>0</v>
      </c>
      <c r="AA461" s="1">
        <v>5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22">
        <f t="shared" si="42"/>
        <v>2179</v>
      </c>
      <c r="AI461" s="22"/>
      <c r="AJ461" s="22"/>
      <c r="AK461" s="22">
        <f t="shared" si="37"/>
        <v>2179</v>
      </c>
      <c r="AL461" s="22"/>
      <c r="AM461" s="22"/>
      <c r="AN461" s="22"/>
      <c r="AO461" s="22"/>
      <c r="AP461" s="22">
        <f t="shared" si="38"/>
        <v>2179</v>
      </c>
      <c r="AQ461" s="22"/>
      <c r="AR461" s="22">
        <f t="shared" si="39"/>
        <v>2179</v>
      </c>
      <c r="AS461" s="22"/>
      <c r="AT461" s="22"/>
      <c r="AU461" s="22"/>
      <c r="AV461" s="22" t="s">
        <v>1786</v>
      </c>
      <c r="AW461" s="22">
        <f t="shared" si="40"/>
        <v>2179</v>
      </c>
      <c r="AX461" s="22" t="s">
        <v>1786</v>
      </c>
      <c r="AY461" s="22"/>
      <c r="AZ461" s="22" t="s">
        <v>1772</v>
      </c>
      <c r="BA461" s="22"/>
      <c r="BB461" s="1">
        <v>8000</v>
      </c>
      <c r="BC461" s="1" t="s">
        <v>181</v>
      </c>
      <c r="BD461" s="1" t="s">
        <v>40</v>
      </c>
      <c r="BE461" s="1">
        <v>91</v>
      </c>
      <c r="BF461" s="1">
        <v>4000</v>
      </c>
      <c r="BG461" s="1">
        <v>4000</v>
      </c>
      <c r="BH461" s="1">
        <v>2.1700000000000001E-2</v>
      </c>
      <c r="BI461" s="1" t="s">
        <v>17</v>
      </c>
    </row>
    <row r="462" spans="1:61" x14ac:dyDescent="0.15">
      <c r="A462" s="21" t="s">
        <v>961</v>
      </c>
      <c r="B462" s="21" t="s">
        <v>962</v>
      </c>
      <c r="C462" s="1" t="s">
        <v>38</v>
      </c>
      <c r="S462" s="1">
        <v>4</v>
      </c>
      <c r="V462" s="1">
        <v>1236</v>
      </c>
      <c r="W462" s="1">
        <v>0</v>
      </c>
      <c r="X462" s="1">
        <v>0</v>
      </c>
      <c r="Y462" s="1">
        <v>0</v>
      </c>
      <c r="Z462" s="1">
        <v>0</v>
      </c>
      <c r="AA462" s="1">
        <v>1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360</v>
      </c>
      <c r="AH462" s="22">
        <f t="shared" si="42"/>
        <v>877</v>
      </c>
      <c r="AI462" s="22"/>
      <c r="AJ462" s="22"/>
      <c r="AK462" s="22">
        <f t="shared" si="37"/>
        <v>877</v>
      </c>
      <c r="AL462" s="22"/>
      <c r="AM462" s="22"/>
      <c r="AN462" s="22"/>
      <c r="AO462" s="22"/>
      <c r="AP462" s="22">
        <f t="shared" si="38"/>
        <v>877</v>
      </c>
      <c r="AQ462" s="22" t="s">
        <v>1786</v>
      </c>
      <c r="AR462" s="22">
        <f t="shared" si="39"/>
        <v>877</v>
      </c>
      <c r="AS462" s="22"/>
      <c r="AT462" s="22"/>
      <c r="AU462" s="22"/>
      <c r="AV462" s="22" t="s">
        <v>1728</v>
      </c>
      <c r="AW462" s="22">
        <f t="shared" si="40"/>
        <v>877</v>
      </c>
      <c r="AX462" s="22" t="s">
        <v>1728</v>
      </c>
      <c r="AY462" s="22">
        <v>2000</v>
      </c>
      <c r="AZ462" s="27" t="s">
        <v>1824</v>
      </c>
      <c r="BA462" s="22" t="s">
        <v>1712</v>
      </c>
      <c r="BB462" s="1">
        <v>2000</v>
      </c>
      <c r="BC462" s="1" t="s">
        <v>181</v>
      </c>
      <c r="BD462" s="1" t="s">
        <v>40</v>
      </c>
      <c r="BE462" s="1">
        <v>161</v>
      </c>
      <c r="BF462" s="1">
        <v>1000</v>
      </c>
      <c r="BG462" s="1">
        <v>1000</v>
      </c>
      <c r="BH462" s="1">
        <v>1.4458</v>
      </c>
      <c r="BI462" s="1" t="s">
        <v>656</v>
      </c>
    </row>
    <row r="463" spans="1:61" x14ac:dyDescent="0.15">
      <c r="A463" s="21" t="s">
        <v>982</v>
      </c>
      <c r="B463" s="21" t="s">
        <v>983</v>
      </c>
      <c r="C463" s="1" t="s">
        <v>38</v>
      </c>
      <c r="R463" s="1">
        <v>2</v>
      </c>
      <c r="V463" s="1">
        <v>921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22">
        <f t="shared" si="42"/>
        <v>921</v>
      </c>
      <c r="AI463" s="22"/>
      <c r="AJ463" s="22"/>
      <c r="AK463" s="22">
        <f t="shared" si="37"/>
        <v>921</v>
      </c>
      <c r="AL463" s="22"/>
      <c r="AM463" s="22"/>
      <c r="AN463" s="22"/>
      <c r="AO463" s="22"/>
      <c r="AP463" s="22">
        <f t="shared" si="38"/>
        <v>921</v>
      </c>
      <c r="AQ463" s="22"/>
      <c r="AR463" s="22">
        <f t="shared" si="39"/>
        <v>921</v>
      </c>
      <c r="AS463" s="22"/>
      <c r="AT463" s="22"/>
      <c r="AU463" s="22"/>
      <c r="AV463" s="22" t="s">
        <v>1786</v>
      </c>
      <c r="AW463" s="22">
        <f t="shared" si="40"/>
        <v>921</v>
      </c>
      <c r="AX463" s="22" t="s">
        <v>1786</v>
      </c>
      <c r="AY463" s="22"/>
      <c r="AZ463" s="22" t="s">
        <v>1825</v>
      </c>
      <c r="BA463" s="22"/>
      <c r="BB463" s="1">
        <v>3000</v>
      </c>
      <c r="BC463" s="1" t="s">
        <v>181</v>
      </c>
      <c r="BD463" s="1" t="s">
        <v>40</v>
      </c>
      <c r="BE463" s="1">
        <v>161</v>
      </c>
      <c r="BF463" s="1">
        <v>3000</v>
      </c>
      <c r="BG463" s="1">
        <v>750</v>
      </c>
      <c r="BH463" s="1">
        <v>0.54630000000000001</v>
      </c>
      <c r="BI463" s="1" t="s">
        <v>17</v>
      </c>
    </row>
    <row r="464" spans="1:61" ht="19.5" x14ac:dyDescent="0.15">
      <c r="A464" s="21" t="s">
        <v>1024</v>
      </c>
      <c r="B464" s="21" t="s">
        <v>1025</v>
      </c>
      <c r="C464" s="1" t="s">
        <v>38</v>
      </c>
      <c r="K464" s="1">
        <v>8</v>
      </c>
      <c r="L464" s="1">
        <v>7</v>
      </c>
      <c r="R464" s="1">
        <v>1</v>
      </c>
      <c r="V464" s="1">
        <v>1796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22">
        <f t="shared" si="42"/>
        <v>1796</v>
      </c>
      <c r="AI464" s="22"/>
      <c r="AJ464" s="22"/>
      <c r="AK464" s="22">
        <f t="shared" ref="AK464:AK527" si="43">AH464-SUMPRODUCT($D$9:$U$9*D464:U464)</f>
        <v>1796</v>
      </c>
      <c r="AL464" s="22"/>
      <c r="AM464" s="22"/>
      <c r="AN464" s="22"/>
      <c r="AO464" s="22" t="s">
        <v>1728</v>
      </c>
      <c r="AP464" s="22">
        <f t="shared" ref="AP464:AP527" si="44">AK464-SUMPRODUCT($D$10:$U$10*D464:U464)</f>
        <v>1796</v>
      </c>
      <c r="AQ464" s="22" t="s">
        <v>1728</v>
      </c>
      <c r="AR464" s="22">
        <f t="shared" ref="AR464:AR527" si="45">AP464-SUMPRODUCT($D$11:$U$11*D464:U464)</f>
        <v>1796</v>
      </c>
      <c r="AS464" s="22"/>
      <c r="AT464" s="22"/>
      <c r="AU464" s="22"/>
      <c r="AV464" s="22" t="s">
        <v>1728</v>
      </c>
      <c r="AW464" s="22">
        <f t="shared" ref="AW464:AW527" si="46">AR464-SUMPRODUCT($D$12:$U$12*D464:U464)</f>
        <v>1796</v>
      </c>
      <c r="AX464" s="22" t="s">
        <v>1786</v>
      </c>
      <c r="AY464" s="22">
        <v>6000</v>
      </c>
      <c r="AZ464" s="23" t="s">
        <v>1827</v>
      </c>
      <c r="BA464" s="22" t="s">
        <v>1826</v>
      </c>
      <c r="BB464" s="1">
        <v>9000</v>
      </c>
      <c r="BC464" s="1" t="s">
        <v>181</v>
      </c>
      <c r="BD464" s="1" t="s">
        <v>40</v>
      </c>
      <c r="BE464" s="1">
        <v>86</v>
      </c>
      <c r="BF464" s="1">
        <v>3000</v>
      </c>
      <c r="BG464" s="1">
        <v>3000</v>
      </c>
      <c r="BH464" s="1">
        <v>2.3283</v>
      </c>
      <c r="BI464" s="1" t="s">
        <v>1026</v>
      </c>
    </row>
    <row r="465" spans="1:61" x14ac:dyDescent="0.15">
      <c r="A465" s="24" t="s">
        <v>732</v>
      </c>
      <c r="B465" s="21" t="s">
        <v>733</v>
      </c>
      <c r="C465" s="1" t="s">
        <v>38</v>
      </c>
      <c r="G465" s="1">
        <v>1</v>
      </c>
      <c r="V465" s="1">
        <v>150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22">
        <f t="shared" si="42"/>
        <v>150</v>
      </c>
      <c r="AI465" s="22"/>
      <c r="AJ465" s="22"/>
      <c r="AK465" s="22">
        <f t="shared" si="43"/>
        <v>150</v>
      </c>
      <c r="AL465" s="22"/>
      <c r="AM465" s="22"/>
      <c r="AN465" s="22"/>
      <c r="AO465" s="22"/>
      <c r="AP465" s="22">
        <f t="shared" si="44"/>
        <v>150</v>
      </c>
      <c r="AQ465" s="22" t="s">
        <v>1786</v>
      </c>
      <c r="AR465" s="22">
        <f t="shared" si="45"/>
        <v>150</v>
      </c>
      <c r="AS465" s="22"/>
      <c r="AT465" s="22"/>
      <c r="AU465" s="22"/>
      <c r="AV465" s="22" t="s">
        <v>1786</v>
      </c>
      <c r="AW465" s="22">
        <f t="shared" si="46"/>
        <v>150</v>
      </c>
      <c r="AX465" s="22" t="s">
        <v>1728</v>
      </c>
      <c r="AY465" s="22">
        <v>1500</v>
      </c>
      <c r="AZ465" s="22" t="s">
        <v>1829</v>
      </c>
      <c r="BA465" s="22"/>
      <c r="BB465" s="1">
        <v>1500</v>
      </c>
      <c r="BC465" s="1" t="s">
        <v>734</v>
      </c>
      <c r="BD465" s="1" t="s">
        <v>40</v>
      </c>
      <c r="BE465" s="1">
        <v>123</v>
      </c>
      <c r="BF465" s="1">
        <v>1500</v>
      </c>
      <c r="BG465" s="1">
        <v>1500</v>
      </c>
      <c r="BH465" s="1">
        <v>2.141</v>
      </c>
      <c r="BI465" s="1" t="s">
        <v>162</v>
      </c>
    </row>
    <row r="466" spans="1:61" x14ac:dyDescent="0.15">
      <c r="A466" s="21" t="s">
        <v>1069</v>
      </c>
      <c r="B466" s="21" t="s">
        <v>1070</v>
      </c>
      <c r="C466" s="1" t="s">
        <v>38</v>
      </c>
      <c r="R466" s="1">
        <v>1</v>
      </c>
      <c r="V466" s="1">
        <v>1598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22">
        <f t="shared" si="42"/>
        <v>1598</v>
      </c>
      <c r="AI466" s="22"/>
      <c r="AJ466" s="22"/>
      <c r="AK466" s="22">
        <f t="shared" si="43"/>
        <v>1598</v>
      </c>
      <c r="AL466" s="22"/>
      <c r="AM466" s="22"/>
      <c r="AN466" s="22"/>
      <c r="AO466" s="22"/>
      <c r="AP466" s="22">
        <f t="shared" si="44"/>
        <v>1598</v>
      </c>
      <c r="AQ466" s="22"/>
      <c r="AR466" s="22">
        <f t="shared" si="45"/>
        <v>1598</v>
      </c>
      <c r="AS466" s="22"/>
      <c r="AT466" s="22"/>
      <c r="AU466" s="22"/>
      <c r="AV466" s="22"/>
      <c r="AW466" s="22">
        <f t="shared" si="46"/>
        <v>1598</v>
      </c>
      <c r="AX466" s="22"/>
      <c r="AY466" s="22"/>
      <c r="AZ466" s="22"/>
      <c r="BA466" s="22"/>
      <c r="BB466" s="1">
        <v>0</v>
      </c>
      <c r="BC466" s="1" t="s">
        <v>515</v>
      </c>
      <c r="BD466" s="1" t="s">
        <v>40</v>
      </c>
      <c r="BE466" s="1">
        <v>201</v>
      </c>
      <c r="BF466" s="1">
        <v>2000</v>
      </c>
      <c r="BG466" s="1">
        <v>1000</v>
      </c>
      <c r="BH466" s="1">
        <v>2.8170999999999999</v>
      </c>
      <c r="BI466" s="1" t="s">
        <v>17</v>
      </c>
    </row>
    <row r="467" spans="1:61" x14ac:dyDescent="0.15">
      <c r="A467" s="21" t="s">
        <v>57</v>
      </c>
      <c r="B467" s="21" t="s">
        <v>58</v>
      </c>
      <c r="C467" s="1" t="s">
        <v>38</v>
      </c>
      <c r="D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T467" s="1">
        <v>1</v>
      </c>
      <c r="U467" s="1">
        <v>1</v>
      </c>
      <c r="V467" s="1">
        <v>115</v>
      </c>
      <c r="W467" s="1">
        <v>0</v>
      </c>
      <c r="X467" s="1">
        <v>0</v>
      </c>
      <c r="Y467" s="1">
        <v>0</v>
      </c>
      <c r="Z467" s="1">
        <v>0</v>
      </c>
      <c r="AA467" s="1">
        <v>2264.5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59.8</v>
      </c>
      <c r="AH467" s="22">
        <f t="shared" si="42"/>
        <v>2319.6999999999998</v>
      </c>
      <c r="AI467" s="22"/>
      <c r="AJ467" s="22"/>
      <c r="AK467" s="22">
        <f t="shared" si="43"/>
        <v>2319.6999999999998</v>
      </c>
      <c r="AL467" s="22"/>
      <c r="AM467" s="22"/>
      <c r="AN467" s="22"/>
      <c r="AO467" s="22"/>
      <c r="AP467" s="22">
        <f t="shared" si="44"/>
        <v>2319.6999999999998</v>
      </c>
      <c r="AQ467" s="22"/>
      <c r="AR467" s="22">
        <f t="shared" si="45"/>
        <v>2319.6999999999998</v>
      </c>
      <c r="AS467" s="22"/>
      <c r="AT467" s="22"/>
      <c r="AU467" s="22"/>
      <c r="AV467" s="22" t="s">
        <v>1728</v>
      </c>
      <c r="AW467" s="22">
        <f t="shared" si="46"/>
        <v>2319.6999999999998</v>
      </c>
      <c r="AX467" s="22" t="s">
        <v>1728</v>
      </c>
      <c r="AY467" s="22">
        <v>5022</v>
      </c>
      <c r="AZ467" s="22" t="s">
        <v>1830</v>
      </c>
      <c r="BA467" s="22"/>
      <c r="BB467" s="1">
        <v>5022</v>
      </c>
      <c r="BC467" s="1" t="s">
        <v>59</v>
      </c>
      <c r="BD467" s="1" t="s">
        <v>60</v>
      </c>
      <c r="BE467" s="1">
        <v>13</v>
      </c>
      <c r="BF467" s="1">
        <v>4000</v>
      </c>
      <c r="BG467" s="1">
        <v>1</v>
      </c>
      <c r="BH467" s="1">
        <v>8.9099999999999999E-2</v>
      </c>
      <c r="BI467" s="1" t="s">
        <v>61</v>
      </c>
    </row>
    <row r="468" spans="1:61" x14ac:dyDescent="0.15">
      <c r="A468" s="21" t="s">
        <v>1073</v>
      </c>
      <c r="B468" s="21" t="s">
        <v>1074</v>
      </c>
      <c r="C468" s="1" t="s">
        <v>38</v>
      </c>
      <c r="R468" s="1">
        <v>0.15</v>
      </c>
      <c r="V468" s="1">
        <v>158.12</v>
      </c>
      <c r="W468" s="1">
        <v>0</v>
      </c>
      <c r="X468" s="1">
        <v>0</v>
      </c>
      <c r="Y468" s="1">
        <v>0</v>
      </c>
      <c r="Z468" s="1">
        <v>0</v>
      </c>
      <c r="AA468" s="1">
        <v>3.0000000000006501E-2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22">
        <f t="shared" si="42"/>
        <v>158.15</v>
      </c>
      <c r="AI468" s="22"/>
      <c r="AJ468" s="22"/>
      <c r="AK468" s="22">
        <f t="shared" si="43"/>
        <v>158.15</v>
      </c>
      <c r="AL468" s="22"/>
      <c r="AM468" s="22"/>
      <c r="AN468" s="22"/>
      <c r="AO468" s="22"/>
      <c r="AP468" s="22">
        <f t="shared" si="44"/>
        <v>158.15</v>
      </c>
      <c r="AQ468" s="22"/>
      <c r="AR468" s="22">
        <f t="shared" si="45"/>
        <v>158.15</v>
      </c>
      <c r="AS468" s="22"/>
      <c r="AT468" s="22"/>
      <c r="AU468" s="22"/>
      <c r="AV468" s="22"/>
      <c r="AW468" s="22">
        <f t="shared" si="46"/>
        <v>158.15</v>
      </c>
      <c r="AX468" s="22"/>
      <c r="AY468" s="22"/>
      <c r="AZ468" s="22"/>
      <c r="BA468" s="22"/>
      <c r="BB468" s="1">
        <v>0</v>
      </c>
      <c r="BC468" s="1" t="s">
        <v>1075</v>
      </c>
      <c r="BD468" s="1" t="s">
        <v>40</v>
      </c>
      <c r="BE468" s="1">
        <v>51</v>
      </c>
      <c r="BF468" s="1">
        <v>305</v>
      </c>
      <c r="BG468" s="1">
        <v>305</v>
      </c>
      <c r="BH468" s="1">
        <v>2.9639000000000002</v>
      </c>
      <c r="BI468" s="1" t="s">
        <v>17</v>
      </c>
    </row>
    <row r="469" spans="1:61" x14ac:dyDescent="0.15">
      <c r="A469" s="21" t="s">
        <v>1076</v>
      </c>
      <c r="B469" s="21" t="s">
        <v>1077</v>
      </c>
      <c r="C469" s="1" t="s">
        <v>38</v>
      </c>
      <c r="L469" s="1">
        <v>2</v>
      </c>
      <c r="R469" s="1">
        <v>4</v>
      </c>
      <c r="V469" s="1">
        <v>3200</v>
      </c>
      <c r="W469" s="1">
        <v>0</v>
      </c>
      <c r="X469" s="1">
        <v>0</v>
      </c>
      <c r="Y469" s="1">
        <v>0</v>
      </c>
      <c r="Z469" s="1">
        <v>0</v>
      </c>
      <c r="AA469" s="1">
        <v>247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22">
        <f t="shared" si="42"/>
        <v>3447</v>
      </c>
      <c r="AI469" s="22"/>
      <c r="AJ469" s="22"/>
      <c r="AK469" s="22">
        <f t="shared" si="43"/>
        <v>3447</v>
      </c>
      <c r="AL469" s="22"/>
      <c r="AM469" s="22"/>
      <c r="AN469" s="22"/>
      <c r="AO469" s="22"/>
      <c r="AP469" s="22">
        <f t="shared" si="44"/>
        <v>3447</v>
      </c>
      <c r="AQ469" s="22"/>
      <c r="AR469" s="22">
        <f t="shared" si="45"/>
        <v>3447</v>
      </c>
      <c r="AS469" s="22"/>
      <c r="AT469" s="22"/>
      <c r="AU469" s="22"/>
      <c r="AV469" s="22"/>
      <c r="AW469" s="22">
        <f t="shared" si="46"/>
        <v>3447</v>
      </c>
      <c r="AX469" s="22"/>
      <c r="AY469" s="22"/>
      <c r="AZ469" s="22"/>
      <c r="BA469" s="22"/>
      <c r="BB469" s="1">
        <v>0</v>
      </c>
      <c r="BC469" s="1" t="s">
        <v>141</v>
      </c>
      <c r="BD469" s="1" t="s">
        <v>40</v>
      </c>
      <c r="BE469" s="1">
        <v>41</v>
      </c>
      <c r="BF469" s="1">
        <v>100</v>
      </c>
      <c r="BG469" s="1">
        <v>100</v>
      </c>
      <c r="BH469" s="1">
        <v>0.25890000000000002</v>
      </c>
      <c r="BI469" s="1" t="s">
        <v>344</v>
      </c>
    </row>
    <row r="470" spans="1:61" x14ac:dyDescent="0.15">
      <c r="A470" s="21" t="s">
        <v>1078</v>
      </c>
      <c r="B470" s="21" t="s">
        <v>1079</v>
      </c>
      <c r="C470" s="1" t="s">
        <v>38</v>
      </c>
      <c r="R470" s="1">
        <v>1</v>
      </c>
      <c r="V470" s="1">
        <v>697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22">
        <f t="shared" si="42"/>
        <v>697</v>
      </c>
      <c r="AI470" s="22"/>
      <c r="AJ470" s="22"/>
      <c r="AK470" s="22">
        <f t="shared" si="43"/>
        <v>697</v>
      </c>
      <c r="AL470" s="22"/>
      <c r="AM470" s="22"/>
      <c r="AN470" s="22"/>
      <c r="AO470" s="22"/>
      <c r="AP470" s="22">
        <f t="shared" si="44"/>
        <v>697</v>
      </c>
      <c r="AQ470" s="22"/>
      <c r="AR470" s="22">
        <f t="shared" si="45"/>
        <v>697</v>
      </c>
      <c r="AS470" s="22"/>
      <c r="AT470" s="22"/>
      <c r="AU470" s="22"/>
      <c r="AV470" s="22"/>
      <c r="AW470" s="22">
        <f t="shared" si="46"/>
        <v>697</v>
      </c>
      <c r="AX470" s="22"/>
      <c r="AY470" s="22"/>
      <c r="AZ470" s="22"/>
      <c r="BA470" s="22"/>
      <c r="BB470" s="1">
        <v>0</v>
      </c>
      <c r="BC470" s="1" t="s">
        <v>181</v>
      </c>
      <c r="BD470" s="1" t="s">
        <v>40</v>
      </c>
      <c r="BE470" s="1">
        <v>161</v>
      </c>
      <c r="BF470" s="1">
        <v>600</v>
      </c>
      <c r="BG470" s="1">
        <v>600</v>
      </c>
      <c r="BH470" s="1">
        <v>22.129000000000001</v>
      </c>
      <c r="BI470" s="1" t="s">
        <v>17</v>
      </c>
    </row>
    <row r="471" spans="1:61" x14ac:dyDescent="0.15">
      <c r="A471" s="21" t="s">
        <v>1100</v>
      </c>
      <c r="B471" s="21" t="s">
        <v>1101</v>
      </c>
      <c r="C471" s="1" t="s">
        <v>38</v>
      </c>
      <c r="Q471" s="1">
        <v>1</v>
      </c>
      <c r="V471" s="1">
        <v>315</v>
      </c>
      <c r="W471" s="1">
        <v>0</v>
      </c>
      <c r="X471" s="1">
        <v>0</v>
      </c>
      <c r="Y471" s="1">
        <v>5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22">
        <f t="shared" si="42"/>
        <v>320</v>
      </c>
      <c r="AI471" s="22"/>
      <c r="AJ471" s="22"/>
      <c r="AK471" s="22">
        <f t="shared" si="43"/>
        <v>320</v>
      </c>
      <c r="AL471" s="22"/>
      <c r="AM471" s="22"/>
      <c r="AN471" s="22"/>
      <c r="AO471" s="22"/>
      <c r="AP471" s="22">
        <f t="shared" si="44"/>
        <v>320</v>
      </c>
      <c r="AQ471" s="22"/>
      <c r="AR471" s="22">
        <f t="shared" si="45"/>
        <v>320</v>
      </c>
      <c r="AS471" s="22"/>
      <c r="AT471" s="22"/>
      <c r="AU471" s="22"/>
      <c r="AV471" s="22" t="s">
        <v>1728</v>
      </c>
      <c r="AW471" s="22">
        <f t="shared" si="46"/>
        <v>320</v>
      </c>
      <c r="AX471" s="22" t="s">
        <v>1728</v>
      </c>
      <c r="AY471" s="22"/>
      <c r="AZ471" s="22" t="s">
        <v>1831</v>
      </c>
      <c r="BA471" s="22"/>
      <c r="BB471" s="1">
        <v>300</v>
      </c>
      <c r="BC471" s="1" t="s">
        <v>889</v>
      </c>
      <c r="BD471" s="1" t="s">
        <v>40</v>
      </c>
      <c r="BE471" s="1">
        <v>71</v>
      </c>
      <c r="BF471" s="1">
        <v>300</v>
      </c>
      <c r="BG471" s="1">
        <v>25</v>
      </c>
      <c r="BH471" s="1">
        <v>54.574399999999997</v>
      </c>
      <c r="BI471" s="1" t="s">
        <v>16</v>
      </c>
    </row>
    <row r="472" spans="1:61" x14ac:dyDescent="0.15">
      <c r="A472" s="21" t="s">
        <v>1082</v>
      </c>
      <c r="B472" s="21" t="s">
        <v>1083</v>
      </c>
      <c r="C472" s="1" t="s">
        <v>38</v>
      </c>
      <c r="R472" s="1">
        <v>2</v>
      </c>
      <c r="V472" s="1">
        <v>2110</v>
      </c>
      <c r="W472" s="1">
        <v>0</v>
      </c>
      <c r="X472" s="1">
        <v>0</v>
      </c>
      <c r="Y472" s="1">
        <v>0</v>
      </c>
      <c r="Z472" s="1">
        <v>0</v>
      </c>
      <c r="AA472" s="1">
        <v>80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22">
        <f t="shared" si="42"/>
        <v>2190</v>
      </c>
      <c r="AI472" s="22"/>
      <c r="AJ472" s="22"/>
      <c r="AK472" s="22">
        <f t="shared" si="43"/>
        <v>2190</v>
      </c>
      <c r="AL472" s="22"/>
      <c r="AM472" s="22"/>
      <c r="AN472" s="22"/>
      <c r="AO472" s="22"/>
      <c r="AP472" s="22">
        <f t="shared" si="44"/>
        <v>2190</v>
      </c>
      <c r="AQ472" s="22"/>
      <c r="AR472" s="22">
        <f t="shared" si="45"/>
        <v>2190</v>
      </c>
      <c r="AS472" s="22"/>
      <c r="AT472" s="22"/>
      <c r="AU472" s="22"/>
      <c r="AV472" s="22"/>
      <c r="AW472" s="22">
        <f t="shared" si="46"/>
        <v>2190</v>
      </c>
      <c r="AX472" s="22"/>
      <c r="AY472" s="22"/>
      <c r="AZ472" s="22"/>
      <c r="BA472" s="22"/>
      <c r="BB472" s="1">
        <v>0</v>
      </c>
      <c r="BC472" s="1" t="s">
        <v>177</v>
      </c>
      <c r="BD472" s="1" t="s">
        <v>40</v>
      </c>
      <c r="BE472" s="1">
        <v>43</v>
      </c>
      <c r="BF472" s="1">
        <v>4000</v>
      </c>
      <c r="BG472" s="1">
        <v>4000</v>
      </c>
      <c r="BH472" s="1">
        <v>1.5699999999999999E-2</v>
      </c>
      <c r="BI472" s="1" t="s">
        <v>17</v>
      </c>
    </row>
    <row r="473" spans="1:61" x14ac:dyDescent="0.15">
      <c r="A473" s="21" t="s">
        <v>1084</v>
      </c>
      <c r="B473" s="21" t="s">
        <v>1085</v>
      </c>
      <c r="C473" s="1" t="s">
        <v>38</v>
      </c>
      <c r="P473" s="1">
        <v>2</v>
      </c>
      <c r="R473" s="1">
        <v>2</v>
      </c>
      <c r="V473" s="1">
        <v>1793</v>
      </c>
      <c r="W473" s="1">
        <v>0</v>
      </c>
      <c r="X473" s="1">
        <v>0</v>
      </c>
      <c r="Y473" s="1">
        <v>0</v>
      </c>
      <c r="Z473" s="1">
        <v>0</v>
      </c>
      <c r="AA473" s="1">
        <v>29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22">
        <f t="shared" si="42"/>
        <v>1822</v>
      </c>
      <c r="AI473" s="22"/>
      <c r="AJ473" s="22"/>
      <c r="AK473" s="22">
        <f t="shared" si="43"/>
        <v>1822</v>
      </c>
      <c r="AL473" s="22"/>
      <c r="AM473" s="22"/>
      <c r="AN473" s="22"/>
      <c r="AO473" s="22"/>
      <c r="AP473" s="22">
        <f t="shared" si="44"/>
        <v>1822</v>
      </c>
      <c r="AQ473" s="22"/>
      <c r="AR473" s="22">
        <f t="shared" si="45"/>
        <v>1822</v>
      </c>
      <c r="AS473" s="22"/>
      <c r="AT473" s="22"/>
      <c r="AU473" s="22"/>
      <c r="AV473" s="22"/>
      <c r="AW473" s="22">
        <f t="shared" si="46"/>
        <v>1822</v>
      </c>
      <c r="AX473" s="22"/>
      <c r="AY473" s="22"/>
      <c r="AZ473" s="22"/>
      <c r="BA473" s="22"/>
      <c r="BB473" s="1">
        <v>4002</v>
      </c>
      <c r="BC473" s="1" t="s">
        <v>177</v>
      </c>
      <c r="BD473" s="1" t="s">
        <v>40</v>
      </c>
      <c r="BE473" s="1">
        <v>161</v>
      </c>
      <c r="BF473" s="1">
        <v>4000</v>
      </c>
      <c r="BG473" s="1">
        <v>4000</v>
      </c>
      <c r="BH473" s="1">
        <v>2.6640000000000001</v>
      </c>
      <c r="BI473" s="1" t="s">
        <v>1086</v>
      </c>
    </row>
    <row r="474" spans="1:61" x14ac:dyDescent="0.15">
      <c r="A474" s="21" t="s">
        <v>897</v>
      </c>
      <c r="B474" s="21" t="s">
        <v>898</v>
      </c>
      <c r="C474" s="1" t="s">
        <v>38</v>
      </c>
      <c r="R474" s="1">
        <v>6</v>
      </c>
      <c r="V474" s="1">
        <v>3551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22">
        <f t="shared" si="42"/>
        <v>3551</v>
      </c>
      <c r="AI474" s="22"/>
      <c r="AJ474" s="22"/>
      <c r="AK474" s="22">
        <f t="shared" si="43"/>
        <v>3551</v>
      </c>
      <c r="AL474" s="22"/>
      <c r="AM474" s="22"/>
      <c r="AN474" s="22"/>
      <c r="AO474" s="22"/>
      <c r="AP474" s="22">
        <f t="shared" si="44"/>
        <v>3551</v>
      </c>
      <c r="AQ474" s="22"/>
      <c r="AR474" s="22">
        <f t="shared" si="45"/>
        <v>3551</v>
      </c>
      <c r="AS474" s="22"/>
      <c r="AT474" s="22"/>
      <c r="AU474" s="22"/>
      <c r="AV474" s="22" t="s">
        <v>1728</v>
      </c>
      <c r="AW474" s="22">
        <f t="shared" si="46"/>
        <v>3551</v>
      </c>
      <c r="AX474" s="22" t="s">
        <v>1728</v>
      </c>
      <c r="AY474" s="22"/>
      <c r="AZ474" s="22" t="s">
        <v>1832</v>
      </c>
      <c r="BA474" s="22" t="s">
        <v>1734</v>
      </c>
      <c r="BB474" s="1">
        <v>3300</v>
      </c>
      <c r="BC474" s="1" t="s">
        <v>899</v>
      </c>
      <c r="BD474" s="1" t="s">
        <v>40</v>
      </c>
      <c r="BE474" s="1">
        <v>86</v>
      </c>
      <c r="BF474" s="1">
        <v>3300</v>
      </c>
      <c r="BG474" s="1">
        <v>1</v>
      </c>
      <c r="BH474" s="1">
        <v>1.6199999999999999E-2</v>
      </c>
      <c r="BI474" s="1" t="s">
        <v>17</v>
      </c>
    </row>
    <row r="475" spans="1:61" x14ac:dyDescent="0.15">
      <c r="A475" s="21" t="s">
        <v>1089</v>
      </c>
      <c r="B475" s="21" t="s">
        <v>1090</v>
      </c>
      <c r="C475" s="1" t="s">
        <v>38</v>
      </c>
      <c r="K475" s="1">
        <v>14</v>
      </c>
      <c r="R475" s="1">
        <v>2</v>
      </c>
      <c r="V475" s="1">
        <v>10911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22">
        <f t="shared" si="42"/>
        <v>10911</v>
      </c>
      <c r="AI475" s="22"/>
      <c r="AJ475" s="22"/>
      <c r="AK475" s="22">
        <f t="shared" si="43"/>
        <v>10911</v>
      </c>
      <c r="AL475" s="22"/>
      <c r="AM475" s="22"/>
      <c r="AN475" s="22"/>
      <c r="AO475" s="22"/>
      <c r="AP475" s="22">
        <f t="shared" si="44"/>
        <v>10911</v>
      </c>
      <c r="AQ475" s="22"/>
      <c r="AR475" s="22">
        <f t="shared" si="45"/>
        <v>10911</v>
      </c>
      <c r="AS475" s="22"/>
      <c r="AT475" s="22"/>
      <c r="AU475" s="22"/>
      <c r="AV475" s="22"/>
      <c r="AW475" s="22">
        <f t="shared" si="46"/>
        <v>10911</v>
      </c>
      <c r="AX475" s="22"/>
      <c r="AY475" s="22"/>
      <c r="AZ475" s="22"/>
      <c r="BA475" s="22"/>
      <c r="BB475" s="1">
        <v>0</v>
      </c>
      <c r="BC475" s="1" t="s">
        <v>177</v>
      </c>
      <c r="BD475" s="1" t="s">
        <v>40</v>
      </c>
      <c r="BE475" s="1">
        <v>76</v>
      </c>
      <c r="BF475" s="1">
        <v>3000</v>
      </c>
      <c r="BG475" s="1">
        <v>3000</v>
      </c>
      <c r="BH475" s="1">
        <v>0.2301</v>
      </c>
      <c r="BI475" s="1" t="s">
        <v>1018</v>
      </c>
    </row>
    <row r="476" spans="1:61" x14ac:dyDescent="0.15">
      <c r="A476" s="21" t="s">
        <v>997</v>
      </c>
      <c r="B476" s="21" t="s">
        <v>998</v>
      </c>
      <c r="C476" s="1" t="s">
        <v>38</v>
      </c>
      <c r="R476" s="1">
        <v>5</v>
      </c>
      <c r="V476" s="1">
        <v>2128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22">
        <f t="shared" si="42"/>
        <v>2128</v>
      </c>
      <c r="AI476" s="22"/>
      <c r="AJ476" s="22"/>
      <c r="AK476" s="22">
        <f t="shared" si="43"/>
        <v>2128</v>
      </c>
      <c r="AL476" s="22"/>
      <c r="AM476" s="22"/>
      <c r="AN476" s="22"/>
      <c r="AO476" s="22"/>
      <c r="AP476" s="22">
        <f t="shared" si="44"/>
        <v>2128</v>
      </c>
      <c r="AQ476" s="22"/>
      <c r="AR476" s="22">
        <f t="shared" si="45"/>
        <v>2128</v>
      </c>
      <c r="AS476" s="22"/>
      <c r="AT476" s="22"/>
      <c r="AU476" s="22"/>
      <c r="AV476" s="22" t="s">
        <v>1728</v>
      </c>
      <c r="AW476" s="22">
        <f t="shared" si="46"/>
        <v>2128</v>
      </c>
      <c r="AX476" s="22" t="s">
        <v>1728</v>
      </c>
      <c r="AY476" s="22"/>
      <c r="AZ476" s="22" t="s">
        <v>1776</v>
      </c>
      <c r="BA476" s="22"/>
      <c r="BB476" s="1">
        <v>0</v>
      </c>
      <c r="BC476" s="1" t="s">
        <v>899</v>
      </c>
      <c r="BD476" s="1" t="s">
        <v>40</v>
      </c>
      <c r="BE476" s="1">
        <v>51</v>
      </c>
      <c r="BF476" s="1">
        <v>1000</v>
      </c>
      <c r="BG476" s="1">
        <v>1</v>
      </c>
      <c r="BH476" s="1">
        <v>1.8937999999999999</v>
      </c>
      <c r="BI476" s="1" t="s">
        <v>17</v>
      </c>
    </row>
    <row r="477" spans="1:61" x14ac:dyDescent="0.15">
      <c r="A477" s="21" t="s">
        <v>1093</v>
      </c>
      <c r="B477" s="21" t="s">
        <v>1094</v>
      </c>
      <c r="C477" s="1" t="s">
        <v>38</v>
      </c>
      <c r="R477" s="1">
        <v>1</v>
      </c>
      <c r="V477" s="1">
        <v>2618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22">
        <f t="shared" si="42"/>
        <v>2618</v>
      </c>
      <c r="AI477" s="22"/>
      <c r="AJ477" s="22"/>
      <c r="AK477" s="22">
        <f t="shared" si="43"/>
        <v>2618</v>
      </c>
      <c r="AL477" s="22"/>
      <c r="AM477" s="22"/>
      <c r="AN477" s="22"/>
      <c r="AO477" s="22"/>
      <c r="AP477" s="22">
        <f t="shared" si="44"/>
        <v>2618</v>
      </c>
      <c r="AQ477" s="22"/>
      <c r="AR477" s="22">
        <f t="shared" si="45"/>
        <v>2618</v>
      </c>
      <c r="AS477" s="22"/>
      <c r="AT477" s="22"/>
      <c r="AU477" s="22"/>
      <c r="AV477" s="22"/>
      <c r="AW477" s="22">
        <f t="shared" si="46"/>
        <v>2618</v>
      </c>
      <c r="AX477" s="22"/>
      <c r="AY477" s="22"/>
      <c r="AZ477" s="22"/>
      <c r="BA477" s="22"/>
      <c r="BB477" s="1">
        <v>0</v>
      </c>
      <c r="BC477" s="1" t="s">
        <v>68</v>
      </c>
      <c r="BD477" s="1" t="s">
        <v>40</v>
      </c>
      <c r="BE477" s="1">
        <v>96</v>
      </c>
      <c r="BF477" s="1">
        <v>5000</v>
      </c>
      <c r="BG477" s="1">
        <v>5000</v>
      </c>
      <c r="BH477" s="1">
        <v>0.36840000000000001</v>
      </c>
      <c r="BI477" s="1" t="s">
        <v>17</v>
      </c>
    </row>
    <row r="478" spans="1:61" ht="19.5" x14ac:dyDescent="0.15">
      <c r="A478" s="21" t="s">
        <v>850</v>
      </c>
      <c r="B478" s="21" t="s">
        <v>851</v>
      </c>
      <c r="C478" s="1" t="s">
        <v>38</v>
      </c>
      <c r="R478" s="1">
        <v>4</v>
      </c>
      <c r="V478" s="1">
        <v>680</v>
      </c>
      <c r="W478" s="1">
        <v>0</v>
      </c>
      <c r="X478" s="1">
        <v>0</v>
      </c>
      <c r="Y478" s="1">
        <v>0</v>
      </c>
      <c r="Z478" s="1">
        <v>0</v>
      </c>
      <c r="AA478" s="1">
        <v>32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22">
        <f t="shared" si="42"/>
        <v>712</v>
      </c>
      <c r="AI478" s="22"/>
      <c r="AJ478" s="22"/>
      <c r="AK478" s="22">
        <f t="shared" si="43"/>
        <v>712</v>
      </c>
      <c r="AL478" s="22"/>
      <c r="AM478" s="22"/>
      <c r="AN478" s="22"/>
      <c r="AO478" s="22" t="s">
        <v>1728</v>
      </c>
      <c r="AP478" s="22">
        <f t="shared" si="44"/>
        <v>712</v>
      </c>
      <c r="AQ478" s="22" t="s">
        <v>1728</v>
      </c>
      <c r="AR478" s="22">
        <f t="shared" si="45"/>
        <v>712</v>
      </c>
      <c r="AS478" s="22"/>
      <c r="AT478" s="22"/>
      <c r="AU478" s="22"/>
      <c r="AV478" s="22" t="s">
        <v>1728</v>
      </c>
      <c r="AW478" s="22">
        <f t="shared" si="46"/>
        <v>712</v>
      </c>
      <c r="AX478" s="22" t="s">
        <v>1728</v>
      </c>
      <c r="AY478" s="22">
        <v>960</v>
      </c>
      <c r="AZ478" s="23" t="s">
        <v>1833</v>
      </c>
      <c r="BA478" s="22" t="s">
        <v>1835</v>
      </c>
      <c r="BB478" s="1">
        <v>1960</v>
      </c>
      <c r="BC478" s="1" t="s">
        <v>852</v>
      </c>
      <c r="BD478" s="1" t="s">
        <v>40</v>
      </c>
      <c r="BE478" s="1">
        <v>61</v>
      </c>
      <c r="BF478" s="1">
        <v>1000</v>
      </c>
      <c r="BG478" s="1">
        <v>10</v>
      </c>
      <c r="BH478" s="1">
        <v>9.7234999999999996</v>
      </c>
      <c r="BI478" s="1" t="s">
        <v>17</v>
      </c>
    </row>
    <row r="479" spans="1:61" x14ac:dyDescent="0.15">
      <c r="A479" s="21" t="s">
        <v>1033</v>
      </c>
      <c r="B479" s="21" t="s">
        <v>1034</v>
      </c>
      <c r="C479" s="1" t="s">
        <v>38</v>
      </c>
      <c r="R479" s="1">
        <v>1</v>
      </c>
      <c r="V479" s="1">
        <v>212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22">
        <f t="shared" si="42"/>
        <v>212</v>
      </c>
      <c r="AI479" s="22"/>
      <c r="AJ479" s="22"/>
      <c r="AK479" s="22">
        <f t="shared" si="43"/>
        <v>212</v>
      </c>
      <c r="AL479" s="22"/>
      <c r="AM479" s="22"/>
      <c r="AN479" s="22"/>
      <c r="AO479" s="22" t="s">
        <v>1728</v>
      </c>
      <c r="AP479" s="22">
        <f t="shared" si="44"/>
        <v>212</v>
      </c>
      <c r="AQ479" s="22" t="s">
        <v>1728</v>
      </c>
      <c r="AR479" s="22">
        <f t="shared" si="45"/>
        <v>212</v>
      </c>
      <c r="AS479" s="22"/>
      <c r="AT479" s="22"/>
      <c r="AU479" s="22"/>
      <c r="AV479" s="22" t="s">
        <v>1728</v>
      </c>
      <c r="AW479" s="22">
        <f t="shared" si="46"/>
        <v>212</v>
      </c>
      <c r="AX479" s="22" t="s">
        <v>1728</v>
      </c>
      <c r="AY479" s="22">
        <v>500</v>
      </c>
      <c r="AZ479" s="22" t="s">
        <v>1714</v>
      </c>
      <c r="BA479" s="22" t="s">
        <v>1710</v>
      </c>
      <c r="BB479" s="1">
        <v>700</v>
      </c>
      <c r="BC479" s="1" t="s">
        <v>852</v>
      </c>
      <c r="BD479" s="1" t="s">
        <v>40</v>
      </c>
      <c r="BE479" s="1">
        <v>61</v>
      </c>
      <c r="BF479" s="1">
        <v>500</v>
      </c>
      <c r="BG479" s="1">
        <v>10</v>
      </c>
      <c r="BH479" s="1">
        <v>134.85419999999999</v>
      </c>
      <c r="BI479" s="1" t="s">
        <v>17</v>
      </c>
    </row>
    <row r="480" spans="1:61" ht="19.5" x14ac:dyDescent="0.15">
      <c r="A480" s="21" t="s">
        <v>1043</v>
      </c>
      <c r="B480" s="21" t="s">
        <v>1044</v>
      </c>
      <c r="C480" s="1" t="s">
        <v>38</v>
      </c>
      <c r="R480" s="1">
        <v>3</v>
      </c>
      <c r="V480" s="1">
        <v>1013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22">
        <f t="shared" si="42"/>
        <v>1013</v>
      </c>
      <c r="AI480" s="22"/>
      <c r="AJ480" s="22"/>
      <c r="AK480" s="22">
        <f t="shared" si="43"/>
        <v>1013</v>
      </c>
      <c r="AL480" s="22"/>
      <c r="AM480" s="22"/>
      <c r="AN480" s="22"/>
      <c r="AO480" s="22"/>
      <c r="AP480" s="22">
        <f t="shared" si="44"/>
        <v>1013</v>
      </c>
      <c r="AQ480" s="22" t="s">
        <v>1728</v>
      </c>
      <c r="AR480" s="22">
        <f t="shared" si="45"/>
        <v>1013</v>
      </c>
      <c r="AS480" s="22"/>
      <c r="AT480" s="22"/>
      <c r="AU480" s="22"/>
      <c r="AV480" s="22" t="s">
        <v>1728</v>
      </c>
      <c r="AW480" s="22">
        <f t="shared" si="46"/>
        <v>1013</v>
      </c>
      <c r="AX480" s="22" t="s">
        <v>1728</v>
      </c>
      <c r="AY480" s="22">
        <v>500</v>
      </c>
      <c r="AZ480" s="23" t="s">
        <v>1834</v>
      </c>
      <c r="BA480" s="22" t="s">
        <v>1710</v>
      </c>
      <c r="BB480" s="1">
        <v>1500</v>
      </c>
      <c r="BC480" s="1" t="s">
        <v>852</v>
      </c>
      <c r="BD480" s="1" t="s">
        <v>40</v>
      </c>
      <c r="BE480" s="1">
        <v>61</v>
      </c>
      <c r="BF480" s="1">
        <v>1000</v>
      </c>
      <c r="BG480" s="1">
        <v>10</v>
      </c>
      <c r="BH480" s="1">
        <v>18.7087</v>
      </c>
      <c r="BI480" s="1" t="s">
        <v>17</v>
      </c>
    </row>
    <row r="481" spans="1:61" x14ac:dyDescent="0.15">
      <c r="A481" s="21" t="s">
        <v>1102</v>
      </c>
      <c r="B481" s="21" t="s">
        <v>1103</v>
      </c>
      <c r="C481" s="1" t="s">
        <v>38</v>
      </c>
      <c r="K481" s="1">
        <v>1</v>
      </c>
      <c r="V481" s="1">
        <v>2652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22">
        <f t="shared" si="42"/>
        <v>2652</v>
      </c>
      <c r="AI481" s="22"/>
      <c r="AJ481" s="22"/>
      <c r="AK481" s="22">
        <f t="shared" si="43"/>
        <v>2652</v>
      </c>
      <c r="AL481" s="22"/>
      <c r="AM481" s="22"/>
      <c r="AN481" s="22"/>
      <c r="AO481" s="22"/>
      <c r="AP481" s="22">
        <f t="shared" si="44"/>
        <v>2652</v>
      </c>
      <c r="AQ481" s="22"/>
      <c r="AR481" s="22">
        <f t="shared" si="45"/>
        <v>2652</v>
      </c>
      <c r="AS481" s="22"/>
      <c r="AT481" s="22"/>
      <c r="AU481" s="22"/>
      <c r="AV481" s="22"/>
      <c r="AW481" s="22">
        <f t="shared" si="46"/>
        <v>2652</v>
      </c>
      <c r="AX481" s="22"/>
      <c r="AY481" s="22"/>
      <c r="AZ481" s="22"/>
      <c r="BA481" s="22"/>
      <c r="BB481" s="1">
        <v>0</v>
      </c>
      <c r="BC481" s="1" t="s">
        <v>465</v>
      </c>
      <c r="BD481" s="1" t="s">
        <v>40</v>
      </c>
      <c r="BE481" s="1">
        <v>126</v>
      </c>
      <c r="BF481" s="1">
        <v>2500</v>
      </c>
      <c r="BG481" s="1">
        <v>2500</v>
      </c>
      <c r="BH481" s="1">
        <v>0.33989999999999998</v>
      </c>
      <c r="BI481" s="1" t="s">
        <v>10</v>
      </c>
    </row>
    <row r="482" spans="1:61" x14ac:dyDescent="0.15">
      <c r="A482" s="21" t="s">
        <v>1104</v>
      </c>
      <c r="B482" s="21" t="s">
        <v>1105</v>
      </c>
      <c r="C482" s="1" t="s">
        <v>38</v>
      </c>
      <c r="Q482" s="1">
        <v>1</v>
      </c>
      <c r="V482" s="1">
        <v>2444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22">
        <f t="shared" si="42"/>
        <v>2444</v>
      </c>
      <c r="AI482" s="22"/>
      <c r="AJ482" s="22"/>
      <c r="AK482" s="22">
        <f t="shared" si="43"/>
        <v>2444</v>
      </c>
      <c r="AL482" s="22"/>
      <c r="AM482" s="22"/>
      <c r="AN482" s="22"/>
      <c r="AO482" s="22"/>
      <c r="AP482" s="22">
        <f t="shared" si="44"/>
        <v>2444</v>
      </c>
      <c r="AQ482" s="22"/>
      <c r="AR482" s="22">
        <f t="shared" si="45"/>
        <v>2444</v>
      </c>
      <c r="AS482" s="22"/>
      <c r="AT482" s="22"/>
      <c r="AU482" s="22"/>
      <c r="AV482" s="22"/>
      <c r="AW482" s="22">
        <f t="shared" si="46"/>
        <v>2444</v>
      </c>
      <c r="AX482" s="22"/>
      <c r="AY482" s="22"/>
      <c r="AZ482" s="22"/>
      <c r="BA482" s="22"/>
      <c r="BB482" s="1">
        <v>0</v>
      </c>
      <c r="BC482" s="1" t="s">
        <v>177</v>
      </c>
      <c r="BD482" s="1" t="s">
        <v>40</v>
      </c>
      <c r="BE482" s="1">
        <v>53</v>
      </c>
      <c r="BF482" s="1">
        <v>5000</v>
      </c>
      <c r="BG482" s="1">
        <v>5000</v>
      </c>
      <c r="BH482" s="1">
        <v>4.1000000000000003E-3</v>
      </c>
      <c r="BI482" s="1" t="s">
        <v>16</v>
      </c>
    </row>
    <row r="483" spans="1:61" x14ac:dyDescent="0.15">
      <c r="A483" s="21" t="s">
        <v>1106</v>
      </c>
      <c r="B483" s="21" t="s">
        <v>1107</v>
      </c>
      <c r="C483" s="1" t="s">
        <v>38</v>
      </c>
      <c r="Q483" s="1">
        <v>2</v>
      </c>
      <c r="V483" s="1">
        <v>4894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22">
        <f t="shared" si="42"/>
        <v>4894</v>
      </c>
      <c r="AI483" s="22"/>
      <c r="AJ483" s="22"/>
      <c r="AK483" s="22">
        <f t="shared" si="43"/>
        <v>4894</v>
      </c>
      <c r="AL483" s="22"/>
      <c r="AM483" s="22"/>
      <c r="AN483" s="22"/>
      <c r="AO483" s="22"/>
      <c r="AP483" s="22">
        <f t="shared" si="44"/>
        <v>4894</v>
      </c>
      <c r="AQ483" s="22"/>
      <c r="AR483" s="22">
        <f t="shared" si="45"/>
        <v>4894</v>
      </c>
      <c r="AS483" s="22"/>
      <c r="AT483" s="22"/>
      <c r="AU483" s="22"/>
      <c r="AV483" s="22"/>
      <c r="AW483" s="22">
        <f t="shared" si="46"/>
        <v>4894</v>
      </c>
      <c r="AX483" s="22"/>
      <c r="AY483" s="22"/>
      <c r="AZ483" s="22"/>
      <c r="BA483" s="22"/>
      <c r="BB483" s="1">
        <v>0</v>
      </c>
      <c r="BC483" s="1" t="s">
        <v>68</v>
      </c>
      <c r="BD483" s="1" t="s">
        <v>40</v>
      </c>
      <c r="BE483" s="1">
        <v>61</v>
      </c>
      <c r="BF483" s="1">
        <v>5000</v>
      </c>
      <c r="BG483" s="1">
        <v>5000</v>
      </c>
      <c r="BH483" s="1">
        <v>7.8799999999999995E-2</v>
      </c>
      <c r="BI483" s="1" t="s">
        <v>16</v>
      </c>
    </row>
    <row r="484" spans="1:61" x14ac:dyDescent="0.15">
      <c r="A484" s="21" t="s">
        <v>1108</v>
      </c>
      <c r="B484" s="21" t="s">
        <v>1109</v>
      </c>
      <c r="C484" s="1" t="s">
        <v>38</v>
      </c>
      <c r="K484" s="1">
        <v>4</v>
      </c>
      <c r="V484" s="1">
        <v>2992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22">
        <f t="shared" si="42"/>
        <v>2992</v>
      </c>
      <c r="AI484" s="22"/>
      <c r="AJ484" s="22"/>
      <c r="AK484" s="22">
        <f t="shared" si="43"/>
        <v>2992</v>
      </c>
      <c r="AL484" s="22"/>
      <c r="AM484" s="22"/>
      <c r="AN484" s="22"/>
      <c r="AO484" s="22"/>
      <c r="AP484" s="22">
        <f t="shared" si="44"/>
        <v>2992</v>
      </c>
      <c r="AQ484" s="22"/>
      <c r="AR484" s="22">
        <f t="shared" si="45"/>
        <v>2992</v>
      </c>
      <c r="AS484" s="22"/>
      <c r="AT484" s="22"/>
      <c r="AU484" s="22"/>
      <c r="AV484" s="22"/>
      <c r="AW484" s="22">
        <f t="shared" si="46"/>
        <v>2992</v>
      </c>
      <c r="AX484" s="22"/>
      <c r="AY484" s="22"/>
      <c r="AZ484" s="22"/>
      <c r="BA484" s="22"/>
      <c r="BB484" s="1">
        <v>0</v>
      </c>
      <c r="BC484" s="1" t="s">
        <v>181</v>
      </c>
      <c r="BD484" s="1" t="s">
        <v>40</v>
      </c>
      <c r="BE484" s="1">
        <v>111</v>
      </c>
      <c r="BF484" s="1">
        <v>1000</v>
      </c>
      <c r="BG484" s="1">
        <v>1000</v>
      </c>
      <c r="BH484" s="1">
        <v>0.63660000000000005</v>
      </c>
      <c r="BI484" s="1" t="s">
        <v>10</v>
      </c>
    </row>
    <row r="485" spans="1:61" x14ac:dyDescent="0.15">
      <c r="A485" s="21" t="s">
        <v>1110</v>
      </c>
      <c r="B485" s="21" t="s">
        <v>1111</v>
      </c>
      <c r="C485" s="1" t="s">
        <v>38</v>
      </c>
      <c r="K485" s="1">
        <v>10</v>
      </c>
      <c r="P485" s="1">
        <v>4</v>
      </c>
      <c r="Q485" s="1">
        <v>14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18133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22">
        <f t="shared" si="42"/>
        <v>18133</v>
      </c>
      <c r="AI485" s="22"/>
      <c r="AJ485" s="22"/>
      <c r="AK485" s="22">
        <f t="shared" si="43"/>
        <v>18133</v>
      </c>
      <c r="AL485" s="22"/>
      <c r="AM485" s="22"/>
      <c r="AN485" s="22"/>
      <c r="AO485" s="22"/>
      <c r="AP485" s="22">
        <f t="shared" si="44"/>
        <v>18133</v>
      </c>
      <c r="AQ485" s="22"/>
      <c r="AR485" s="22">
        <f t="shared" si="45"/>
        <v>18133</v>
      </c>
      <c r="AS485" s="22"/>
      <c r="AT485" s="22"/>
      <c r="AU485" s="22"/>
      <c r="AV485" s="22"/>
      <c r="AW485" s="22">
        <f t="shared" si="46"/>
        <v>18133</v>
      </c>
      <c r="AX485" s="22"/>
      <c r="AY485" s="22"/>
      <c r="AZ485" s="22"/>
      <c r="BA485" s="22"/>
      <c r="BB485" s="1">
        <v>0</v>
      </c>
      <c r="BC485" s="1" t="s">
        <v>177</v>
      </c>
      <c r="BD485" s="1" t="s">
        <v>40</v>
      </c>
      <c r="BE485" s="1">
        <v>154</v>
      </c>
      <c r="BF485" s="1">
        <v>10000</v>
      </c>
      <c r="BG485" s="1">
        <v>10000</v>
      </c>
      <c r="BH485" s="1">
        <v>4.8399999999999999E-2</v>
      </c>
      <c r="BI485" s="1" t="s">
        <v>1112</v>
      </c>
    </row>
    <row r="486" spans="1:61" x14ac:dyDescent="0.15">
      <c r="A486" s="21" t="s">
        <v>1113</v>
      </c>
      <c r="B486" s="21" t="s">
        <v>1114</v>
      </c>
      <c r="C486" s="1" t="s">
        <v>38</v>
      </c>
      <c r="K486" s="1">
        <v>4</v>
      </c>
      <c r="V486" s="1">
        <v>2821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22">
        <f t="shared" si="42"/>
        <v>2821</v>
      </c>
      <c r="AI486" s="22"/>
      <c r="AJ486" s="22"/>
      <c r="AK486" s="22">
        <f t="shared" si="43"/>
        <v>2821</v>
      </c>
      <c r="AL486" s="22"/>
      <c r="AM486" s="22"/>
      <c r="AN486" s="22"/>
      <c r="AO486" s="22"/>
      <c r="AP486" s="22">
        <f t="shared" si="44"/>
        <v>2821</v>
      </c>
      <c r="AQ486" s="22"/>
      <c r="AR486" s="22">
        <f t="shared" si="45"/>
        <v>2821</v>
      </c>
      <c r="AS486" s="22"/>
      <c r="AT486" s="22"/>
      <c r="AU486" s="22"/>
      <c r="AV486" s="22"/>
      <c r="AW486" s="22">
        <f t="shared" si="46"/>
        <v>2821</v>
      </c>
      <c r="AX486" s="22"/>
      <c r="AY486" s="22"/>
      <c r="AZ486" s="22"/>
      <c r="BA486" s="22"/>
      <c r="BB486" s="1">
        <v>0</v>
      </c>
      <c r="BC486" s="1" t="s">
        <v>331</v>
      </c>
      <c r="BD486" s="1" t="s">
        <v>40</v>
      </c>
      <c r="BE486" s="1">
        <v>111</v>
      </c>
      <c r="BF486" s="1">
        <v>3000</v>
      </c>
      <c r="BG486" s="1">
        <v>3000</v>
      </c>
      <c r="BH486" s="1">
        <v>5.6599999999999998E-2</v>
      </c>
      <c r="BI486" s="1" t="s">
        <v>10</v>
      </c>
    </row>
    <row r="487" spans="1:61" x14ac:dyDescent="0.15">
      <c r="A487" s="21" t="s">
        <v>1115</v>
      </c>
      <c r="B487" s="21" t="s">
        <v>1116</v>
      </c>
      <c r="C487" s="1" t="s">
        <v>38</v>
      </c>
      <c r="Q487" s="1">
        <v>1</v>
      </c>
      <c r="V487" s="1">
        <v>1929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22">
        <f t="shared" ref="AH487:AH518" si="47">SUM(V487:AE487)-AG487-SUMPRODUCT($D$8:$U$8*D487:U487)</f>
        <v>1929</v>
      </c>
      <c r="AI487" s="22"/>
      <c r="AJ487" s="22"/>
      <c r="AK487" s="22">
        <f t="shared" si="43"/>
        <v>1929</v>
      </c>
      <c r="AL487" s="22"/>
      <c r="AM487" s="22"/>
      <c r="AN487" s="22"/>
      <c r="AO487" s="22"/>
      <c r="AP487" s="22">
        <f t="shared" si="44"/>
        <v>1929</v>
      </c>
      <c r="AQ487" s="22"/>
      <c r="AR487" s="22">
        <f t="shared" si="45"/>
        <v>1929</v>
      </c>
      <c r="AS487" s="22"/>
      <c r="AT487" s="22"/>
      <c r="AU487" s="22"/>
      <c r="AV487" s="22"/>
      <c r="AW487" s="22">
        <f t="shared" si="46"/>
        <v>1929</v>
      </c>
      <c r="AX487" s="22"/>
      <c r="AY487" s="22"/>
      <c r="AZ487" s="22"/>
      <c r="BA487" s="22"/>
      <c r="BB487" s="1">
        <v>0</v>
      </c>
      <c r="BC487" s="1" t="s">
        <v>68</v>
      </c>
      <c r="BD487" s="1" t="s">
        <v>40</v>
      </c>
      <c r="BE487" s="1">
        <v>141</v>
      </c>
      <c r="BF487" s="1">
        <v>2000</v>
      </c>
      <c r="BG487" s="1">
        <v>2000</v>
      </c>
      <c r="BH487" s="1">
        <v>2.1065999999999998</v>
      </c>
      <c r="BI487" s="1" t="s">
        <v>16</v>
      </c>
    </row>
    <row r="488" spans="1:61" ht="19.5" x14ac:dyDescent="0.15">
      <c r="A488" s="21" t="s">
        <v>1047</v>
      </c>
      <c r="B488" s="21" t="s">
        <v>1048</v>
      </c>
      <c r="C488" s="1" t="s">
        <v>38</v>
      </c>
      <c r="R488" s="1">
        <v>5</v>
      </c>
      <c r="V488" s="1">
        <v>942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22">
        <f t="shared" si="47"/>
        <v>942</v>
      </c>
      <c r="AI488" s="22"/>
      <c r="AJ488" s="22"/>
      <c r="AK488" s="22">
        <f t="shared" si="43"/>
        <v>942</v>
      </c>
      <c r="AL488" s="22"/>
      <c r="AM488" s="22"/>
      <c r="AN488" s="22"/>
      <c r="AO488" s="22" t="s">
        <v>1728</v>
      </c>
      <c r="AP488" s="22">
        <f t="shared" si="44"/>
        <v>942</v>
      </c>
      <c r="AQ488" s="22" t="s">
        <v>1728</v>
      </c>
      <c r="AR488" s="22">
        <f t="shared" si="45"/>
        <v>942</v>
      </c>
      <c r="AS488" s="22"/>
      <c r="AT488" s="22"/>
      <c r="AU488" s="22"/>
      <c r="AV488" s="22" t="s">
        <v>1728</v>
      </c>
      <c r="AW488" s="22">
        <f t="shared" si="46"/>
        <v>942</v>
      </c>
      <c r="AX488" s="22" t="s">
        <v>1728</v>
      </c>
      <c r="AY488" s="22">
        <v>1200</v>
      </c>
      <c r="AZ488" s="23" t="s">
        <v>1836</v>
      </c>
      <c r="BA488" s="22" t="s">
        <v>1710</v>
      </c>
      <c r="BB488" s="1">
        <v>2200</v>
      </c>
      <c r="BC488" s="1" t="s">
        <v>852</v>
      </c>
      <c r="BD488" s="1" t="s">
        <v>40</v>
      </c>
      <c r="BE488" s="1">
        <v>61</v>
      </c>
      <c r="BF488" s="1">
        <v>1000</v>
      </c>
      <c r="BG488" s="1">
        <v>10</v>
      </c>
      <c r="BH488" s="1">
        <v>9.6279000000000003</v>
      </c>
      <c r="BI488" s="1" t="s">
        <v>17</v>
      </c>
    </row>
    <row r="489" spans="1:61" x14ac:dyDescent="0.15">
      <c r="A489" s="21" t="s">
        <v>1119</v>
      </c>
      <c r="B489" s="21" t="s">
        <v>1120</v>
      </c>
      <c r="C489" s="1" t="s">
        <v>38</v>
      </c>
      <c r="Q489" s="1">
        <v>1</v>
      </c>
      <c r="V489" s="1">
        <v>347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22">
        <f t="shared" si="47"/>
        <v>347</v>
      </c>
      <c r="AI489" s="22"/>
      <c r="AJ489" s="22"/>
      <c r="AK489" s="22">
        <f t="shared" si="43"/>
        <v>347</v>
      </c>
      <c r="AL489" s="22"/>
      <c r="AM489" s="22"/>
      <c r="AN489" s="22"/>
      <c r="AO489" s="22"/>
      <c r="AP489" s="22">
        <f t="shared" si="44"/>
        <v>347</v>
      </c>
      <c r="AQ489" s="22"/>
      <c r="AR489" s="22">
        <f t="shared" si="45"/>
        <v>347</v>
      </c>
      <c r="AS489" s="22"/>
      <c r="AT489" s="22"/>
      <c r="AU489" s="22"/>
      <c r="AV489" s="22"/>
      <c r="AW489" s="22">
        <f t="shared" si="46"/>
        <v>347</v>
      </c>
      <c r="AX489" s="22"/>
      <c r="AY489" s="22"/>
      <c r="AZ489" s="22"/>
      <c r="BA489" s="22"/>
      <c r="BB489" s="1">
        <v>1000</v>
      </c>
      <c r="BC489" s="1" t="s">
        <v>181</v>
      </c>
      <c r="BD489" s="1" t="s">
        <v>40</v>
      </c>
      <c r="BE489" s="1">
        <v>166</v>
      </c>
      <c r="BF489" s="1">
        <v>1000</v>
      </c>
      <c r="BG489" s="1">
        <v>500</v>
      </c>
      <c r="BH489" s="1">
        <v>6.4321000000000002</v>
      </c>
      <c r="BI489" s="1" t="s">
        <v>16</v>
      </c>
    </row>
    <row r="490" spans="1:61" x14ac:dyDescent="0.15">
      <c r="A490" s="21" t="s">
        <v>1121</v>
      </c>
      <c r="B490" s="21" t="s">
        <v>1122</v>
      </c>
      <c r="C490" s="1" t="s">
        <v>38</v>
      </c>
      <c r="K490" s="1">
        <v>6</v>
      </c>
      <c r="V490" s="1">
        <v>4102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22">
        <f t="shared" si="47"/>
        <v>4102</v>
      </c>
      <c r="AI490" s="22"/>
      <c r="AJ490" s="22"/>
      <c r="AK490" s="22">
        <f t="shared" si="43"/>
        <v>4102</v>
      </c>
      <c r="AL490" s="22"/>
      <c r="AM490" s="22"/>
      <c r="AN490" s="22"/>
      <c r="AO490" s="22"/>
      <c r="AP490" s="22">
        <f t="shared" si="44"/>
        <v>4102</v>
      </c>
      <c r="AQ490" s="22"/>
      <c r="AR490" s="22">
        <f t="shared" si="45"/>
        <v>4102</v>
      </c>
      <c r="AS490" s="22"/>
      <c r="AT490" s="22"/>
      <c r="AU490" s="22"/>
      <c r="AV490" s="22"/>
      <c r="AW490" s="22">
        <f t="shared" si="46"/>
        <v>4102</v>
      </c>
      <c r="AX490" s="22"/>
      <c r="AY490" s="22"/>
      <c r="AZ490" s="22"/>
      <c r="BA490" s="22"/>
      <c r="BB490" s="1">
        <v>0</v>
      </c>
      <c r="BC490" s="1" t="s">
        <v>172</v>
      </c>
      <c r="BD490" s="1" t="s">
        <v>40</v>
      </c>
      <c r="BE490" s="1">
        <v>166</v>
      </c>
      <c r="BF490" s="1">
        <v>500</v>
      </c>
      <c r="BG490" s="1">
        <v>500</v>
      </c>
      <c r="BH490" s="1">
        <v>0.85829999999999995</v>
      </c>
      <c r="BI490" s="1" t="s">
        <v>10</v>
      </c>
    </row>
    <row r="491" spans="1:61" x14ac:dyDescent="0.15">
      <c r="A491" s="21" t="s">
        <v>1123</v>
      </c>
      <c r="B491" s="21" t="s">
        <v>1124</v>
      </c>
      <c r="C491" s="1" t="s">
        <v>38</v>
      </c>
      <c r="K491" s="1">
        <v>18</v>
      </c>
      <c r="V491" s="1">
        <v>19418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22">
        <f t="shared" si="47"/>
        <v>19418</v>
      </c>
      <c r="AI491" s="22"/>
      <c r="AJ491" s="22"/>
      <c r="AK491" s="22">
        <f t="shared" si="43"/>
        <v>19418</v>
      </c>
      <c r="AL491" s="22"/>
      <c r="AM491" s="22"/>
      <c r="AN491" s="22"/>
      <c r="AO491" s="22"/>
      <c r="AP491" s="22">
        <f t="shared" si="44"/>
        <v>19418</v>
      </c>
      <c r="AQ491" s="22"/>
      <c r="AR491" s="22">
        <f t="shared" si="45"/>
        <v>19418</v>
      </c>
      <c r="AS491" s="22"/>
      <c r="AT491" s="22"/>
      <c r="AU491" s="22"/>
      <c r="AV491" s="22"/>
      <c r="AW491" s="22">
        <f t="shared" si="46"/>
        <v>19418</v>
      </c>
      <c r="AX491" s="22"/>
      <c r="AY491" s="22"/>
      <c r="AZ491" s="22"/>
      <c r="BA491" s="22"/>
      <c r="BB491" s="1">
        <v>0</v>
      </c>
      <c r="BC491" s="1" t="s">
        <v>181</v>
      </c>
      <c r="BD491" s="1" t="s">
        <v>40</v>
      </c>
      <c r="BE491" s="1">
        <v>376</v>
      </c>
      <c r="BF491" s="1">
        <v>10000</v>
      </c>
      <c r="BG491" s="1">
        <v>10000</v>
      </c>
      <c r="BH491" s="1">
        <v>7.7999999999999996E-3</v>
      </c>
      <c r="BI491" s="1" t="s">
        <v>10</v>
      </c>
    </row>
    <row r="492" spans="1:61" x14ac:dyDescent="0.15">
      <c r="A492" s="21" t="s">
        <v>1125</v>
      </c>
      <c r="B492" s="21" t="s">
        <v>1126</v>
      </c>
      <c r="C492" s="1" t="s">
        <v>38</v>
      </c>
      <c r="K492" s="1">
        <v>4</v>
      </c>
      <c r="V492" s="1">
        <v>3947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22">
        <f t="shared" si="47"/>
        <v>3947</v>
      </c>
      <c r="AI492" s="22"/>
      <c r="AJ492" s="22"/>
      <c r="AK492" s="22">
        <f t="shared" si="43"/>
        <v>3947</v>
      </c>
      <c r="AL492" s="22"/>
      <c r="AM492" s="22"/>
      <c r="AN492" s="22"/>
      <c r="AO492" s="22"/>
      <c r="AP492" s="22">
        <f t="shared" si="44"/>
        <v>3947</v>
      </c>
      <c r="AQ492" s="22"/>
      <c r="AR492" s="22">
        <f t="shared" si="45"/>
        <v>3947</v>
      </c>
      <c r="AS492" s="22"/>
      <c r="AT492" s="22"/>
      <c r="AU492" s="22"/>
      <c r="AV492" s="22"/>
      <c r="AW492" s="22">
        <f t="shared" si="46"/>
        <v>3947</v>
      </c>
      <c r="AX492" s="22"/>
      <c r="AY492" s="22"/>
      <c r="AZ492" s="22"/>
      <c r="BA492" s="22"/>
      <c r="BB492" s="1">
        <v>0</v>
      </c>
      <c r="BC492" s="1" t="s">
        <v>172</v>
      </c>
      <c r="BD492" s="1" t="s">
        <v>40</v>
      </c>
      <c r="BE492" s="1">
        <v>96</v>
      </c>
      <c r="BF492" s="1">
        <v>10000</v>
      </c>
      <c r="BG492" s="1">
        <v>5000</v>
      </c>
      <c r="BH492" s="1">
        <v>4.41E-2</v>
      </c>
      <c r="BI492" s="1" t="s">
        <v>10</v>
      </c>
    </row>
    <row r="493" spans="1:61" x14ac:dyDescent="0.15">
      <c r="A493" s="21" t="s">
        <v>1127</v>
      </c>
      <c r="B493" s="21" t="s">
        <v>1128</v>
      </c>
      <c r="C493" s="1" t="s">
        <v>38</v>
      </c>
      <c r="K493" s="1">
        <v>12</v>
      </c>
      <c r="V493" s="1">
        <v>10116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22">
        <f t="shared" si="47"/>
        <v>10116</v>
      </c>
      <c r="AI493" s="22"/>
      <c r="AJ493" s="22"/>
      <c r="AK493" s="22">
        <f t="shared" si="43"/>
        <v>10116</v>
      </c>
      <c r="AL493" s="22"/>
      <c r="AM493" s="22"/>
      <c r="AN493" s="22"/>
      <c r="AO493" s="22"/>
      <c r="AP493" s="22">
        <f t="shared" si="44"/>
        <v>10116</v>
      </c>
      <c r="AQ493" s="22"/>
      <c r="AR493" s="22">
        <f t="shared" si="45"/>
        <v>10116</v>
      </c>
      <c r="AS493" s="22"/>
      <c r="AT493" s="22"/>
      <c r="AU493" s="22"/>
      <c r="AV493" s="22"/>
      <c r="AW493" s="22">
        <f t="shared" si="46"/>
        <v>10116</v>
      </c>
      <c r="AX493" s="22"/>
      <c r="AY493" s="22"/>
      <c r="AZ493" s="22"/>
      <c r="BA493" s="22"/>
      <c r="BB493" s="1">
        <v>0</v>
      </c>
      <c r="BC493" s="1" t="s">
        <v>395</v>
      </c>
      <c r="BD493" s="1" t="s">
        <v>40</v>
      </c>
      <c r="BE493" s="1">
        <v>91</v>
      </c>
      <c r="BF493" s="1">
        <v>10000</v>
      </c>
      <c r="BG493" s="1">
        <v>10000</v>
      </c>
      <c r="BH493" s="1">
        <v>0.15939999999999999</v>
      </c>
      <c r="BI493" s="1" t="s">
        <v>10</v>
      </c>
    </row>
    <row r="494" spans="1:61" x14ac:dyDescent="0.15">
      <c r="A494" s="21" t="s">
        <v>1129</v>
      </c>
      <c r="B494" s="21" t="s">
        <v>1130</v>
      </c>
      <c r="C494" s="1" t="s">
        <v>38</v>
      </c>
      <c r="U494" s="1">
        <v>2</v>
      </c>
      <c r="V494" s="1">
        <v>42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22">
        <f t="shared" si="47"/>
        <v>42</v>
      </c>
      <c r="AI494" s="22"/>
      <c r="AJ494" s="22"/>
      <c r="AK494" s="22">
        <f t="shared" si="43"/>
        <v>42</v>
      </c>
      <c r="AL494" s="22"/>
      <c r="AM494" s="22"/>
      <c r="AN494" s="22"/>
      <c r="AO494" s="22"/>
      <c r="AP494" s="22">
        <f t="shared" si="44"/>
        <v>42</v>
      </c>
      <c r="AQ494" s="22"/>
      <c r="AR494" s="22">
        <f t="shared" si="45"/>
        <v>42</v>
      </c>
      <c r="AS494" s="22"/>
      <c r="AT494" s="22"/>
      <c r="AU494" s="22"/>
      <c r="AV494" s="22"/>
      <c r="AW494" s="22">
        <f t="shared" si="46"/>
        <v>42</v>
      </c>
      <c r="AX494" s="22"/>
      <c r="AY494" s="22"/>
      <c r="AZ494" s="22"/>
      <c r="BA494" s="22"/>
      <c r="BB494" s="1">
        <v>0</v>
      </c>
      <c r="BC494" s="1" t="s">
        <v>150</v>
      </c>
      <c r="BD494" s="1" t="s">
        <v>40</v>
      </c>
      <c r="BE494" s="1">
        <v>999</v>
      </c>
      <c r="BF494" s="1">
        <v>1</v>
      </c>
      <c r="BG494" s="1">
        <v>1</v>
      </c>
      <c r="BH494" s="1">
        <v>1.9279999999999999</v>
      </c>
      <c r="BI494" s="1" t="s">
        <v>20</v>
      </c>
    </row>
    <row r="495" spans="1:61" x14ac:dyDescent="0.15">
      <c r="A495" s="21" t="s">
        <v>1131</v>
      </c>
      <c r="B495" s="21" t="s">
        <v>1132</v>
      </c>
      <c r="C495" s="1" t="s">
        <v>38</v>
      </c>
      <c r="U495" s="1">
        <v>3</v>
      </c>
      <c r="V495" s="1">
        <v>24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22">
        <f t="shared" si="47"/>
        <v>24</v>
      </c>
      <c r="AI495" s="22"/>
      <c r="AJ495" s="22"/>
      <c r="AK495" s="22">
        <f t="shared" si="43"/>
        <v>24</v>
      </c>
      <c r="AL495" s="22"/>
      <c r="AM495" s="22"/>
      <c r="AN495" s="22"/>
      <c r="AO495" s="22"/>
      <c r="AP495" s="22">
        <f t="shared" si="44"/>
        <v>24</v>
      </c>
      <c r="AQ495" s="22"/>
      <c r="AR495" s="22">
        <f t="shared" si="45"/>
        <v>24</v>
      </c>
      <c r="AS495" s="22"/>
      <c r="AT495" s="22"/>
      <c r="AU495" s="22"/>
      <c r="AV495" s="22"/>
      <c r="AW495" s="22">
        <f t="shared" si="46"/>
        <v>24</v>
      </c>
      <c r="AX495" s="22"/>
      <c r="AY495" s="22"/>
      <c r="AZ495" s="22"/>
      <c r="BA495" s="22"/>
      <c r="BB495" s="1">
        <v>0</v>
      </c>
      <c r="BC495" s="1" t="s">
        <v>150</v>
      </c>
      <c r="BD495" s="1" t="s">
        <v>40</v>
      </c>
      <c r="BE495" s="1">
        <v>999</v>
      </c>
      <c r="BF495" s="1">
        <v>1</v>
      </c>
      <c r="BG495" s="1">
        <v>1</v>
      </c>
      <c r="BH495" s="1">
        <v>2.96</v>
      </c>
      <c r="BI495" s="1" t="s">
        <v>20</v>
      </c>
    </row>
    <row r="496" spans="1:61" x14ac:dyDescent="0.15">
      <c r="A496" s="21" t="s">
        <v>1133</v>
      </c>
      <c r="B496" s="21" t="s">
        <v>1134</v>
      </c>
      <c r="C496" s="1" t="s">
        <v>38</v>
      </c>
      <c r="K496" s="1">
        <v>1</v>
      </c>
      <c r="V496" s="1">
        <v>691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22">
        <f t="shared" si="47"/>
        <v>691</v>
      </c>
      <c r="AI496" s="22"/>
      <c r="AJ496" s="22"/>
      <c r="AK496" s="22">
        <f t="shared" si="43"/>
        <v>691</v>
      </c>
      <c r="AL496" s="22"/>
      <c r="AM496" s="22"/>
      <c r="AN496" s="22"/>
      <c r="AO496" s="22"/>
      <c r="AP496" s="22">
        <f t="shared" si="44"/>
        <v>691</v>
      </c>
      <c r="AQ496" s="22"/>
      <c r="AR496" s="22">
        <f t="shared" si="45"/>
        <v>691</v>
      </c>
      <c r="AS496" s="22"/>
      <c r="AT496" s="22"/>
      <c r="AU496" s="22"/>
      <c r="AV496" s="22"/>
      <c r="AW496" s="22">
        <f t="shared" si="46"/>
        <v>691</v>
      </c>
      <c r="AX496" s="22"/>
      <c r="AY496" s="22"/>
      <c r="AZ496" s="22"/>
      <c r="BA496" s="22"/>
      <c r="BB496" s="1">
        <v>0</v>
      </c>
      <c r="BC496" s="1" t="s">
        <v>68</v>
      </c>
      <c r="BD496" s="1" t="s">
        <v>40</v>
      </c>
      <c r="BE496" s="1">
        <v>86</v>
      </c>
      <c r="BF496" s="1">
        <v>250</v>
      </c>
      <c r="BG496" s="1">
        <v>1</v>
      </c>
      <c r="BH496" s="1">
        <v>2.3460999999999999</v>
      </c>
      <c r="BI496" s="1" t="s">
        <v>10</v>
      </c>
    </row>
    <row r="497" spans="1:61" x14ac:dyDescent="0.15">
      <c r="A497" s="21" t="s">
        <v>1135</v>
      </c>
      <c r="B497" s="21" t="s">
        <v>1136</v>
      </c>
      <c r="C497" s="1" t="s">
        <v>38</v>
      </c>
      <c r="K497" s="1">
        <v>1</v>
      </c>
      <c r="V497" s="1">
        <v>2700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22">
        <f t="shared" si="47"/>
        <v>2700</v>
      </c>
      <c r="AI497" s="22"/>
      <c r="AJ497" s="22"/>
      <c r="AK497" s="22">
        <f t="shared" si="43"/>
        <v>2700</v>
      </c>
      <c r="AL497" s="22"/>
      <c r="AM497" s="22"/>
      <c r="AN497" s="22"/>
      <c r="AO497" s="22"/>
      <c r="AP497" s="22">
        <f t="shared" si="44"/>
        <v>2700</v>
      </c>
      <c r="AQ497" s="22"/>
      <c r="AR497" s="22">
        <f t="shared" si="45"/>
        <v>2700</v>
      </c>
      <c r="AS497" s="22"/>
      <c r="AT497" s="22"/>
      <c r="AU497" s="22"/>
      <c r="AV497" s="22"/>
      <c r="AW497" s="22">
        <f t="shared" si="46"/>
        <v>2700</v>
      </c>
      <c r="AX497" s="22"/>
      <c r="AY497" s="22"/>
      <c r="AZ497" s="22"/>
      <c r="BA497" s="22"/>
      <c r="BB497" s="1">
        <v>0</v>
      </c>
      <c r="BC497" s="1" t="s">
        <v>395</v>
      </c>
      <c r="BD497" s="1" t="s">
        <v>40</v>
      </c>
      <c r="BE497" s="1">
        <v>211</v>
      </c>
      <c r="BF497" s="1">
        <v>5000</v>
      </c>
      <c r="BG497" s="1">
        <v>5000</v>
      </c>
      <c r="BH497" s="1">
        <v>0.72619999999999996</v>
      </c>
      <c r="BI497" s="1" t="s">
        <v>10</v>
      </c>
    </row>
    <row r="498" spans="1:61" x14ac:dyDescent="0.15">
      <c r="A498" s="21" t="s">
        <v>1137</v>
      </c>
      <c r="B498" s="21" t="s">
        <v>1138</v>
      </c>
      <c r="C498" s="1" t="s">
        <v>38</v>
      </c>
      <c r="K498" s="1">
        <v>5</v>
      </c>
      <c r="V498" s="1">
        <v>7668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22">
        <f t="shared" si="47"/>
        <v>7668</v>
      </c>
      <c r="AI498" s="22"/>
      <c r="AJ498" s="22"/>
      <c r="AK498" s="22">
        <f t="shared" si="43"/>
        <v>7668</v>
      </c>
      <c r="AL498" s="22"/>
      <c r="AM498" s="22"/>
      <c r="AN498" s="22"/>
      <c r="AO498" s="22"/>
      <c r="AP498" s="22">
        <f t="shared" si="44"/>
        <v>7668</v>
      </c>
      <c r="AQ498" s="22"/>
      <c r="AR498" s="22">
        <f t="shared" si="45"/>
        <v>7668</v>
      </c>
      <c r="AS498" s="22"/>
      <c r="AT498" s="22"/>
      <c r="AU498" s="22"/>
      <c r="AV498" s="22"/>
      <c r="AW498" s="22">
        <f t="shared" si="46"/>
        <v>7668</v>
      </c>
      <c r="AX498" s="22"/>
      <c r="AY498" s="22"/>
      <c r="AZ498" s="22"/>
      <c r="BA498" s="22"/>
      <c r="BB498" s="1">
        <v>0</v>
      </c>
      <c r="BC498" s="1" t="s">
        <v>172</v>
      </c>
      <c r="BD498" s="1" t="s">
        <v>40</v>
      </c>
      <c r="BE498" s="1">
        <v>371</v>
      </c>
      <c r="BF498" s="1">
        <v>10000</v>
      </c>
      <c r="BG498" s="1">
        <v>10000</v>
      </c>
      <c r="BH498" s="1">
        <v>1.0200000000000001E-2</v>
      </c>
      <c r="BI498" s="1" t="s">
        <v>10</v>
      </c>
    </row>
    <row r="499" spans="1:61" x14ac:dyDescent="0.15">
      <c r="A499" s="21" t="s">
        <v>1139</v>
      </c>
      <c r="B499" s="21" t="s">
        <v>1140</v>
      </c>
      <c r="C499" s="1" t="s">
        <v>38</v>
      </c>
      <c r="K499" s="1">
        <v>9</v>
      </c>
      <c r="V499" s="1">
        <v>13698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22">
        <f t="shared" si="47"/>
        <v>13698</v>
      </c>
      <c r="AI499" s="22"/>
      <c r="AJ499" s="22"/>
      <c r="AK499" s="22">
        <f t="shared" si="43"/>
        <v>13698</v>
      </c>
      <c r="AL499" s="22"/>
      <c r="AM499" s="22"/>
      <c r="AN499" s="22"/>
      <c r="AO499" s="22"/>
      <c r="AP499" s="22">
        <f t="shared" si="44"/>
        <v>13698</v>
      </c>
      <c r="AQ499" s="22"/>
      <c r="AR499" s="22">
        <f t="shared" si="45"/>
        <v>13698</v>
      </c>
      <c r="AS499" s="22"/>
      <c r="AT499" s="22"/>
      <c r="AU499" s="22"/>
      <c r="AV499" s="22"/>
      <c r="AW499" s="22">
        <f t="shared" si="46"/>
        <v>13698</v>
      </c>
      <c r="AX499" s="22"/>
      <c r="AY499" s="22"/>
      <c r="AZ499" s="22"/>
      <c r="BA499" s="22"/>
      <c r="BB499" s="1">
        <v>0</v>
      </c>
      <c r="BC499" s="1" t="s">
        <v>395</v>
      </c>
      <c r="BD499" s="1" t="s">
        <v>40</v>
      </c>
      <c r="BE499" s="1">
        <v>91</v>
      </c>
      <c r="BF499" s="1">
        <v>10000</v>
      </c>
      <c r="BG499" s="1">
        <v>10000</v>
      </c>
      <c r="BH499" s="1">
        <v>0.15870000000000001</v>
      </c>
      <c r="BI499" s="1" t="s">
        <v>10</v>
      </c>
    </row>
    <row r="500" spans="1:61" x14ac:dyDescent="0.15">
      <c r="A500" s="21" t="s">
        <v>1141</v>
      </c>
      <c r="B500" s="21" t="s">
        <v>1142</v>
      </c>
      <c r="C500" s="1" t="s">
        <v>38</v>
      </c>
      <c r="N500" s="1">
        <v>6</v>
      </c>
      <c r="V500" s="1">
        <v>4393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22">
        <f t="shared" si="47"/>
        <v>4393</v>
      </c>
      <c r="AI500" s="22"/>
      <c r="AJ500" s="22"/>
      <c r="AK500" s="22">
        <f t="shared" si="43"/>
        <v>4393</v>
      </c>
      <c r="AL500" s="22"/>
      <c r="AM500" s="22"/>
      <c r="AN500" s="22"/>
      <c r="AO500" s="22"/>
      <c r="AP500" s="22">
        <f t="shared" si="44"/>
        <v>4393</v>
      </c>
      <c r="AQ500" s="22"/>
      <c r="AR500" s="22">
        <f t="shared" si="45"/>
        <v>4393</v>
      </c>
      <c r="AS500" s="22"/>
      <c r="AT500" s="22"/>
      <c r="AU500" s="22"/>
      <c r="AV500" s="22"/>
      <c r="AW500" s="22">
        <f t="shared" si="46"/>
        <v>4393</v>
      </c>
      <c r="AX500" s="22"/>
      <c r="AY500" s="22"/>
      <c r="AZ500" s="22"/>
      <c r="BA500" s="22"/>
      <c r="BB500" s="1">
        <v>0</v>
      </c>
      <c r="BC500" s="1" t="s">
        <v>483</v>
      </c>
      <c r="BD500" s="1" t="s">
        <v>40</v>
      </c>
      <c r="BE500" s="1">
        <v>81</v>
      </c>
      <c r="BF500" s="1">
        <v>5000</v>
      </c>
      <c r="BG500" s="1">
        <v>5000</v>
      </c>
      <c r="BH500" s="1">
        <v>0.2117</v>
      </c>
      <c r="BI500" s="1" t="s">
        <v>13</v>
      </c>
    </row>
    <row r="501" spans="1:61" x14ac:dyDescent="0.15">
      <c r="A501" s="21" t="s">
        <v>1143</v>
      </c>
      <c r="B501" s="21" t="s">
        <v>1144</v>
      </c>
      <c r="C501" s="1" t="s">
        <v>38</v>
      </c>
      <c r="K501" s="1">
        <v>6</v>
      </c>
      <c r="V501" s="1">
        <v>12421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22">
        <f t="shared" si="47"/>
        <v>12421</v>
      </c>
      <c r="AI501" s="22"/>
      <c r="AJ501" s="22"/>
      <c r="AK501" s="22">
        <f t="shared" si="43"/>
        <v>12421</v>
      </c>
      <c r="AL501" s="22"/>
      <c r="AM501" s="22"/>
      <c r="AN501" s="22"/>
      <c r="AO501" s="22"/>
      <c r="AP501" s="22">
        <f t="shared" si="44"/>
        <v>12421</v>
      </c>
      <c r="AQ501" s="22"/>
      <c r="AR501" s="22">
        <f t="shared" si="45"/>
        <v>12421</v>
      </c>
      <c r="AS501" s="22"/>
      <c r="AT501" s="22"/>
      <c r="AU501" s="22"/>
      <c r="AV501" s="22"/>
      <c r="AW501" s="22">
        <f t="shared" si="46"/>
        <v>12421</v>
      </c>
      <c r="AX501" s="22"/>
      <c r="AY501" s="22"/>
      <c r="AZ501" s="22"/>
      <c r="BA501" s="22"/>
      <c r="BB501" s="1">
        <v>0</v>
      </c>
      <c r="BC501" s="1" t="s">
        <v>172</v>
      </c>
      <c r="BD501" s="1" t="s">
        <v>40</v>
      </c>
      <c r="BE501" s="1">
        <v>376</v>
      </c>
      <c r="BF501" s="1">
        <v>10000</v>
      </c>
      <c r="BG501" s="1">
        <v>10000</v>
      </c>
      <c r="BH501" s="1">
        <v>1.41E-2</v>
      </c>
      <c r="BI501" s="1" t="s">
        <v>10</v>
      </c>
    </row>
    <row r="502" spans="1:61" x14ac:dyDescent="0.15">
      <c r="A502" s="21" t="s">
        <v>1145</v>
      </c>
      <c r="B502" s="21" t="s">
        <v>1146</v>
      </c>
      <c r="C502" s="1" t="s">
        <v>38</v>
      </c>
      <c r="K502" s="1">
        <v>1</v>
      </c>
      <c r="V502" s="1">
        <v>2723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22">
        <f t="shared" si="47"/>
        <v>2723</v>
      </c>
      <c r="AI502" s="22"/>
      <c r="AJ502" s="22"/>
      <c r="AK502" s="22">
        <f t="shared" si="43"/>
        <v>2723</v>
      </c>
      <c r="AL502" s="22"/>
      <c r="AM502" s="22"/>
      <c r="AN502" s="22"/>
      <c r="AO502" s="22"/>
      <c r="AP502" s="22">
        <f t="shared" si="44"/>
        <v>2723</v>
      </c>
      <c r="AQ502" s="22"/>
      <c r="AR502" s="22">
        <f t="shared" si="45"/>
        <v>2723</v>
      </c>
      <c r="AS502" s="22"/>
      <c r="AT502" s="22"/>
      <c r="AU502" s="22"/>
      <c r="AV502" s="22"/>
      <c r="AW502" s="22">
        <f t="shared" si="46"/>
        <v>2723</v>
      </c>
      <c r="AX502" s="22"/>
      <c r="AY502" s="22"/>
      <c r="AZ502" s="22"/>
      <c r="BA502" s="22"/>
      <c r="BB502" s="1">
        <v>0</v>
      </c>
      <c r="BC502" s="1" t="s">
        <v>331</v>
      </c>
      <c r="BD502" s="1" t="s">
        <v>40</v>
      </c>
      <c r="BE502" s="1">
        <v>371</v>
      </c>
      <c r="BF502" s="1">
        <v>5000</v>
      </c>
      <c r="BG502" s="1">
        <v>5000</v>
      </c>
      <c r="BH502" s="1">
        <v>2.23E-2</v>
      </c>
      <c r="BI502" s="1" t="s">
        <v>10</v>
      </c>
    </row>
    <row r="503" spans="1:61" x14ac:dyDescent="0.15">
      <c r="A503" s="21" t="s">
        <v>1147</v>
      </c>
      <c r="B503" s="21" t="s">
        <v>1148</v>
      </c>
      <c r="C503" s="1" t="s">
        <v>38</v>
      </c>
      <c r="L503" s="1">
        <v>2</v>
      </c>
      <c r="V503" s="1">
        <v>5844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22">
        <f t="shared" si="47"/>
        <v>5844</v>
      </c>
      <c r="AI503" s="22"/>
      <c r="AJ503" s="22"/>
      <c r="AK503" s="22">
        <f t="shared" si="43"/>
        <v>5844</v>
      </c>
      <c r="AL503" s="22"/>
      <c r="AM503" s="22"/>
      <c r="AN503" s="22"/>
      <c r="AO503" s="22"/>
      <c r="AP503" s="22">
        <f t="shared" si="44"/>
        <v>5844</v>
      </c>
      <c r="AQ503" s="22"/>
      <c r="AR503" s="22">
        <f t="shared" si="45"/>
        <v>5844</v>
      </c>
      <c r="AS503" s="22"/>
      <c r="AT503" s="22"/>
      <c r="AU503" s="22"/>
      <c r="AV503" s="22"/>
      <c r="AW503" s="22">
        <f t="shared" si="46"/>
        <v>5844</v>
      </c>
      <c r="AX503" s="22"/>
      <c r="AY503" s="22"/>
      <c r="AZ503" s="22"/>
      <c r="BA503" s="22"/>
      <c r="BB503" s="1">
        <v>0</v>
      </c>
      <c r="BC503" s="1" t="s">
        <v>181</v>
      </c>
      <c r="BD503" s="1" t="s">
        <v>40</v>
      </c>
      <c r="BE503" s="1">
        <v>371</v>
      </c>
      <c r="BF503" s="1">
        <v>10000</v>
      </c>
      <c r="BG503" s="1">
        <v>5000</v>
      </c>
      <c r="BH503" s="1">
        <v>0.55020000000000002</v>
      </c>
      <c r="BI503" s="1" t="s">
        <v>11</v>
      </c>
    </row>
    <row r="504" spans="1:61" x14ac:dyDescent="0.15">
      <c r="A504" s="21" t="s">
        <v>1149</v>
      </c>
      <c r="B504" s="21" t="s">
        <v>1150</v>
      </c>
      <c r="C504" s="1" t="s">
        <v>38</v>
      </c>
      <c r="K504" s="1">
        <v>1</v>
      </c>
      <c r="V504" s="1">
        <v>7032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22">
        <f t="shared" si="47"/>
        <v>7032</v>
      </c>
      <c r="AI504" s="22"/>
      <c r="AJ504" s="22"/>
      <c r="AK504" s="22">
        <f t="shared" si="43"/>
        <v>7032</v>
      </c>
      <c r="AL504" s="22"/>
      <c r="AM504" s="22"/>
      <c r="AN504" s="22"/>
      <c r="AO504" s="22"/>
      <c r="AP504" s="22">
        <f t="shared" si="44"/>
        <v>7032</v>
      </c>
      <c r="AQ504" s="22"/>
      <c r="AR504" s="22">
        <f t="shared" si="45"/>
        <v>7032</v>
      </c>
      <c r="AS504" s="22"/>
      <c r="AT504" s="22"/>
      <c r="AU504" s="22"/>
      <c r="AV504" s="22"/>
      <c r="AW504" s="22">
        <f t="shared" si="46"/>
        <v>7032</v>
      </c>
      <c r="AX504" s="22"/>
      <c r="AY504" s="22"/>
      <c r="AZ504" s="22"/>
      <c r="BA504" s="22"/>
      <c r="BB504" s="1">
        <v>0</v>
      </c>
      <c r="BC504" s="1" t="s">
        <v>172</v>
      </c>
      <c r="BD504" s="1" t="s">
        <v>40</v>
      </c>
      <c r="BE504" s="1">
        <v>376</v>
      </c>
      <c r="BF504" s="1">
        <v>10000</v>
      </c>
      <c r="BG504" s="1">
        <v>10000</v>
      </c>
      <c r="BH504" s="1">
        <v>1.43E-2</v>
      </c>
      <c r="BI504" s="1" t="s">
        <v>10</v>
      </c>
    </row>
    <row r="505" spans="1:61" x14ac:dyDescent="0.15">
      <c r="A505" s="21" t="s">
        <v>1091</v>
      </c>
      <c r="B505" s="21" t="s">
        <v>1092</v>
      </c>
      <c r="C505" s="1" t="s">
        <v>38</v>
      </c>
      <c r="R505" s="1">
        <v>4</v>
      </c>
      <c r="V505" s="1">
        <v>712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22">
        <f t="shared" si="47"/>
        <v>712</v>
      </c>
      <c r="AI505" s="22"/>
      <c r="AJ505" s="22"/>
      <c r="AK505" s="22">
        <f t="shared" si="43"/>
        <v>712</v>
      </c>
      <c r="AL505" s="22"/>
      <c r="AM505" s="22"/>
      <c r="AN505" s="22"/>
      <c r="AO505" s="22" t="s">
        <v>1728</v>
      </c>
      <c r="AP505" s="22">
        <f t="shared" si="44"/>
        <v>712</v>
      </c>
      <c r="AQ505" s="22" t="s">
        <v>1728</v>
      </c>
      <c r="AR505" s="22">
        <f t="shared" si="45"/>
        <v>712</v>
      </c>
      <c r="AS505" s="22"/>
      <c r="AT505" s="22"/>
      <c r="AU505" s="22"/>
      <c r="AV505" s="22" t="s">
        <v>1728</v>
      </c>
      <c r="AW505" s="22">
        <f t="shared" si="46"/>
        <v>712</v>
      </c>
      <c r="AX505" s="22" t="s">
        <v>1728</v>
      </c>
      <c r="AY505" s="22">
        <v>1000</v>
      </c>
      <c r="AZ505" s="22" t="s">
        <v>1716</v>
      </c>
      <c r="BA505" s="22" t="s">
        <v>1710</v>
      </c>
      <c r="BB505" s="1">
        <v>2000</v>
      </c>
      <c r="BC505" s="1" t="s">
        <v>852</v>
      </c>
      <c r="BD505" s="1" t="s">
        <v>40</v>
      </c>
      <c r="BE505" s="1">
        <v>61</v>
      </c>
      <c r="BF505" s="1">
        <v>1000</v>
      </c>
      <c r="BG505" s="1">
        <v>10</v>
      </c>
      <c r="BH505" s="1">
        <v>17.949000000000002</v>
      </c>
      <c r="BI505" s="1" t="s">
        <v>17</v>
      </c>
    </row>
    <row r="506" spans="1:61" x14ac:dyDescent="0.15">
      <c r="A506" s="21" t="s">
        <v>1153</v>
      </c>
      <c r="B506" s="21" t="s">
        <v>1154</v>
      </c>
      <c r="C506" s="1" t="s">
        <v>38</v>
      </c>
      <c r="K506" s="1">
        <v>11</v>
      </c>
      <c r="V506" s="1">
        <v>8460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22">
        <f t="shared" si="47"/>
        <v>8460</v>
      </c>
      <c r="AI506" s="22"/>
      <c r="AJ506" s="22"/>
      <c r="AK506" s="22">
        <f t="shared" si="43"/>
        <v>8460</v>
      </c>
      <c r="AL506" s="22"/>
      <c r="AM506" s="22"/>
      <c r="AN506" s="22"/>
      <c r="AO506" s="22"/>
      <c r="AP506" s="22">
        <f t="shared" si="44"/>
        <v>8460</v>
      </c>
      <c r="AQ506" s="22"/>
      <c r="AR506" s="22">
        <f t="shared" si="45"/>
        <v>8460</v>
      </c>
      <c r="AS506" s="22"/>
      <c r="AT506" s="22"/>
      <c r="AU506" s="22"/>
      <c r="AV506" s="22"/>
      <c r="AW506" s="22">
        <f t="shared" si="46"/>
        <v>8460</v>
      </c>
      <c r="AX506" s="22"/>
      <c r="AY506" s="22"/>
      <c r="AZ506" s="22"/>
      <c r="BA506" s="22"/>
      <c r="BB506" s="1">
        <v>0</v>
      </c>
      <c r="BC506" s="1" t="s">
        <v>395</v>
      </c>
      <c r="BD506" s="1" t="s">
        <v>40</v>
      </c>
      <c r="BE506" s="1">
        <v>91</v>
      </c>
      <c r="BF506" s="1">
        <v>10000</v>
      </c>
      <c r="BG506" s="1">
        <v>10000</v>
      </c>
      <c r="BH506" s="1">
        <v>0.28110000000000002</v>
      </c>
      <c r="BI506" s="1" t="s">
        <v>10</v>
      </c>
    </row>
    <row r="507" spans="1:61" x14ac:dyDescent="0.15">
      <c r="A507" s="21" t="s">
        <v>1155</v>
      </c>
      <c r="B507" s="21" t="s">
        <v>1156</v>
      </c>
      <c r="C507" s="1" t="s">
        <v>38</v>
      </c>
      <c r="K507" s="1">
        <v>1</v>
      </c>
      <c r="V507" s="1">
        <v>6920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22">
        <f t="shared" si="47"/>
        <v>6920</v>
      </c>
      <c r="AI507" s="22"/>
      <c r="AJ507" s="22"/>
      <c r="AK507" s="22">
        <f t="shared" si="43"/>
        <v>6920</v>
      </c>
      <c r="AL507" s="22"/>
      <c r="AM507" s="22"/>
      <c r="AN507" s="22"/>
      <c r="AO507" s="22"/>
      <c r="AP507" s="22">
        <f t="shared" si="44"/>
        <v>6920</v>
      </c>
      <c r="AQ507" s="22"/>
      <c r="AR507" s="22">
        <f t="shared" si="45"/>
        <v>6920</v>
      </c>
      <c r="AS507" s="22"/>
      <c r="AT507" s="22"/>
      <c r="AU507" s="22"/>
      <c r="AV507" s="22"/>
      <c r="AW507" s="22">
        <f t="shared" si="46"/>
        <v>6920</v>
      </c>
      <c r="AX507" s="22"/>
      <c r="AY507" s="22"/>
      <c r="AZ507" s="22"/>
      <c r="BA507" s="22"/>
      <c r="BB507" s="1">
        <v>0</v>
      </c>
      <c r="BC507" s="1" t="s">
        <v>172</v>
      </c>
      <c r="BD507" s="1" t="s">
        <v>40</v>
      </c>
      <c r="BE507" s="1">
        <v>376</v>
      </c>
      <c r="BF507" s="1">
        <v>10000</v>
      </c>
      <c r="BG507" s="1">
        <v>10000</v>
      </c>
      <c r="BH507" s="1">
        <v>1.44E-2</v>
      </c>
      <c r="BI507" s="1" t="s">
        <v>10</v>
      </c>
    </row>
    <row r="508" spans="1:61" x14ac:dyDescent="0.15">
      <c r="A508" s="21" t="s">
        <v>1157</v>
      </c>
      <c r="B508" s="21" t="s">
        <v>1158</v>
      </c>
      <c r="C508" s="1" t="s">
        <v>38</v>
      </c>
      <c r="U508" s="1">
        <v>1</v>
      </c>
      <c r="V508" s="1">
        <v>92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22">
        <f t="shared" si="47"/>
        <v>92</v>
      </c>
      <c r="AI508" s="22"/>
      <c r="AJ508" s="22"/>
      <c r="AK508" s="22">
        <f t="shared" si="43"/>
        <v>92</v>
      </c>
      <c r="AL508" s="22"/>
      <c r="AM508" s="22"/>
      <c r="AN508" s="22"/>
      <c r="AO508" s="22"/>
      <c r="AP508" s="22">
        <f t="shared" si="44"/>
        <v>92</v>
      </c>
      <c r="AQ508" s="22"/>
      <c r="AR508" s="22">
        <f t="shared" si="45"/>
        <v>92</v>
      </c>
      <c r="AS508" s="22"/>
      <c r="AT508" s="22"/>
      <c r="AU508" s="22"/>
      <c r="AV508" s="22"/>
      <c r="AW508" s="22">
        <f t="shared" si="46"/>
        <v>92</v>
      </c>
      <c r="AX508" s="22"/>
      <c r="AY508" s="22"/>
      <c r="AZ508" s="22"/>
      <c r="BA508" s="22"/>
      <c r="BB508" s="1">
        <v>0</v>
      </c>
      <c r="BC508" s="1" t="s">
        <v>150</v>
      </c>
      <c r="BD508" s="1" t="s">
        <v>40</v>
      </c>
      <c r="BE508" s="1">
        <v>999</v>
      </c>
      <c r="BF508" s="1">
        <v>1</v>
      </c>
      <c r="BG508" s="1">
        <v>1</v>
      </c>
      <c r="BH508" s="1">
        <v>0.18</v>
      </c>
      <c r="BI508" s="1" t="s">
        <v>20</v>
      </c>
    </row>
    <row r="509" spans="1:61" x14ac:dyDescent="0.15">
      <c r="A509" s="21" t="s">
        <v>1159</v>
      </c>
      <c r="B509" s="21" t="s">
        <v>1160</v>
      </c>
      <c r="C509" s="1" t="s">
        <v>38</v>
      </c>
      <c r="L509" s="1">
        <v>2</v>
      </c>
      <c r="V509" s="1">
        <v>1486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22">
        <f t="shared" si="47"/>
        <v>1486</v>
      </c>
      <c r="AI509" s="22"/>
      <c r="AJ509" s="22"/>
      <c r="AK509" s="22">
        <f t="shared" si="43"/>
        <v>1486</v>
      </c>
      <c r="AL509" s="22"/>
      <c r="AM509" s="22"/>
      <c r="AN509" s="22"/>
      <c r="AO509" s="22"/>
      <c r="AP509" s="22">
        <f t="shared" si="44"/>
        <v>1486</v>
      </c>
      <c r="AQ509" s="22"/>
      <c r="AR509" s="22">
        <f t="shared" si="45"/>
        <v>1486</v>
      </c>
      <c r="AS509" s="22"/>
      <c r="AT509" s="22"/>
      <c r="AU509" s="22"/>
      <c r="AV509" s="22"/>
      <c r="AW509" s="22">
        <f t="shared" si="46"/>
        <v>1486</v>
      </c>
      <c r="AX509" s="22"/>
      <c r="AY509" s="22"/>
      <c r="AZ509" s="22"/>
      <c r="BA509" s="22"/>
      <c r="BB509" s="1">
        <v>0</v>
      </c>
      <c r="BC509" s="1" t="s">
        <v>117</v>
      </c>
      <c r="BD509" s="1" t="s">
        <v>40</v>
      </c>
      <c r="BE509" s="1">
        <v>161</v>
      </c>
      <c r="BF509" s="1">
        <v>2000</v>
      </c>
      <c r="BG509" s="1">
        <v>2000</v>
      </c>
      <c r="BH509" s="1">
        <v>2.9064000000000001</v>
      </c>
      <c r="BI509" s="1" t="s">
        <v>11</v>
      </c>
    </row>
    <row r="510" spans="1:61" x14ac:dyDescent="0.15">
      <c r="A510" s="21" t="s">
        <v>1161</v>
      </c>
      <c r="B510" s="21" t="s">
        <v>1162</v>
      </c>
      <c r="C510" s="1" t="s">
        <v>38</v>
      </c>
      <c r="K510" s="1">
        <v>1</v>
      </c>
      <c r="V510" s="1">
        <v>6962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22">
        <f t="shared" si="47"/>
        <v>6962</v>
      </c>
      <c r="AI510" s="22"/>
      <c r="AJ510" s="22"/>
      <c r="AK510" s="22">
        <f t="shared" si="43"/>
        <v>6962</v>
      </c>
      <c r="AL510" s="22"/>
      <c r="AM510" s="22"/>
      <c r="AN510" s="22"/>
      <c r="AO510" s="22"/>
      <c r="AP510" s="22">
        <f t="shared" si="44"/>
        <v>6962</v>
      </c>
      <c r="AQ510" s="22"/>
      <c r="AR510" s="22">
        <f t="shared" si="45"/>
        <v>6962</v>
      </c>
      <c r="AS510" s="22"/>
      <c r="AT510" s="22"/>
      <c r="AU510" s="22"/>
      <c r="AV510" s="22"/>
      <c r="AW510" s="22">
        <f t="shared" si="46"/>
        <v>6962</v>
      </c>
      <c r="AX510" s="22"/>
      <c r="AY510" s="22"/>
      <c r="AZ510" s="22"/>
      <c r="BA510" s="22"/>
      <c r="BB510" s="1">
        <v>0</v>
      </c>
      <c r="BC510" s="1" t="s">
        <v>172</v>
      </c>
      <c r="BD510" s="1" t="s">
        <v>40</v>
      </c>
      <c r="BE510" s="1">
        <v>376</v>
      </c>
      <c r="BF510" s="1">
        <v>10000</v>
      </c>
      <c r="BG510" s="1">
        <v>10000</v>
      </c>
      <c r="BH510" s="1">
        <v>1.44E-2</v>
      </c>
      <c r="BI510" s="1" t="s">
        <v>10</v>
      </c>
    </row>
    <row r="511" spans="1:61" x14ac:dyDescent="0.15">
      <c r="A511" s="21" t="s">
        <v>1163</v>
      </c>
      <c r="B511" s="21" t="s">
        <v>1164</v>
      </c>
      <c r="C511" s="1" t="s">
        <v>38</v>
      </c>
      <c r="K511" s="1">
        <v>7</v>
      </c>
      <c r="L511" s="1">
        <v>1</v>
      </c>
      <c r="V511" s="1">
        <v>6343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22">
        <f t="shared" si="47"/>
        <v>6343</v>
      </c>
      <c r="AI511" s="22"/>
      <c r="AJ511" s="22"/>
      <c r="AK511" s="22">
        <f t="shared" si="43"/>
        <v>6343</v>
      </c>
      <c r="AL511" s="22"/>
      <c r="AM511" s="22"/>
      <c r="AN511" s="22"/>
      <c r="AO511" s="22"/>
      <c r="AP511" s="22">
        <f t="shared" si="44"/>
        <v>6343</v>
      </c>
      <c r="AQ511" s="22"/>
      <c r="AR511" s="22">
        <f t="shared" si="45"/>
        <v>6343</v>
      </c>
      <c r="AS511" s="22"/>
      <c r="AT511" s="22"/>
      <c r="AU511" s="22"/>
      <c r="AV511" s="22"/>
      <c r="AW511" s="22">
        <f t="shared" si="46"/>
        <v>6343</v>
      </c>
      <c r="AX511" s="22"/>
      <c r="AY511" s="22"/>
      <c r="AZ511" s="22"/>
      <c r="BA511" s="22"/>
      <c r="BB511" s="1">
        <v>0</v>
      </c>
      <c r="BC511" s="1" t="s">
        <v>172</v>
      </c>
      <c r="BD511" s="1" t="s">
        <v>40</v>
      </c>
      <c r="BE511" s="1">
        <v>376</v>
      </c>
      <c r="BF511" s="1">
        <v>10000</v>
      </c>
      <c r="BG511" s="1">
        <v>10000</v>
      </c>
      <c r="BH511" s="1">
        <v>9.7000000000000003E-3</v>
      </c>
      <c r="BI511" s="1" t="s">
        <v>1165</v>
      </c>
    </row>
    <row r="512" spans="1:61" x14ac:dyDescent="0.15">
      <c r="A512" s="21" t="s">
        <v>1166</v>
      </c>
      <c r="B512" s="21" t="s">
        <v>1167</v>
      </c>
      <c r="C512" s="1" t="s">
        <v>38</v>
      </c>
      <c r="L512" s="1">
        <v>2</v>
      </c>
      <c r="V512" s="1">
        <v>5739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22">
        <f t="shared" si="47"/>
        <v>5739</v>
      </c>
      <c r="AI512" s="22"/>
      <c r="AJ512" s="22"/>
      <c r="AK512" s="22">
        <f t="shared" si="43"/>
        <v>5739</v>
      </c>
      <c r="AL512" s="22"/>
      <c r="AM512" s="22"/>
      <c r="AN512" s="22"/>
      <c r="AO512" s="22"/>
      <c r="AP512" s="22">
        <f t="shared" si="44"/>
        <v>5739</v>
      </c>
      <c r="AQ512" s="22"/>
      <c r="AR512" s="22">
        <f t="shared" si="45"/>
        <v>5739</v>
      </c>
      <c r="AS512" s="22"/>
      <c r="AT512" s="22"/>
      <c r="AU512" s="22"/>
      <c r="AV512" s="22"/>
      <c r="AW512" s="22">
        <f t="shared" si="46"/>
        <v>5739</v>
      </c>
      <c r="AX512" s="22"/>
      <c r="AY512" s="22"/>
      <c r="AZ512" s="22"/>
      <c r="BA512" s="22"/>
      <c r="BB512" s="1">
        <v>0</v>
      </c>
      <c r="BC512" s="1" t="s">
        <v>172</v>
      </c>
      <c r="BD512" s="1" t="s">
        <v>40</v>
      </c>
      <c r="BE512" s="1">
        <v>376</v>
      </c>
      <c r="BF512" s="1">
        <v>10000</v>
      </c>
      <c r="BG512" s="1">
        <v>10000</v>
      </c>
      <c r="BH512" s="1">
        <v>1.5599999999999999E-2</v>
      </c>
      <c r="BI512" s="1" t="s">
        <v>11</v>
      </c>
    </row>
    <row r="513" spans="1:61" x14ac:dyDescent="0.15">
      <c r="A513" s="21" t="s">
        <v>1168</v>
      </c>
      <c r="B513" s="21" t="s">
        <v>1169</v>
      </c>
      <c r="C513" s="1" t="s">
        <v>38</v>
      </c>
      <c r="L513" s="1">
        <v>1</v>
      </c>
      <c r="V513" s="1">
        <v>15633</v>
      </c>
      <c r="W513" s="1">
        <v>0</v>
      </c>
      <c r="X513" s="1">
        <v>0</v>
      </c>
      <c r="Y513" s="1">
        <v>0</v>
      </c>
      <c r="Z513" s="1">
        <v>0</v>
      </c>
      <c r="AA513" s="1">
        <v>36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30</v>
      </c>
      <c r="AH513" s="22">
        <f t="shared" si="47"/>
        <v>15639</v>
      </c>
      <c r="AI513" s="22"/>
      <c r="AJ513" s="22"/>
      <c r="AK513" s="22">
        <f t="shared" si="43"/>
        <v>15639</v>
      </c>
      <c r="AL513" s="22"/>
      <c r="AM513" s="22"/>
      <c r="AN513" s="22"/>
      <c r="AO513" s="22"/>
      <c r="AP513" s="22">
        <f t="shared" si="44"/>
        <v>15639</v>
      </c>
      <c r="AQ513" s="22"/>
      <c r="AR513" s="22">
        <f t="shared" si="45"/>
        <v>15639</v>
      </c>
      <c r="AS513" s="22"/>
      <c r="AT513" s="22"/>
      <c r="AU513" s="22"/>
      <c r="AV513" s="22"/>
      <c r="AW513" s="22">
        <f t="shared" si="46"/>
        <v>15639</v>
      </c>
      <c r="AX513" s="22"/>
      <c r="AY513" s="22"/>
      <c r="AZ513" s="22"/>
      <c r="BA513" s="22"/>
      <c r="BB513" s="1">
        <v>0</v>
      </c>
      <c r="BC513" s="1" t="s">
        <v>172</v>
      </c>
      <c r="BD513" s="1" t="s">
        <v>40</v>
      </c>
      <c r="BE513" s="1">
        <v>376</v>
      </c>
      <c r="BF513" s="1">
        <v>10000</v>
      </c>
      <c r="BG513" s="1">
        <v>10000</v>
      </c>
      <c r="BH513" s="1">
        <v>0.01</v>
      </c>
      <c r="BI513" s="1" t="s">
        <v>1170</v>
      </c>
    </row>
    <row r="514" spans="1:61" x14ac:dyDescent="0.15">
      <c r="A514" s="21" t="s">
        <v>1171</v>
      </c>
      <c r="B514" s="21" t="s">
        <v>1172</v>
      </c>
      <c r="C514" s="1" t="s">
        <v>38</v>
      </c>
      <c r="K514" s="1">
        <v>1</v>
      </c>
      <c r="V514" s="1">
        <v>7080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22">
        <f t="shared" si="47"/>
        <v>7080</v>
      </c>
      <c r="AI514" s="22"/>
      <c r="AJ514" s="22"/>
      <c r="AK514" s="22">
        <f t="shared" si="43"/>
        <v>7080</v>
      </c>
      <c r="AL514" s="22"/>
      <c r="AM514" s="22"/>
      <c r="AN514" s="22"/>
      <c r="AO514" s="22"/>
      <c r="AP514" s="22">
        <f t="shared" si="44"/>
        <v>7080</v>
      </c>
      <c r="AQ514" s="22"/>
      <c r="AR514" s="22">
        <f t="shared" si="45"/>
        <v>7080</v>
      </c>
      <c r="AS514" s="22"/>
      <c r="AT514" s="22"/>
      <c r="AU514" s="22"/>
      <c r="AV514" s="22"/>
      <c r="AW514" s="22">
        <f t="shared" si="46"/>
        <v>7080</v>
      </c>
      <c r="AX514" s="22"/>
      <c r="AY514" s="22"/>
      <c r="AZ514" s="22"/>
      <c r="BA514" s="22"/>
      <c r="BB514" s="1">
        <v>0</v>
      </c>
      <c r="BC514" s="1" t="s">
        <v>172</v>
      </c>
      <c r="BD514" s="1" t="s">
        <v>40</v>
      </c>
      <c r="BE514" s="1">
        <v>376</v>
      </c>
      <c r="BF514" s="1">
        <v>10000</v>
      </c>
      <c r="BG514" s="1">
        <v>10000</v>
      </c>
      <c r="BH514" s="1">
        <v>1.44E-2</v>
      </c>
      <c r="BI514" s="1" t="s">
        <v>10</v>
      </c>
    </row>
    <row r="515" spans="1:61" x14ac:dyDescent="0.15">
      <c r="A515" s="21" t="s">
        <v>1173</v>
      </c>
      <c r="B515" s="21" t="s">
        <v>1174</v>
      </c>
      <c r="C515" s="1" t="s">
        <v>38</v>
      </c>
      <c r="N515" s="1">
        <v>2</v>
      </c>
      <c r="V515" s="1">
        <v>2472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22">
        <f t="shared" si="47"/>
        <v>2472</v>
      </c>
      <c r="AI515" s="22"/>
      <c r="AJ515" s="22"/>
      <c r="AK515" s="22">
        <f t="shared" si="43"/>
        <v>2472</v>
      </c>
      <c r="AL515" s="22"/>
      <c r="AM515" s="22"/>
      <c r="AN515" s="22"/>
      <c r="AO515" s="22"/>
      <c r="AP515" s="22">
        <f t="shared" si="44"/>
        <v>2472</v>
      </c>
      <c r="AQ515" s="22"/>
      <c r="AR515" s="22">
        <f t="shared" si="45"/>
        <v>2472</v>
      </c>
      <c r="AS515" s="22"/>
      <c r="AT515" s="22"/>
      <c r="AU515" s="22"/>
      <c r="AV515" s="22"/>
      <c r="AW515" s="22">
        <f t="shared" si="46"/>
        <v>2472</v>
      </c>
      <c r="AX515" s="22"/>
      <c r="AY515" s="22"/>
      <c r="AZ515" s="22"/>
      <c r="BA515" s="22"/>
      <c r="BB515" s="1">
        <v>0</v>
      </c>
      <c r="BC515" s="1" t="s">
        <v>395</v>
      </c>
      <c r="BD515" s="1" t="s">
        <v>40</v>
      </c>
      <c r="BE515" s="1">
        <v>71</v>
      </c>
      <c r="BF515" s="1">
        <v>5000</v>
      </c>
      <c r="BG515" s="1">
        <v>5000</v>
      </c>
      <c r="BH515" s="1">
        <v>0.35110000000000002</v>
      </c>
      <c r="BI515" s="1" t="s">
        <v>13</v>
      </c>
    </row>
    <row r="516" spans="1:61" x14ac:dyDescent="0.15">
      <c r="A516" s="21" t="s">
        <v>1175</v>
      </c>
      <c r="B516" s="21" t="s">
        <v>1176</v>
      </c>
      <c r="C516" s="1" t="s">
        <v>38</v>
      </c>
      <c r="L516" s="1">
        <v>2</v>
      </c>
      <c r="V516" s="1">
        <v>4790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22">
        <f t="shared" si="47"/>
        <v>4790</v>
      </c>
      <c r="AI516" s="22"/>
      <c r="AJ516" s="22"/>
      <c r="AK516" s="22">
        <f t="shared" si="43"/>
        <v>4790</v>
      </c>
      <c r="AL516" s="22"/>
      <c r="AM516" s="22"/>
      <c r="AN516" s="22"/>
      <c r="AO516" s="22"/>
      <c r="AP516" s="22">
        <f t="shared" si="44"/>
        <v>4790</v>
      </c>
      <c r="AQ516" s="22"/>
      <c r="AR516" s="22">
        <f t="shared" si="45"/>
        <v>4790</v>
      </c>
      <c r="AS516" s="22"/>
      <c r="AT516" s="22"/>
      <c r="AU516" s="22"/>
      <c r="AV516" s="22"/>
      <c r="AW516" s="22">
        <f t="shared" si="46"/>
        <v>4790</v>
      </c>
      <c r="AX516" s="22"/>
      <c r="AY516" s="22"/>
      <c r="AZ516" s="22"/>
      <c r="BA516" s="22"/>
      <c r="BB516" s="1">
        <v>0</v>
      </c>
      <c r="BC516" s="1" t="s">
        <v>177</v>
      </c>
      <c r="BD516" s="1" t="s">
        <v>40</v>
      </c>
      <c r="BE516" s="1">
        <v>43</v>
      </c>
      <c r="BF516" s="1">
        <v>5000</v>
      </c>
      <c r="BG516" s="1">
        <v>5000</v>
      </c>
      <c r="BH516" s="1">
        <v>2.7000000000000001E-3</v>
      </c>
      <c r="BI516" s="1" t="s">
        <v>11</v>
      </c>
    </row>
    <row r="517" spans="1:61" x14ac:dyDescent="0.15">
      <c r="A517" s="21" t="s">
        <v>1177</v>
      </c>
      <c r="B517" s="21" t="s">
        <v>1178</v>
      </c>
      <c r="C517" s="1" t="s">
        <v>38</v>
      </c>
      <c r="K517" s="1">
        <v>22</v>
      </c>
      <c r="L517" s="1">
        <v>1</v>
      </c>
      <c r="V517" s="1">
        <v>17527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22">
        <f t="shared" si="47"/>
        <v>17527</v>
      </c>
      <c r="AI517" s="22"/>
      <c r="AJ517" s="22"/>
      <c r="AK517" s="22">
        <f t="shared" si="43"/>
        <v>17527</v>
      </c>
      <c r="AL517" s="22"/>
      <c r="AM517" s="22"/>
      <c r="AN517" s="22"/>
      <c r="AO517" s="22"/>
      <c r="AP517" s="22">
        <f t="shared" si="44"/>
        <v>17527</v>
      </c>
      <c r="AQ517" s="22"/>
      <c r="AR517" s="22">
        <f t="shared" si="45"/>
        <v>17527</v>
      </c>
      <c r="AS517" s="22"/>
      <c r="AT517" s="22"/>
      <c r="AU517" s="22"/>
      <c r="AV517" s="22"/>
      <c r="AW517" s="22">
        <f t="shared" si="46"/>
        <v>17527</v>
      </c>
      <c r="AX517" s="22"/>
      <c r="AY517" s="22"/>
      <c r="AZ517" s="22"/>
      <c r="BA517" s="22"/>
      <c r="BB517" s="1">
        <v>0</v>
      </c>
      <c r="BC517" s="1" t="s">
        <v>172</v>
      </c>
      <c r="BD517" s="1" t="s">
        <v>40</v>
      </c>
      <c r="BE517" s="1">
        <v>376</v>
      </c>
      <c r="BF517" s="1">
        <v>10000</v>
      </c>
      <c r="BG517" s="1">
        <v>10000</v>
      </c>
      <c r="BH517" s="1">
        <v>1.1900000000000001E-2</v>
      </c>
      <c r="BI517" s="1" t="s">
        <v>1165</v>
      </c>
    </row>
    <row r="518" spans="1:61" x14ac:dyDescent="0.15">
      <c r="A518" s="21" t="s">
        <v>1179</v>
      </c>
      <c r="B518" s="21" t="s">
        <v>1180</v>
      </c>
      <c r="C518" s="1" t="s">
        <v>38</v>
      </c>
      <c r="K518" s="1">
        <v>1</v>
      </c>
      <c r="V518" s="1">
        <v>679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22">
        <f t="shared" si="47"/>
        <v>679</v>
      </c>
      <c r="AI518" s="22"/>
      <c r="AJ518" s="22"/>
      <c r="AK518" s="22">
        <f t="shared" si="43"/>
        <v>679</v>
      </c>
      <c r="AL518" s="22"/>
      <c r="AM518" s="22"/>
      <c r="AN518" s="22"/>
      <c r="AO518" s="22"/>
      <c r="AP518" s="22">
        <f t="shared" si="44"/>
        <v>679</v>
      </c>
      <c r="AQ518" s="22"/>
      <c r="AR518" s="22">
        <f t="shared" si="45"/>
        <v>679</v>
      </c>
      <c r="AS518" s="22"/>
      <c r="AT518" s="22"/>
      <c r="AU518" s="22"/>
      <c r="AV518" s="22"/>
      <c r="AW518" s="22">
        <f t="shared" si="46"/>
        <v>679</v>
      </c>
      <c r="AX518" s="22"/>
      <c r="AY518" s="22">
        <v>5000</v>
      </c>
      <c r="AZ518" s="22" t="s">
        <v>1869</v>
      </c>
      <c r="BA518" s="22"/>
      <c r="BB518" s="1">
        <v>5000</v>
      </c>
      <c r="BC518" s="1" t="s">
        <v>172</v>
      </c>
      <c r="BD518" s="1" t="s">
        <v>40</v>
      </c>
      <c r="BE518" s="1">
        <v>376</v>
      </c>
      <c r="BF518" s="1">
        <v>5000</v>
      </c>
      <c r="BG518" s="1">
        <v>5000</v>
      </c>
      <c r="BH518" s="1">
        <v>0.17380000000000001</v>
      </c>
      <c r="BI518" s="1" t="s">
        <v>10</v>
      </c>
    </row>
    <row r="519" spans="1:61" x14ac:dyDescent="0.15">
      <c r="A519" s="21" t="s">
        <v>1181</v>
      </c>
      <c r="B519" s="21" t="s">
        <v>1182</v>
      </c>
      <c r="C519" s="1" t="s">
        <v>38</v>
      </c>
      <c r="L519" s="1">
        <v>2</v>
      </c>
      <c r="V519" s="1">
        <v>5777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22">
        <f t="shared" ref="AH519:AH550" si="48">SUM(V519:AE519)-AG519-SUMPRODUCT($D$8:$U$8*D519:U519)</f>
        <v>5777</v>
      </c>
      <c r="AI519" s="22"/>
      <c r="AJ519" s="22"/>
      <c r="AK519" s="22">
        <f t="shared" si="43"/>
        <v>5777</v>
      </c>
      <c r="AL519" s="22"/>
      <c r="AM519" s="22"/>
      <c r="AN519" s="22"/>
      <c r="AO519" s="22"/>
      <c r="AP519" s="22">
        <f t="shared" si="44"/>
        <v>5777</v>
      </c>
      <c r="AQ519" s="22"/>
      <c r="AR519" s="22">
        <f t="shared" si="45"/>
        <v>5777</v>
      </c>
      <c r="AS519" s="22"/>
      <c r="AT519" s="22"/>
      <c r="AU519" s="22"/>
      <c r="AV519" s="22"/>
      <c r="AW519" s="22">
        <f t="shared" si="46"/>
        <v>5777</v>
      </c>
      <c r="AX519" s="22"/>
      <c r="AY519" s="22"/>
      <c r="AZ519" s="22"/>
      <c r="BA519" s="22"/>
      <c r="BB519" s="1">
        <v>0</v>
      </c>
      <c r="BC519" s="1" t="s">
        <v>172</v>
      </c>
      <c r="BD519" s="1" t="s">
        <v>40</v>
      </c>
      <c r="BE519" s="1">
        <v>376</v>
      </c>
      <c r="BF519" s="1">
        <v>10000</v>
      </c>
      <c r="BG519" s="1">
        <v>10000</v>
      </c>
      <c r="BH519" s="1">
        <v>1.5599999999999999E-2</v>
      </c>
      <c r="BI519" s="1" t="s">
        <v>11</v>
      </c>
    </row>
    <row r="520" spans="1:61" x14ac:dyDescent="0.15">
      <c r="A520" s="21" t="s">
        <v>1183</v>
      </c>
      <c r="B520" s="21" t="s">
        <v>1184</v>
      </c>
      <c r="C520" s="1" t="s">
        <v>38</v>
      </c>
      <c r="Q520" s="1">
        <v>2</v>
      </c>
      <c r="V520" s="1">
        <v>4913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22">
        <f t="shared" si="48"/>
        <v>4913</v>
      </c>
      <c r="AI520" s="22"/>
      <c r="AJ520" s="22"/>
      <c r="AK520" s="22">
        <f t="shared" si="43"/>
        <v>4913</v>
      </c>
      <c r="AL520" s="22"/>
      <c r="AM520" s="22"/>
      <c r="AN520" s="22"/>
      <c r="AO520" s="22"/>
      <c r="AP520" s="22">
        <f t="shared" si="44"/>
        <v>4913</v>
      </c>
      <c r="AQ520" s="22"/>
      <c r="AR520" s="22">
        <f t="shared" si="45"/>
        <v>4913</v>
      </c>
      <c r="AS520" s="22"/>
      <c r="AT520" s="22"/>
      <c r="AU520" s="22"/>
      <c r="AV520" s="22"/>
      <c r="AW520" s="22">
        <f t="shared" si="46"/>
        <v>4913</v>
      </c>
      <c r="AX520" s="22"/>
      <c r="AY520" s="22"/>
      <c r="AZ520" s="22"/>
      <c r="BA520" s="22"/>
      <c r="BB520" s="1">
        <v>0</v>
      </c>
      <c r="BC520" s="1" t="s">
        <v>177</v>
      </c>
      <c r="BD520" s="1" t="s">
        <v>40</v>
      </c>
      <c r="BE520" s="1">
        <v>43</v>
      </c>
      <c r="BF520" s="1">
        <v>5000</v>
      </c>
      <c r="BG520" s="1">
        <v>5000</v>
      </c>
      <c r="BH520" s="1">
        <v>3.5000000000000001E-3</v>
      </c>
      <c r="BI520" s="1" t="s">
        <v>16</v>
      </c>
    </row>
    <row r="521" spans="1:61" x14ac:dyDescent="0.15">
      <c r="A521" s="21" t="s">
        <v>1185</v>
      </c>
      <c r="B521" s="21" t="s">
        <v>1186</v>
      </c>
      <c r="C521" s="1" t="s">
        <v>38</v>
      </c>
      <c r="K521" s="1">
        <v>11</v>
      </c>
      <c r="V521" s="1">
        <v>8517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22">
        <f t="shared" si="48"/>
        <v>8517</v>
      </c>
      <c r="AI521" s="22"/>
      <c r="AJ521" s="22"/>
      <c r="AK521" s="22">
        <f t="shared" si="43"/>
        <v>8517</v>
      </c>
      <c r="AL521" s="22"/>
      <c r="AM521" s="22"/>
      <c r="AN521" s="22"/>
      <c r="AO521" s="22"/>
      <c r="AP521" s="22">
        <f t="shared" si="44"/>
        <v>8517</v>
      </c>
      <c r="AQ521" s="22"/>
      <c r="AR521" s="22">
        <f t="shared" si="45"/>
        <v>8517</v>
      </c>
      <c r="AS521" s="22"/>
      <c r="AT521" s="22"/>
      <c r="AU521" s="22"/>
      <c r="AV521" s="22"/>
      <c r="AW521" s="22">
        <f t="shared" si="46"/>
        <v>8517</v>
      </c>
      <c r="AX521" s="22"/>
      <c r="AY521" s="22"/>
      <c r="AZ521" s="22"/>
      <c r="BA521" s="22"/>
      <c r="BB521" s="1">
        <v>0</v>
      </c>
      <c r="BC521" s="1" t="s">
        <v>395</v>
      </c>
      <c r="BD521" s="1" t="s">
        <v>40</v>
      </c>
      <c r="BE521" s="1">
        <v>91</v>
      </c>
      <c r="BF521" s="1">
        <v>10000</v>
      </c>
      <c r="BG521" s="1">
        <v>10000</v>
      </c>
      <c r="BH521" s="1">
        <v>0.27860000000000001</v>
      </c>
      <c r="BI521" s="1" t="s">
        <v>10</v>
      </c>
    </row>
    <row r="522" spans="1:61" x14ac:dyDescent="0.15">
      <c r="A522" s="21" t="s">
        <v>1187</v>
      </c>
      <c r="B522" s="21" t="s">
        <v>1188</v>
      </c>
      <c r="C522" s="1" t="s">
        <v>38</v>
      </c>
      <c r="K522" s="1">
        <v>2</v>
      </c>
      <c r="V522" s="1">
        <v>4696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22">
        <f t="shared" si="48"/>
        <v>4696</v>
      </c>
      <c r="AI522" s="22"/>
      <c r="AJ522" s="22"/>
      <c r="AK522" s="22">
        <f t="shared" si="43"/>
        <v>4696</v>
      </c>
      <c r="AL522" s="22"/>
      <c r="AM522" s="22"/>
      <c r="AN522" s="22"/>
      <c r="AO522" s="22"/>
      <c r="AP522" s="22">
        <f t="shared" si="44"/>
        <v>4696</v>
      </c>
      <c r="AQ522" s="22"/>
      <c r="AR522" s="22">
        <f t="shared" si="45"/>
        <v>4696</v>
      </c>
      <c r="AS522" s="22"/>
      <c r="AT522" s="22"/>
      <c r="AU522" s="22"/>
      <c r="AV522" s="22"/>
      <c r="AW522" s="22">
        <f t="shared" si="46"/>
        <v>4696</v>
      </c>
      <c r="AX522" s="22"/>
      <c r="AY522" s="22"/>
      <c r="AZ522" s="22"/>
      <c r="BA522" s="22"/>
      <c r="BB522" s="1">
        <v>0</v>
      </c>
      <c r="BC522" s="1" t="s">
        <v>395</v>
      </c>
      <c r="BD522" s="1" t="s">
        <v>40</v>
      </c>
      <c r="BE522" s="1">
        <v>91</v>
      </c>
      <c r="BF522" s="1">
        <v>10000</v>
      </c>
      <c r="BG522" s="1">
        <v>10000</v>
      </c>
      <c r="BH522" s="1">
        <v>0.17749999999999999</v>
      </c>
      <c r="BI522" s="1" t="s">
        <v>10</v>
      </c>
    </row>
    <row r="523" spans="1:61" x14ac:dyDescent="0.15">
      <c r="A523" s="21" t="s">
        <v>1189</v>
      </c>
      <c r="B523" s="21" t="s">
        <v>1190</v>
      </c>
      <c r="C523" s="1" t="s">
        <v>38</v>
      </c>
      <c r="K523" s="1">
        <v>4</v>
      </c>
      <c r="V523" s="1">
        <v>10347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22">
        <f t="shared" si="48"/>
        <v>10347</v>
      </c>
      <c r="AI523" s="22"/>
      <c r="AJ523" s="22"/>
      <c r="AK523" s="22">
        <f t="shared" si="43"/>
        <v>10347</v>
      </c>
      <c r="AL523" s="22"/>
      <c r="AM523" s="22"/>
      <c r="AN523" s="22"/>
      <c r="AO523" s="22"/>
      <c r="AP523" s="22">
        <f t="shared" si="44"/>
        <v>10347</v>
      </c>
      <c r="AQ523" s="22"/>
      <c r="AR523" s="22">
        <f t="shared" si="45"/>
        <v>10347</v>
      </c>
      <c r="AS523" s="22"/>
      <c r="AT523" s="22"/>
      <c r="AU523" s="22"/>
      <c r="AV523" s="22"/>
      <c r="AW523" s="22">
        <f t="shared" si="46"/>
        <v>10347</v>
      </c>
      <c r="AX523" s="22"/>
      <c r="AY523" s="22"/>
      <c r="AZ523" s="22"/>
      <c r="BA523" s="22"/>
      <c r="BB523" s="1">
        <v>0</v>
      </c>
      <c r="BC523" s="1" t="s">
        <v>172</v>
      </c>
      <c r="BD523" s="1" t="s">
        <v>40</v>
      </c>
      <c r="BE523" s="1">
        <v>376</v>
      </c>
      <c r="BF523" s="1">
        <v>10000</v>
      </c>
      <c r="BG523" s="1">
        <v>10000</v>
      </c>
      <c r="BH523" s="1">
        <v>1.17E-2</v>
      </c>
      <c r="BI523" s="1" t="s">
        <v>10</v>
      </c>
    </row>
    <row r="524" spans="1:61" x14ac:dyDescent="0.15">
      <c r="A524" s="21" t="s">
        <v>1191</v>
      </c>
      <c r="B524" s="21" t="s">
        <v>1192</v>
      </c>
      <c r="C524" s="1" t="s">
        <v>38</v>
      </c>
      <c r="U524" s="1">
        <v>1</v>
      </c>
      <c r="V524" s="1">
        <v>84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22">
        <f t="shared" si="48"/>
        <v>84</v>
      </c>
      <c r="AI524" s="22"/>
      <c r="AJ524" s="22"/>
      <c r="AK524" s="22">
        <f t="shared" si="43"/>
        <v>84</v>
      </c>
      <c r="AL524" s="22"/>
      <c r="AM524" s="22"/>
      <c r="AN524" s="22"/>
      <c r="AO524" s="22"/>
      <c r="AP524" s="22">
        <f t="shared" si="44"/>
        <v>84</v>
      </c>
      <c r="AQ524" s="22"/>
      <c r="AR524" s="22">
        <f t="shared" si="45"/>
        <v>84</v>
      </c>
      <c r="AS524" s="22"/>
      <c r="AT524" s="22"/>
      <c r="AU524" s="22"/>
      <c r="AV524" s="22"/>
      <c r="AW524" s="22">
        <f t="shared" si="46"/>
        <v>84</v>
      </c>
      <c r="AX524" s="22"/>
      <c r="AY524" s="22"/>
      <c r="AZ524" s="22"/>
      <c r="BA524" s="22"/>
      <c r="BB524" s="1">
        <v>0</v>
      </c>
      <c r="BC524" s="1" t="s">
        <v>150</v>
      </c>
      <c r="BD524" s="1" t="s">
        <v>40</v>
      </c>
      <c r="BE524" s="1">
        <v>999</v>
      </c>
      <c r="BF524" s="1">
        <v>1</v>
      </c>
      <c r="BG524" s="1">
        <v>1</v>
      </c>
      <c r="BH524" s="1">
        <v>0.25600000000000001</v>
      </c>
      <c r="BI524" s="1" t="s">
        <v>20</v>
      </c>
    </row>
    <row r="525" spans="1:61" x14ac:dyDescent="0.15">
      <c r="A525" s="21" t="s">
        <v>1193</v>
      </c>
      <c r="B525" s="21" t="s">
        <v>1156</v>
      </c>
      <c r="C525" s="1" t="s">
        <v>38</v>
      </c>
      <c r="K525" s="1">
        <v>1</v>
      </c>
      <c r="V525" s="1">
        <v>6946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22">
        <f t="shared" si="48"/>
        <v>6946</v>
      </c>
      <c r="AI525" s="22"/>
      <c r="AJ525" s="22"/>
      <c r="AK525" s="22">
        <f t="shared" si="43"/>
        <v>6946</v>
      </c>
      <c r="AL525" s="22"/>
      <c r="AM525" s="22"/>
      <c r="AN525" s="22"/>
      <c r="AO525" s="22"/>
      <c r="AP525" s="22">
        <f t="shared" si="44"/>
        <v>6946</v>
      </c>
      <c r="AQ525" s="22"/>
      <c r="AR525" s="22">
        <f t="shared" si="45"/>
        <v>6946</v>
      </c>
      <c r="AS525" s="22"/>
      <c r="AT525" s="22"/>
      <c r="AU525" s="22"/>
      <c r="AV525" s="22"/>
      <c r="AW525" s="22">
        <f t="shared" si="46"/>
        <v>6946</v>
      </c>
      <c r="AX525" s="22"/>
      <c r="AY525" s="22"/>
      <c r="AZ525" s="22"/>
      <c r="BA525" s="22"/>
      <c r="BB525" s="1">
        <v>0</v>
      </c>
      <c r="BC525" s="1" t="s">
        <v>172</v>
      </c>
      <c r="BD525" s="1" t="s">
        <v>40</v>
      </c>
      <c r="BE525" s="1">
        <v>216</v>
      </c>
      <c r="BF525" s="1">
        <v>10000</v>
      </c>
      <c r="BG525" s="1">
        <v>10000</v>
      </c>
      <c r="BH525" s="1">
        <v>9.2999999999999992E-3</v>
      </c>
      <c r="BI525" s="1" t="s">
        <v>10</v>
      </c>
    </row>
    <row r="526" spans="1:61" ht="19.5" x14ac:dyDescent="0.15">
      <c r="A526" s="24" t="s">
        <v>614</v>
      </c>
      <c r="B526" s="21" t="s">
        <v>615</v>
      </c>
      <c r="C526" s="1" t="s">
        <v>38</v>
      </c>
      <c r="D526" s="1">
        <v>2</v>
      </c>
      <c r="V526" s="1">
        <v>293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22">
        <f t="shared" si="48"/>
        <v>293</v>
      </c>
      <c r="AI526" s="22"/>
      <c r="AJ526" s="22"/>
      <c r="AK526" s="22">
        <f t="shared" si="43"/>
        <v>293</v>
      </c>
      <c r="AL526" s="22"/>
      <c r="AM526" s="22"/>
      <c r="AN526" s="22"/>
      <c r="AO526" s="22"/>
      <c r="AP526" s="22">
        <f t="shared" si="44"/>
        <v>293</v>
      </c>
      <c r="AQ526" s="22" t="s">
        <v>1728</v>
      </c>
      <c r="AR526" s="22">
        <f t="shared" si="45"/>
        <v>293</v>
      </c>
      <c r="AS526" s="22"/>
      <c r="AT526" s="22"/>
      <c r="AU526" s="22"/>
      <c r="AV526" s="22" t="s">
        <v>1728</v>
      </c>
      <c r="AW526" s="22">
        <f t="shared" si="46"/>
        <v>293</v>
      </c>
      <c r="AX526" s="22" t="s">
        <v>1786</v>
      </c>
      <c r="AY526" s="22">
        <v>2500</v>
      </c>
      <c r="AZ526" s="23" t="s">
        <v>1837</v>
      </c>
      <c r="BA526" s="22" t="s">
        <v>1846</v>
      </c>
      <c r="BB526" s="1">
        <v>2595</v>
      </c>
      <c r="BC526" s="1" t="s">
        <v>616</v>
      </c>
      <c r="BD526" s="1" t="s">
        <v>40</v>
      </c>
      <c r="BE526" s="1">
        <v>71</v>
      </c>
      <c r="BF526" s="1">
        <v>95</v>
      </c>
      <c r="BG526" s="1">
        <v>1</v>
      </c>
      <c r="BH526" s="1">
        <v>7.7584</v>
      </c>
      <c r="BI526" s="1" t="s">
        <v>125</v>
      </c>
    </row>
    <row r="527" spans="1:61" x14ac:dyDescent="0.15">
      <c r="A527" s="21" t="s">
        <v>1196</v>
      </c>
      <c r="B527" s="21" t="s">
        <v>1197</v>
      </c>
      <c r="C527" s="1" t="s">
        <v>38</v>
      </c>
      <c r="K527" s="1">
        <v>2</v>
      </c>
      <c r="V527" s="1">
        <v>4788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22">
        <f t="shared" si="48"/>
        <v>4788</v>
      </c>
      <c r="AI527" s="22"/>
      <c r="AJ527" s="22"/>
      <c r="AK527" s="22">
        <f t="shared" si="43"/>
        <v>4788</v>
      </c>
      <c r="AL527" s="22"/>
      <c r="AM527" s="22"/>
      <c r="AN527" s="22"/>
      <c r="AO527" s="22"/>
      <c r="AP527" s="22">
        <f t="shared" si="44"/>
        <v>4788</v>
      </c>
      <c r="AQ527" s="22"/>
      <c r="AR527" s="22">
        <f t="shared" si="45"/>
        <v>4788</v>
      </c>
      <c r="AS527" s="22"/>
      <c r="AT527" s="22"/>
      <c r="AU527" s="22"/>
      <c r="AV527" s="22"/>
      <c r="AW527" s="22">
        <f t="shared" si="46"/>
        <v>4788</v>
      </c>
      <c r="AX527" s="22"/>
      <c r="AY527" s="22"/>
      <c r="AZ527" s="22"/>
      <c r="BA527" s="22"/>
      <c r="BB527" s="1">
        <v>0</v>
      </c>
      <c r="BC527" s="1" t="s">
        <v>172</v>
      </c>
      <c r="BD527" s="1" t="s">
        <v>40</v>
      </c>
      <c r="BE527" s="1">
        <v>376</v>
      </c>
      <c r="BF527" s="1">
        <v>10000</v>
      </c>
      <c r="BG527" s="1">
        <v>10000</v>
      </c>
      <c r="BH527" s="1">
        <v>1.9E-2</v>
      </c>
      <c r="BI527" s="1" t="s">
        <v>10</v>
      </c>
    </row>
    <row r="528" spans="1:61" x14ac:dyDescent="0.15">
      <c r="A528" s="21" t="s">
        <v>1198</v>
      </c>
      <c r="B528" s="21" t="s">
        <v>1156</v>
      </c>
      <c r="C528" s="1" t="s">
        <v>38</v>
      </c>
      <c r="K528" s="1">
        <v>1</v>
      </c>
      <c r="L528" s="1">
        <v>1</v>
      </c>
      <c r="V528" s="1">
        <v>4572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22">
        <f t="shared" si="48"/>
        <v>4572</v>
      </c>
      <c r="AI528" s="22"/>
      <c r="AJ528" s="22"/>
      <c r="AK528" s="22">
        <f t="shared" ref="AK528:AK591" si="49">AH528-SUMPRODUCT($D$9:$U$9*D528:U528)</f>
        <v>4572</v>
      </c>
      <c r="AL528" s="22"/>
      <c r="AM528" s="22"/>
      <c r="AN528" s="22"/>
      <c r="AO528" s="22"/>
      <c r="AP528" s="22">
        <f t="shared" ref="AP528:AP591" si="50">AK528-SUMPRODUCT($D$10:$U$10*D528:U528)</f>
        <v>4572</v>
      </c>
      <c r="AQ528" s="22"/>
      <c r="AR528" s="22">
        <f t="shared" ref="AR528:AR591" si="51">AP528-SUMPRODUCT($D$11:$U$11*D528:U528)</f>
        <v>4572</v>
      </c>
      <c r="AS528" s="22"/>
      <c r="AT528" s="22"/>
      <c r="AU528" s="22"/>
      <c r="AV528" s="22"/>
      <c r="AW528" s="22">
        <f t="shared" ref="AW528:AW591" si="52">AR528-SUMPRODUCT($D$12:$U$12*D528:U528)</f>
        <v>4572</v>
      </c>
      <c r="AX528" s="22"/>
      <c r="AY528" s="22"/>
      <c r="AZ528" s="22"/>
      <c r="BA528" s="22"/>
      <c r="BB528" s="1">
        <v>0</v>
      </c>
      <c r="BC528" s="1" t="s">
        <v>331</v>
      </c>
      <c r="BD528" s="1" t="s">
        <v>40</v>
      </c>
      <c r="BE528" s="1">
        <v>371</v>
      </c>
      <c r="BF528" s="1">
        <v>10000</v>
      </c>
      <c r="BG528" s="1">
        <v>10000</v>
      </c>
      <c r="BH528" s="1">
        <v>1.77E-2</v>
      </c>
      <c r="BI528" s="1" t="s">
        <v>1165</v>
      </c>
    </row>
    <row r="529" spans="1:61" x14ac:dyDescent="0.15">
      <c r="A529" s="21" t="s">
        <v>1199</v>
      </c>
      <c r="B529" s="21" t="s">
        <v>1200</v>
      </c>
      <c r="C529" s="1" t="s">
        <v>38</v>
      </c>
      <c r="U529" s="1">
        <v>1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22">
        <f t="shared" si="48"/>
        <v>0</v>
      </c>
      <c r="AI529" s="22"/>
      <c r="AJ529" s="22"/>
      <c r="AK529" s="22">
        <f t="shared" si="49"/>
        <v>0</v>
      </c>
      <c r="AL529" s="22"/>
      <c r="AM529" s="22"/>
      <c r="AN529" s="22"/>
      <c r="AO529" s="22"/>
      <c r="AP529" s="22">
        <f t="shared" si="50"/>
        <v>0</v>
      </c>
      <c r="AQ529" s="22"/>
      <c r="AR529" s="22">
        <f t="shared" si="51"/>
        <v>0</v>
      </c>
      <c r="AS529" s="22"/>
      <c r="AT529" s="22"/>
      <c r="AU529" s="22"/>
      <c r="AV529" s="22"/>
      <c r="AW529" s="22">
        <f t="shared" si="52"/>
        <v>0</v>
      </c>
      <c r="AX529" s="22"/>
      <c r="AY529" s="22"/>
      <c r="AZ529" s="22"/>
      <c r="BA529" s="22"/>
      <c r="BB529" s="1">
        <v>0</v>
      </c>
      <c r="BC529" s="1" t="s">
        <v>150</v>
      </c>
      <c r="BD529" s="1" t="s">
        <v>40</v>
      </c>
      <c r="BE529" s="1">
        <v>999</v>
      </c>
      <c r="BF529" s="1">
        <v>1</v>
      </c>
      <c r="BG529" s="1">
        <v>1</v>
      </c>
      <c r="BH529" s="1">
        <v>2.58E-2</v>
      </c>
      <c r="BI529" s="1" t="s">
        <v>1201</v>
      </c>
    </row>
    <row r="530" spans="1:61" x14ac:dyDescent="0.15">
      <c r="A530" s="21" t="s">
        <v>1202</v>
      </c>
      <c r="B530" s="21" t="s">
        <v>1203</v>
      </c>
      <c r="C530" s="1" t="s">
        <v>38</v>
      </c>
      <c r="K530" s="1">
        <v>2</v>
      </c>
      <c r="V530" s="1">
        <v>4573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22">
        <f t="shared" si="48"/>
        <v>4573</v>
      </c>
      <c r="AI530" s="22"/>
      <c r="AJ530" s="22"/>
      <c r="AK530" s="22">
        <f t="shared" si="49"/>
        <v>4573</v>
      </c>
      <c r="AL530" s="22"/>
      <c r="AM530" s="22"/>
      <c r="AN530" s="22"/>
      <c r="AO530" s="22"/>
      <c r="AP530" s="22">
        <f t="shared" si="50"/>
        <v>4573</v>
      </c>
      <c r="AQ530" s="22"/>
      <c r="AR530" s="22">
        <f t="shared" si="51"/>
        <v>4573</v>
      </c>
      <c r="AS530" s="22"/>
      <c r="AT530" s="22"/>
      <c r="AU530" s="22"/>
      <c r="AV530" s="22"/>
      <c r="AW530" s="22">
        <f t="shared" si="52"/>
        <v>4573</v>
      </c>
      <c r="AX530" s="22"/>
      <c r="AY530" s="22"/>
      <c r="AZ530" s="22"/>
      <c r="BA530" s="22"/>
      <c r="BB530" s="1">
        <v>0</v>
      </c>
      <c r="BC530" s="1" t="s">
        <v>172</v>
      </c>
      <c r="BD530" s="1" t="s">
        <v>40</v>
      </c>
      <c r="BE530" s="1">
        <v>376</v>
      </c>
      <c r="BF530" s="1">
        <v>10000</v>
      </c>
      <c r="BG530" s="1">
        <v>10000</v>
      </c>
      <c r="BH530" s="1">
        <v>1.9E-2</v>
      </c>
      <c r="BI530" s="1" t="s">
        <v>10</v>
      </c>
    </row>
    <row r="531" spans="1:61" x14ac:dyDescent="0.15">
      <c r="A531" s="21" t="s">
        <v>1204</v>
      </c>
      <c r="B531" s="21" t="s">
        <v>1205</v>
      </c>
      <c r="C531" s="1" t="s">
        <v>38</v>
      </c>
      <c r="L531" s="1">
        <v>1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1706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22">
        <f t="shared" si="48"/>
        <v>1706</v>
      </c>
      <c r="AI531" s="22"/>
      <c r="AJ531" s="22"/>
      <c r="AK531" s="22">
        <f t="shared" si="49"/>
        <v>1706</v>
      </c>
      <c r="AL531" s="22"/>
      <c r="AM531" s="22"/>
      <c r="AN531" s="22"/>
      <c r="AO531" s="22"/>
      <c r="AP531" s="22">
        <f t="shared" si="50"/>
        <v>1706</v>
      </c>
      <c r="AQ531" s="22"/>
      <c r="AR531" s="22">
        <f t="shared" si="51"/>
        <v>1706</v>
      </c>
      <c r="AS531" s="22"/>
      <c r="AT531" s="22"/>
      <c r="AU531" s="22"/>
      <c r="AV531" s="22"/>
      <c r="AW531" s="22">
        <f t="shared" si="52"/>
        <v>1706</v>
      </c>
      <c r="AX531" s="22"/>
      <c r="AY531" s="22"/>
      <c r="AZ531" s="22"/>
      <c r="BA531" s="22"/>
      <c r="BB531" s="1">
        <v>0</v>
      </c>
      <c r="BC531" s="1" t="s">
        <v>172</v>
      </c>
      <c r="BD531" s="1" t="s">
        <v>40</v>
      </c>
      <c r="BE531" s="1">
        <v>166</v>
      </c>
      <c r="BF531" s="1">
        <v>2000</v>
      </c>
      <c r="BG531" s="1">
        <v>2000</v>
      </c>
      <c r="BH531" s="1">
        <v>0.79320000000000002</v>
      </c>
      <c r="BI531" s="1" t="s">
        <v>11</v>
      </c>
    </row>
    <row r="532" spans="1:61" x14ac:dyDescent="0.15">
      <c r="A532" s="21" t="s">
        <v>1206</v>
      </c>
      <c r="B532" s="21" t="s">
        <v>1207</v>
      </c>
      <c r="C532" s="1" t="s">
        <v>38</v>
      </c>
      <c r="N532" s="1">
        <v>1</v>
      </c>
      <c r="V532" s="1">
        <v>3719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22">
        <f t="shared" si="48"/>
        <v>3719</v>
      </c>
      <c r="AI532" s="22"/>
      <c r="AJ532" s="22"/>
      <c r="AK532" s="22">
        <f t="shared" si="49"/>
        <v>3719</v>
      </c>
      <c r="AL532" s="22"/>
      <c r="AM532" s="22"/>
      <c r="AN532" s="22"/>
      <c r="AO532" s="22"/>
      <c r="AP532" s="22">
        <f t="shared" si="50"/>
        <v>3719</v>
      </c>
      <c r="AQ532" s="22"/>
      <c r="AR532" s="22">
        <f t="shared" si="51"/>
        <v>3719</v>
      </c>
      <c r="AS532" s="22"/>
      <c r="AT532" s="22"/>
      <c r="AU532" s="22"/>
      <c r="AV532" s="22"/>
      <c r="AW532" s="22">
        <f t="shared" si="52"/>
        <v>3719</v>
      </c>
      <c r="AX532" s="22"/>
      <c r="AY532" s="22"/>
      <c r="AZ532" s="22"/>
      <c r="BA532" s="22"/>
      <c r="BB532" s="1">
        <v>0</v>
      </c>
      <c r="BC532" s="1" t="s">
        <v>395</v>
      </c>
      <c r="BD532" s="1" t="s">
        <v>40</v>
      </c>
      <c r="BE532" s="1">
        <v>71</v>
      </c>
      <c r="BF532" s="1">
        <v>5000</v>
      </c>
      <c r="BG532" s="1">
        <v>5000</v>
      </c>
      <c r="BH532" s="1">
        <v>0.35160000000000002</v>
      </c>
      <c r="BI532" s="1" t="s">
        <v>13</v>
      </c>
    </row>
    <row r="533" spans="1:61" x14ac:dyDescent="0.15">
      <c r="A533" s="21" t="s">
        <v>1208</v>
      </c>
      <c r="B533" s="21" t="s">
        <v>1209</v>
      </c>
      <c r="C533" s="1" t="s">
        <v>38</v>
      </c>
      <c r="N533" s="1">
        <v>1</v>
      </c>
      <c r="V533" s="1">
        <v>3724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22">
        <f t="shared" si="48"/>
        <v>3724</v>
      </c>
      <c r="AI533" s="22"/>
      <c r="AJ533" s="22"/>
      <c r="AK533" s="22">
        <f t="shared" si="49"/>
        <v>3724</v>
      </c>
      <c r="AL533" s="22"/>
      <c r="AM533" s="22"/>
      <c r="AN533" s="22"/>
      <c r="AO533" s="22"/>
      <c r="AP533" s="22">
        <f t="shared" si="50"/>
        <v>3724</v>
      </c>
      <c r="AQ533" s="22"/>
      <c r="AR533" s="22">
        <f t="shared" si="51"/>
        <v>3724</v>
      </c>
      <c r="AS533" s="22"/>
      <c r="AT533" s="22"/>
      <c r="AU533" s="22"/>
      <c r="AV533" s="22"/>
      <c r="AW533" s="22">
        <f t="shared" si="52"/>
        <v>3724</v>
      </c>
      <c r="AX533" s="22"/>
      <c r="AY533" s="22"/>
      <c r="AZ533" s="22"/>
      <c r="BA533" s="22"/>
      <c r="BB533" s="1">
        <v>0</v>
      </c>
      <c r="BC533" s="1" t="s">
        <v>395</v>
      </c>
      <c r="BD533" s="1" t="s">
        <v>40</v>
      </c>
      <c r="BE533" s="1">
        <v>71</v>
      </c>
      <c r="BF533" s="1">
        <v>5000</v>
      </c>
      <c r="BG533" s="1">
        <v>5000</v>
      </c>
      <c r="BH533" s="1">
        <v>0.35160000000000002</v>
      </c>
      <c r="BI533" s="1" t="s">
        <v>13</v>
      </c>
    </row>
    <row r="534" spans="1:61" x14ac:dyDescent="0.15">
      <c r="A534" s="21" t="s">
        <v>1210</v>
      </c>
      <c r="B534" s="21" t="s">
        <v>1211</v>
      </c>
      <c r="C534" s="1" t="s">
        <v>38</v>
      </c>
      <c r="K534" s="1">
        <v>15</v>
      </c>
      <c r="V534" s="1">
        <v>17315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22">
        <f t="shared" si="48"/>
        <v>17315</v>
      </c>
      <c r="AI534" s="22"/>
      <c r="AJ534" s="22"/>
      <c r="AK534" s="22">
        <f t="shared" si="49"/>
        <v>17315</v>
      </c>
      <c r="AL534" s="22"/>
      <c r="AM534" s="22"/>
      <c r="AN534" s="22"/>
      <c r="AO534" s="22"/>
      <c r="AP534" s="22">
        <f t="shared" si="50"/>
        <v>17315</v>
      </c>
      <c r="AQ534" s="22"/>
      <c r="AR534" s="22">
        <f t="shared" si="51"/>
        <v>17315</v>
      </c>
      <c r="AS534" s="22"/>
      <c r="AT534" s="22"/>
      <c r="AU534" s="22"/>
      <c r="AV534" s="22"/>
      <c r="AW534" s="22">
        <f t="shared" si="52"/>
        <v>17315</v>
      </c>
      <c r="AX534" s="22"/>
      <c r="AY534" s="22"/>
      <c r="AZ534" s="22"/>
      <c r="BA534" s="22"/>
      <c r="BB534" s="1">
        <v>0</v>
      </c>
      <c r="BC534" s="1" t="s">
        <v>177</v>
      </c>
      <c r="BD534" s="1" t="s">
        <v>40</v>
      </c>
      <c r="BE534" s="1">
        <v>43</v>
      </c>
      <c r="BF534" s="1">
        <v>10000</v>
      </c>
      <c r="BG534" s="1">
        <v>10000</v>
      </c>
      <c r="BH534" s="1">
        <v>2.3999999999999998E-3</v>
      </c>
      <c r="BI534" s="1" t="s">
        <v>10</v>
      </c>
    </row>
    <row r="535" spans="1:61" x14ac:dyDescent="0.15">
      <c r="A535" s="21" t="s">
        <v>1212</v>
      </c>
      <c r="B535" s="21" t="s">
        <v>1213</v>
      </c>
      <c r="C535" s="1" t="s">
        <v>38</v>
      </c>
      <c r="K535" s="1">
        <v>2</v>
      </c>
      <c r="V535" s="1">
        <v>4940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22">
        <f t="shared" si="48"/>
        <v>4940</v>
      </c>
      <c r="AI535" s="22"/>
      <c r="AJ535" s="22"/>
      <c r="AK535" s="22">
        <f t="shared" si="49"/>
        <v>4940</v>
      </c>
      <c r="AL535" s="22"/>
      <c r="AM535" s="22"/>
      <c r="AN535" s="22"/>
      <c r="AO535" s="22"/>
      <c r="AP535" s="22">
        <f t="shared" si="50"/>
        <v>4940</v>
      </c>
      <c r="AQ535" s="22"/>
      <c r="AR535" s="22">
        <f t="shared" si="51"/>
        <v>4940</v>
      </c>
      <c r="AS535" s="22"/>
      <c r="AT535" s="22"/>
      <c r="AU535" s="22"/>
      <c r="AV535" s="22"/>
      <c r="AW535" s="22">
        <f t="shared" si="52"/>
        <v>4940</v>
      </c>
      <c r="AX535" s="22"/>
      <c r="AY535" s="22"/>
      <c r="AZ535" s="22"/>
      <c r="BA535" s="22"/>
      <c r="BB535" s="1">
        <v>0</v>
      </c>
      <c r="BC535" s="1" t="s">
        <v>172</v>
      </c>
      <c r="BD535" s="1" t="s">
        <v>40</v>
      </c>
      <c r="BE535" s="1">
        <v>376</v>
      </c>
      <c r="BF535" s="1">
        <v>10000</v>
      </c>
      <c r="BG535" s="1">
        <v>10000</v>
      </c>
      <c r="BH535" s="1">
        <v>1.9E-2</v>
      </c>
      <c r="BI535" s="1" t="s">
        <v>10</v>
      </c>
    </row>
    <row r="536" spans="1:61" x14ac:dyDescent="0.15">
      <c r="A536" s="21" t="s">
        <v>1214</v>
      </c>
      <c r="B536" s="21" t="s">
        <v>1215</v>
      </c>
      <c r="C536" s="1" t="s">
        <v>38</v>
      </c>
      <c r="N536" s="1">
        <v>2</v>
      </c>
      <c r="V536" s="1">
        <v>3417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22">
        <f t="shared" si="48"/>
        <v>3417</v>
      </c>
      <c r="AI536" s="22"/>
      <c r="AJ536" s="22"/>
      <c r="AK536" s="22">
        <f t="shared" si="49"/>
        <v>3417</v>
      </c>
      <c r="AL536" s="22"/>
      <c r="AM536" s="22"/>
      <c r="AN536" s="22"/>
      <c r="AO536" s="22"/>
      <c r="AP536" s="22">
        <f t="shared" si="50"/>
        <v>3417</v>
      </c>
      <c r="AQ536" s="22"/>
      <c r="AR536" s="22">
        <f t="shared" si="51"/>
        <v>3417</v>
      </c>
      <c r="AS536" s="22"/>
      <c r="AT536" s="22"/>
      <c r="AU536" s="22"/>
      <c r="AV536" s="22"/>
      <c r="AW536" s="22">
        <f t="shared" si="52"/>
        <v>3417</v>
      </c>
      <c r="AX536" s="22"/>
      <c r="AY536" s="22"/>
      <c r="AZ536" s="22"/>
      <c r="BA536" s="22"/>
      <c r="BB536" s="1">
        <v>0</v>
      </c>
      <c r="BC536" s="1" t="s">
        <v>395</v>
      </c>
      <c r="BD536" s="1" t="s">
        <v>40</v>
      </c>
      <c r="BE536" s="1">
        <v>71</v>
      </c>
      <c r="BF536" s="1">
        <v>5000</v>
      </c>
      <c r="BG536" s="1">
        <v>5000</v>
      </c>
      <c r="BH536" s="1">
        <v>0.35580000000000001</v>
      </c>
      <c r="BI536" s="1" t="s">
        <v>13</v>
      </c>
    </row>
    <row r="537" spans="1:61" x14ac:dyDescent="0.15">
      <c r="A537" s="21" t="s">
        <v>1216</v>
      </c>
      <c r="B537" s="21" t="s">
        <v>1217</v>
      </c>
      <c r="C537" s="1" t="s">
        <v>38</v>
      </c>
      <c r="K537" s="1">
        <v>2</v>
      </c>
      <c r="V537" s="1">
        <v>4520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22">
        <f t="shared" si="48"/>
        <v>4520</v>
      </c>
      <c r="AI537" s="22"/>
      <c r="AJ537" s="22"/>
      <c r="AK537" s="22">
        <f t="shared" si="49"/>
        <v>4520</v>
      </c>
      <c r="AL537" s="22"/>
      <c r="AM537" s="22"/>
      <c r="AN537" s="22"/>
      <c r="AO537" s="22"/>
      <c r="AP537" s="22">
        <f t="shared" si="50"/>
        <v>4520</v>
      </c>
      <c r="AQ537" s="22"/>
      <c r="AR537" s="22">
        <f t="shared" si="51"/>
        <v>4520</v>
      </c>
      <c r="AS537" s="22"/>
      <c r="AT537" s="22"/>
      <c r="AU537" s="22"/>
      <c r="AV537" s="22"/>
      <c r="AW537" s="22">
        <f t="shared" si="52"/>
        <v>4520</v>
      </c>
      <c r="AX537" s="22"/>
      <c r="AY537" s="22"/>
      <c r="AZ537" s="22"/>
      <c r="BA537" s="22"/>
      <c r="BB537" s="1">
        <v>0</v>
      </c>
      <c r="BC537" s="1" t="s">
        <v>359</v>
      </c>
      <c r="BD537" s="1" t="s">
        <v>40</v>
      </c>
      <c r="BE537" s="1">
        <v>371</v>
      </c>
      <c r="BF537" s="1">
        <v>10000</v>
      </c>
      <c r="BG537" s="1">
        <v>10000</v>
      </c>
      <c r="BH537" s="1">
        <v>2.75E-2</v>
      </c>
      <c r="BI537" s="1" t="s">
        <v>10</v>
      </c>
    </row>
    <row r="538" spans="1:61" x14ac:dyDescent="0.15">
      <c r="A538" s="21" t="s">
        <v>1218</v>
      </c>
      <c r="B538" s="21" t="s">
        <v>1219</v>
      </c>
      <c r="C538" s="1" t="s">
        <v>38</v>
      </c>
      <c r="K538" s="1">
        <v>11</v>
      </c>
      <c r="V538" s="1">
        <v>8078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22">
        <f t="shared" si="48"/>
        <v>8078</v>
      </c>
      <c r="AI538" s="22"/>
      <c r="AJ538" s="22"/>
      <c r="AK538" s="22">
        <f t="shared" si="49"/>
        <v>8078</v>
      </c>
      <c r="AL538" s="22"/>
      <c r="AM538" s="22"/>
      <c r="AN538" s="22"/>
      <c r="AO538" s="22"/>
      <c r="AP538" s="22">
        <f t="shared" si="50"/>
        <v>8078</v>
      </c>
      <c r="AQ538" s="22"/>
      <c r="AR538" s="22">
        <f t="shared" si="51"/>
        <v>8078</v>
      </c>
      <c r="AS538" s="22"/>
      <c r="AT538" s="22"/>
      <c r="AU538" s="22"/>
      <c r="AV538" s="22"/>
      <c r="AW538" s="22">
        <f t="shared" si="52"/>
        <v>8078</v>
      </c>
      <c r="AX538" s="22"/>
      <c r="AY538" s="22"/>
      <c r="AZ538" s="22"/>
      <c r="BA538" s="22"/>
      <c r="BB538" s="1">
        <v>0</v>
      </c>
      <c r="BC538" s="1" t="s">
        <v>172</v>
      </c>
      <c r="BD538" s="1" t="s">
        <v>40</v>
      </c>
      <c r="BE538" s="1">
        <v>376</v>
      </c>
      <c r="BF538" s="1">
        <v>10000</v>
      </c>
      <c r="BG538" s="1">
        <v>10000</v>
      </c>
      <c r="BH538" s="1">
        <v>1.84E-2</v>
      </c>
      <c r="BI538" s="1" t="s">
        <v>10</v>
      </c>
    </row>
    <row r="539" spans="1:61" x14ac:dyDescent="0.15">
      <c r="A539" s="21" t="s">
        <v>1220</v>
      </c>
      <c r="B539" s="21" t="s">
        <v>1221</v>
      </c>
      <c r="C539" s="1" t="s">
        <v>38</v>
      </c>
      <c r="K539" s="1">
        <v>1</v>
      </c>
      <c r="V539" s="1">
        <v>7061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22">
        <f t="shared" si="48"/>
        <v>7061</v>
      </c>
      <c r="AI539" s="22"/>
      <c r="AJ539" s="22"/>
      <c r="AK539" s="22">
        <f t="shared" si="49"/>
        <v>7061</v>
      </c>
      <c r="AL539" s="22"/>
      <c r="AM539" s="22"/>
      <c r="AN539" s="22"/>
      <c r="AO539" s="22"/>
      <c r="AP539" s="22">
        <f t="shared" si="50"/>
        <v>7061</v>
      </c>
      <c r="AQ539" s="22"/>
      <c r="AR539" s="22">
        <f t="shared" si="51"/>
        <v>7061</v>
      </c>
      <c r="AS539" s="22"/>
      <c r="AT539" s="22"/>
      <c r="AU539" s="22"/>
      <c r="AV539" s="22"/>
      <c r="AW539" s="22">
        <f t="shared" si="52"/>
        <v>7061</v>
      </c>
      <c r="AX539" s="22"/>
      <c r="AY539" s="22"/>
      <c r="AZ539" s="22"/>
      <c r="BA539" s="22"/>
      <c r="BB539" s="1">
        <v>0</v>
      </c>
      <c r="BC539" s="1" t="s">
        <v>172</v>
      </c>
      <c r="BD539" s="1" t="s">
        <v>40</v>
      </c>
      <c r="BE539" s="1">
        <v>376</v>
      </c>
      <c r="BF539" s="1">
        <v>10000</v>
      </c>
      <c r="BG539" s="1">
        <v>10000</v>
      </c>
      <c r="BH539" s="1">
        <v>1.7100000000000001E-2</v>
      </c>
      <c r="BI539" s="1" t="s">
        <v>10</v>
      </c>
    </row>
    <row r="540" spans="1:61" x14ac:dyDescent="0.15">
      <c r="A540" s="21" t="s">
        <v>1222</v>
      </c>
      <c r="B540" s="21" t="s">
        <v>1223</v>
      </c>
      <c r="C540" s="1" t="s">
        <v>38</v>
      </c>
      <c r="U540" s="1">
        <v>5</v>
      </c>
      <c r="V540" s="1">
        <v>24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22">
        <f t="shared" si="48"/>
        <v>24</v>
      </c>
      <c r="AI540" s="22"/>
      <c r="AJ540" s="22"/>
      <c r="AK540" s="22">
        <f t="shared" si="49"/>
        <v>24</v>
      </c>
      <c r="AL540" s="22"/>
      <c r="AM540" s="22"/>
      <c r="AN540" s="22"/>
      <c r="AO540" s="22"/>
      <c r="AP540" s="22">
        <f t="shared" si="50"/>
        <v>24</v>
      </c>
      <c r="AQ540" s="22"/>
      <c r="AR540" s="22">
        <f t="shared" si="51"/>
        <v>24</v>
      </c>
      <c r="AS540" s="22"/>
      <c r="AT540" s="22"/>
      <c r="AU540" s="22"/>
      <c r="AV540" s="22"/>
      <c r="AW540" s="22">
        <f t="shared" si="52"/>
        <v>24</v>
      </c>
      <c r="AX540" s="22"/>
      <c r="AY540" s="22"/>
      <c r="AZ540" s="22"/>
      <c r="BA540" s="22"/>
      <c r="BB540" s="1">
        <v>0</v>
      </c>
      <c r="BC540" s="1" t="s">
        <v>150</v>
      </c>
      <c r="BD540" s="1" t="s">
        <v>40</v>
      </c>
      <c r="BE540" s="1">
        <v>999</v>
      </c>
      <c r="BF540" s="1">
        <v>1</v>
      </c>
      <c r="BG540" s="1">
        <v>1</v>
      </c>
      <c r="BH540" s="1">
        <v>0.18</v>
      </c>
      <c r="BI540" s="1" t="s">
        <v>20</v>
      </c>
    </row>
    <row r="541" spans="1:61" x14ac:dyDescent="0.15">
      <c r="A541" s="21" t="s">
        <v>1224</v>
      </c>
      <c r="B541" s="21" t="s">
        <v>1225</v>
      </c>
      <c r="C541" s="1" t="s">
        <v>38</v>
      </c>
      <c r="K541" s="1">
        <v>1</v>
      </c>
      <c r="V541" s="1">
        <v>7054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22">
        <f t="shared" si="48"/>
        <v>7054</v>
      </c>
      <c r="AI541" s="22"/>
      <c r="AJ541" s="22"/>
      <c r="AK541" s="22">
        <f t="shared" si="49"/>
        <v>7054</v>
      </c>
      <c r="AL541" s="22"/>
      <c r="AM541" s="22"/>
      <c r="AN541" s="22"/>
      <c r="AO541" s="22"/>
      <c r="AP541" s="22">
        <f t="shared" si="50"/>
        <v>7054</v>
      </c>
      <c r="AQ541" s="22"/>
      <c r="AR541" s="22">
        <f t="shared" si="51"/>
        <v>7054</v>
      </c>
      <c r="AS541" s="22"/>
      <c r="AT541" s="22"/>
      <c r="AU541" s="22"/>
      <c r="AV541" s="22"/>
      <c r="AW541" s="22">
        <f t="shared" si="52"/>
        <v>7054</v>
      </c>
      <c r="AX541" s="22"/>
      <c r="AY541" s="22"/>
      <c r="AZ541" s="22"/>
      <c r="BA541" s="22"/>
      <c r="BB541" s="1">
        <v>0</v>
      </c>
      <c r="BC541" s="1" t="s">
        <v>331</v>
      </c>
      <c r="BD541" s="1" t="s">
        <v>40</v>
      </c>
      <c r="BE541" s="1">
        <v>371</v>
      </c>
      <c r="BF541" s="1">
        <v>10000</v>
      </c>
      <c r="BG541" s="1">
        <v>10000</v>
      </c>
      <c r="BH541" s="1">
        <v>1.47E-2</v>
      </c>
      <c r="BI541" s="1" t="s">
        <v>10</v>
      </c>
    </row>
    <row r="542" spans="1:61" x14ac:dyDescent="0.15">
      <c r="A542" s="21" t="s">
        <v>1226</v>
      </c>
      <c r="B542" s="21" t="s">
        <v>1227</v>
      </c>
      <c r="C542" s="1" t="s">
        <v>38</v>
      </c>
      <c r="L542" s="1">
        <v>1</v>
      </c>
      <c r="V542" s="1">
        <v>7712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22">
        <f t="shared" si="48"/>
        <v>7712</v>
      </c>
      <c r="AI542" s="22"/>
      <c r="AJ542" s="22"/>
      <c r="AK542" s="22">
        <f t="shared" si="49"/>
        <v>7712</v>
      </c>
      <c r="AL542" s="22"/>
      <c r="AM542" s="22"/>
      <c r="AN542" s="22"/>
      <c r="AO542" s="22"/>
      <c r="AP542" s="22">
        <f t="shared" si="50"/>
        <v>7712</v>
      </c>
      <c r="AQ542" s="22"/>
      <c r="AR542" s="22">
        <f t="shared" si="51"/>
        <v>7712</v>
      </c>
      <c r="AS542" s="22"/>
      <c r="AT542" s="22"/>
      <c r="AU542" s="22"/>
      <c r="AV542" s="22"/>
      <c r="AW542" s="22">
        <f t="shared" si="52"/>
        <v>7712</v>
      </c>
      <c r="AX542" s="22"/>
      <c r="AY542" s="22"/>
      <c r="AZ542" s="22"/>
      <c r="BA542" s="22"/>
      <c r="BB542" s="1">
        <v>0</v>
      </c>
      <c r="BC542" s="1" t="s">
        <v>172</v>
      </c>
      <c r="BD542" s="1" t="s">
        <v>40</v>
      </c>
      <c r="BE542" s="1">
        <v>376</v>
      </c>
      <c r="BF542" s="1">
        <v>10000</v>
      </c>
      <c r="BG542" s="1">
        <v>10000</v>
      </c>
      <c r="BH542" s="1">
        <v>1.7100000000000001E-2</v>
      </c>
      <c r="BI542" s="1" t="s">
        <v>11</v>
      </c>
    </row>
    <row r="543" spans="1:61" x14ac:dyDescent="0.15">
      <c r="A543" s="21" t="s">
        <v>79</v>
      </c>
      <c r="B543" s="21" t="s">
        <v>80</v>
      </c>
      <c r="C543" s="1" t="s">
        <v>38</v>
      </c>
      <c r="Q543" s="1">
        <v>0.1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22">
        <f t="shared" si="48"/>
        <v>0</v>
      </c>
      <c r="AI543" s="22"/>
      <c r="AJ543" s="22"/>
      <c r="AK543" s="22">
        <f t="shared" si="49"/>
        <v>0</v>
      </c>
      <c r="AL543" s="22"/>
      <c r="AM543" s="22"/>
      <c r="AN543" s="22"/>
      <c r="AO543" s="22" t="s">
        <v>1740</v>
      </c>
      <c r="AP543" s="22">
        <f t="shared" si="50"/>
        <v>0</v>
      </c>
      <c r="AQ543" s="22" t="s">
        <v>1740</v>
      </c>
      <c r="AR543" s="22">
        <f t="shared" si="51"/>
        <v>0</v>
      </c>
      <c r="AS543" s="22"/>
      <c r="AT543" s="22"/>
      <c r="AU543" s="22"/>
      <c r="AV543" s="22" t="s">
        <v>1740</v>
      </c>
      <c r="AW543" s="22">
        <f t="shared" si="52"/>
        <v>0</v>
      </c>
      <c r="AX543" s="22" t="s">
        <v>1740</v>
      </c>
      <c r="AY543" s="22"/>
      <c r="AZ543" s="22" t="s">
        <v>1739</v>
      </c>
      <c r="BA543" s="22"/>
      <c r="BB543" s="1">
        <v>30</v>
      </c>
      <c r="BC543" s="1" t="s">
        <v>76</v>
      </c>
      <c r="BD543" s="1" t="s">
        <v>81</v>
      </c>
      <c r="BE543" s="1">
        <v>13</v>
      </c>
      <c r="BF543" s="1">
        <v>1</v>
      </c>
      <c r="BG543" s="1">
        <v>1</v>
      </c>
      <c r="BH543" s="1">
        <v>40.1965</v>
      </c>
      <c r="BI543" s="1" t="s">
        <v>82</v>
      </c>
    </row>
    <row r="544" spans="1:61" x14ac:dyDescent="0.15">
      <c r="A544" s="21" t="s">
        <v>1231</v>
      </c>
      <c r="B544" s="21" t="s">
        <v>1232</v>
      </c>
      <c r="C544" s="1" t="s">
        <v>38</v>
      </c>
      <c r="U544" s="1">
        <v>1</v>
      </c>
      <c r="V544" s="1">
        <v>90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22">
        <f t="shared" si="48"/>
        <v>90</v>
      </c>
      <c r="AI544" s="22"/>
      <c r="AJ544" s="22"/>
      <c r="AK544" s="22">
        <f t="shared" si="49"/>
        <v>90</v>
      </c>
      <c r="AL544" s="22"/>
      <c r="AM544" s="22"/>
      <c r="AN544" s="22"/>
      <c r="AO544" s="22"/>
      <c r="AP544" s="22">
        <f t="shared" si="50"/>
        <v>90</v>
      </c>
      <c r="AQ544" s="22"/>
      <c r="AR544" s="22">
        <f t="shared" si="51"/>
        <v>90</v>
      </c>
      <c r="AS544" s="22"/>
      <c r="AT544" s="22"/>
      <c r="AU544" s="22"/>
      <c r="AV544" s="22"/>
      <c r="AW544" s="22">
        <f t="shared" si="52"/>
        <v>90</v>
      </c>
      <c r="AX544" s="22"/>
      <c r="AY544" s="22"/>
      <c r="AZ544" s="22"/>
      <c r="BA544" s="22"/>
      <c r="BB544" s="1">
        <v>0</v>
      </c>
      <c r="BC544" s="1" t="s">
        <v>150</v>
      </c>
      <c r="BD544" s="1" t="s">
        <v>40</v>
      </c>
      <c r="BE544" s="1">
        <v>999</v>
      </c>
      <c r="BF544" s="1">
        <v>1</v>
      </c>
      <c r="BG544" s="1">
        <v>1</v>
      </c>
      <c r="BH544" s="1">
        <v>4.3200000000000002E-2</v>
      </c>
      <c r="BI544" s="1" t="s">
        <v>20</v>
      </c>
    </row>
    <row r="545" spans="1:61" x14ac:dyDescent="0.15">
      <c r="A545" s="21" t="s">
        <v>1233</v>
      </c>
      <c r="B545" s="21" t="s">
        <v>1234</v>
      </c>
      <c r="C545" s="1" t="s">
        <v>38</v>
      </c>
      <c r="L545" s="1">
        <v>2</v>
      </c>
      <c r="V545" s="1">
        <v>5767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22">
        <f t="shared" si="48"/>
        <v>5767</v>
      </c>
      <c r="AI545" s="22"/>
      <c r="AJ545" s="22"/>
      <c r="AK545" s="22">
        <f t="shared" si="49"/>
        <v>5767</v>
      </c>
      <c r="AL545" s="22"/>
      <c r="AM545" s="22"/>
      <c r="AN545" s="22"/>
      <c r="AO545" s="22"/>
      <c r="AP545" s="22">
        <f t="shared" si="50"/>
        <v>5767</v>
      </c>
      <c r="AQ545" s="22"/>
      <c r="AR545" s="22">
        <f t="shared" si="51"/>
        <v>5767</v>
      </c>
      <c r="AS545" s="22"/>
      <c r="AT545" s="22"/>
      <c r="AU545" s="22"/>
      <c r="AV545" s="22"/>
      <c r="AW545" s="22">
        <f t="shared" si="52"/>
        <v>5767</v>
      </c>
      <c r="AX545" s="22"/>
      <c r="AY545" s="22"/>
      <c r="AZ545" s="22"/>
      <c r="BA545" s="22"/>
      <c r="BB545" s="1">
        <v>0</v>
      </c>
      <c r="BC545" s="1" t="s">
        <v>172</v>
      </c>
      <c r="BD545" s="1" t="s">
        <v>40</v>
      </c>
      <c r="BE545" s="1">
        <v>376</v>
      </c>
      <c r="BF545" s="1">
        <v>10000</v>
      </c>
      <c r="BG545" s="1">
        <v>10000</v>
      </c>
      <c r="BH545" s="1">
        <v>1.9E-2</v>
      </c>
      <c r="BI545" s="1" t="s">
        <v>11</v>
      </c>
    </row>
    <row r="546" spans="1:61" x14ac:dyDescent="0.15">
      <c r="A546" s="21" t="s">
        <v>1235</v>
      </c>
      <c r="B546" s="21" t="s">
        <v>1236</v>
      </c>
      <c r="C546" s="1" t="s">
        <v>38</v>
      </c>
      <c r="N546" s="1">
        <v>1</v>
      </c>
      <c r="V546" s="1">
        <v>3715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22">
        <f t="shared" si="48"/>
        <v>3715</v>
      </c>
      <c r="AI546" s="22"/>
      <c r="AJ546" s="22"/>
      <c r="AK546" s="22">
        <f t="shared" si="49"/>
        <v>3715</v>
      </c>
      <c r="AL546" s="22"/>
      <c r="AM546" s="22"/>
      <c r="AN546" s="22"/>
      <c r="AO546" s="22"/>
      <c r="AP546" s="22">
        <f t="shared" si="50"/>
        <v>3715</v>
      </c>
      <c r="AQ546" s="22"/>
      <c r="AR546" s="22">
        <f t="shared" si="51"/>
        <v>3715</v>
      </c>
      <c r="AS546" s="22"/>
      <c r="AT546" s="22"/>
      <c r="AU546" s="22"/>
      <c r="AV546" s="22"/>
      <c r="AW546" s="22">
        <f t="shared" si="52"/>
        <v>3715</v>
      </c>
      <c r="AX546" s="22"/>
      <c r="AY546" s="22"/>
      <c r="AZ546" s="22"/>
      <c r="BA546" s="22"/>
      <c r="BB546" s="1">
        <v>0</v>
      </c>
      <c r="BC546" s="1" t="s">
        <v>395</v>
      </c>
      <c r="BD546" s="1" t="s">
        <v>40</v>
      </c>
      <c r="BE546" s="1">
        <v>71</v>
      </c>
      <c r="BF546" s="1">
        <v>5000</v>
      </c>
      <c r="BG546" s="1">
        <v>5000</v>
      </c>
      <c r="BH546" s="1">
        <v>0.35160000000000002</v>
      </c>
      <c r="BI546" s="1" t="s">
        <v>13</v>
      </c>
    </row>
    <row r="547" spans="1:61" x14ac:dyDescent="0.15">
      <c r="A547" s="21" t="s">
        <v>1237</v>
      </c>
      <c r="B547" s="21" t="s">
        <v>1238</v>
      </c>
      <c r="C547" s="1" t="s">
        <v>38</v>
      </c>
      <c r="L547" s="1">
        <v>1</v>
      </c>
      <c r="V547" s="1">
        <v>7861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22">
        <f t="shared" si="48"/>
        <v>7861</v>
      </c>
      <c r="AI547" s="22"/>
      <c r="AJ547" s="22"/>
      <c r="AK547" s="22">
        <f t="shared" si="49"/>
        <v>7861</v>
      </c>
      <c r="AL547" s="22"/>
      <c r="AM547" s="22"/>
      <c r="AN547" s="22"/>
      <c r="AO547" s="22"/>
      <c r="AP547" s="22">
        <f t="shared" si="50"/>
        <v>7861</v>
      </c>
      <c r="AQ547" s="22"/>
      <c r="AR547" s="22">
        <f t="shared" si="51"/>
        <v>7861</v>
      </c>
      <c r="AS547" s="22"/>
      <c r="AT547" s="22"/>
      <c r="AU547" s="22"/>
      <c r="AV547" s="22"/>
      <c r="AW547" s="22">
        <f t="shared" si="52"/>
        <v>7861</v>
      </c>
      <c r="AX547" s="22"/>
      <c r="AY547" s="22"/>
      <c r="AZ547" s="22"/>
      <c r="BA547" s="22"/>
      <c r="BB547" s="1">
        <v>0</v>
      </c>
      <c r="BC547" s="1" t="s">
        <v>331</v>
      </c>
      <c r="BD547" s="1" t="s">
        <v>40</v>
      </c>
      <c r="BE547" s="1">
        <v>371</v>
      </c>
      <c r="BF547" s="1">
        <v>10000</v>
      </c>
      <c r="BG547" s="1">
        <v>10000</v>
      </c>
      <c r="BH547" s="1">
        <v>1.6500000000000001E-2</v>
      </c>
      <c r="BI547" s="1" t="s">
        <v>11</v>
      </c>
    </row>
    <row r="548" spans="1:61" x14ac:dyDescent="0.15">
      <c r="A548" s="21" t="s">
        <v>1239</v>
      </c>
      <c r="B548" s="21" t="s">
        <v>1240</v>
      </c>
      <c r="C548" s="1" t="s">
        <v>38</v>
      </c>
      <c r="K548" s="1">
        <v>8</v>
      </c>
      <c r="V548" s="1">
        <v>6815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22">
        <f t="shared" si="48"/>
        <v>6815</v>
      </c>
      <c r="AI548" s="22"/>
      <c r="AJ548" s="22"/>
      <c r="AK548" s="22">
        <f t="shared" si="49"/>
        <v>6815</v>
      </c>
      <c r="AL548" s="22"/>
      <c r="AM548" s="22"/>
      <c r="AN548" s="22"/>
      <c r="AO548" s="22"/>
      <c r="AP548" s="22">
        <f t="shared" si="50"/>
        <v>6815</v>
      </c>
      <c r="AQ548" s="22"/>
      <c r="AR548" s="22">
        <f t="shared" si="51"/>
        <v>6815</v>
      </c>
      <c r="AS548" s="22"/>
      <c r="AT548" s="22"/>
      <c r="AU548" s="22"/>
      <c r="AV548" s="22"/>
      <c r="AW548" s="22">
        <f t="shared" si="52"/>
        <v>6815</v>
      </c>
      <c r="AX548" s="22"/>
      <c r="AY548" s="22"/>
      <c r="AZ548" s="22"/>
      <c r="BA548" s="22"/>
      <c r="BB548" s="1">
        <v>0</v>
      </c>
      <c r="BC548" s="1" t="s">
        <v>177</v>
      </c>
      <c r="BD548" s="1" t="s">
        <v>40</v>
      </c>
      <c r="BE548" s="1">
        <v>43</v>
      </c>
      <c r="BF548" s="1">
        <v>10000</v>
      </c>
      <c r="BG548" s="1">
        <v>10000</v>
      </c>
      <c r="BH548" s="1">
        <v>2.7000000000000001E-3</v>
      </c>
      <c r="BI548" s="1" t="s">
        <v>10</v>
      </c>
    </row>
    <row r="549" spans="1:61" x14ac:dyDescent="0.15">
      <c r="A549" s="21" t="s">
        <v>1241</v>
      </c>
      <c r="B549" s="21" t="s">
        <v>1242</v>
      </c>
      <c r="C549" s="1" t="s">
        <v>38</v>
      </c>
      <c r="K549" s="1">
        <v>13</v>
      </c>
      <c r="V549" s="1">
        <v>13340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22">
        <f t="shared" si="48"/>
        <v>13340</v>
      </c>
      <c r="AI549" s="22"/>
      <c r="AJ549" s="22"/>
      <c r="AK549" s="22">
        <f t="shared" si="49"/>
        <v>13340</v>
      </c>
      <c r="AL549" s="22"/>
      <c r="AM549" s="22"/>
      <c r="AN549" s="22"/>
      <c r="AO549" s="22"/>
      <c r="AP549" s="22">
        <f t="shared" si="50"/>
        <v>13340</v>
      </c>
      <c r="AQ549" s="22"/>
      <c r="AR549" s="22">
        <f t="shared" si="51"/>
        <v>13340</v>
      </c>
      <c r="AS549" s="22"/>
      <c r="AT549" s="22"/>
      <c r="AU549" s="22"/>
      <c r="AV549" s="22"/>
      <c r="AW549" s="22">
        <f t="shared" si="52"/>
        <v>13340</v>
      </c>
      <c r="AX549" s="22"/>
      <c r="AY549" s="22"/>
      <c r="AZ549" s="22"/>
      <c r="BA549" s="22"/>
      <c r="BB549" s="1">
        <v>0</v>
      </c>
      <c r="BC549" s="1" t="s">
        <v>172</v>
      </c>
      <c r="BD549" s="1" t="s">
        <v>40</v>
      </c>
      <c r="BE549" s="1">
        <v>376</v>
      </c>
      <c r="BF549" s="1">
        <v>10000</v>
      </c>
      <c r="BG549" s="1">
        <v>10000</v>
      </c>
      <c r="BH549" s="1">
        <v>0.01</v>
      </c>
      <c r="BI549" s="1" t="s">
        <v>10</v>
      </c>
    </row>
    <row r="550" spans="1:61" x14ac:dyDescent="0.15">
      <c r="A550" s="21" t="s">
        <v>1243</v>
      </c>
      <c r="B550" s="21" t="s">
        <v>1244</v>
      </c>
      <c r="C550" s="1" t="s">
        <v>38</v>
      </c>
      <c r="K550" s="1">
        <v>8</v>
      </c>
      <c r="V550" s="1">
        <v>11660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22">
        <f t="shared" si="48"/>
        <v>11660</v>
      </c>
      <c r="AI550" s="22"/>
      <c r="AJ550" s="22"/>
      <c r="AK550" s="22">
        <f t="shared" si="49"/>
        <v>11660</v>
      </c>
      <c r="AL550" s="22"/>
      <c r="AM550" s="22"/>
      <c r="AN550" s="22"/>
      <c r="AO550" s="22"/>
      <c r="AP550" s="22">
        <f t="shared" si="50"/>
        <v>11660</v>
      </c>
      <c r="AQ550" s="22"/>
      <c r="AR550" s="22">
        <f t="shared" si="51"/>
        <v>11660</v>
      </c>
      <c r="AS550" s="22"/>
      <c r="AT550" s="22"/>
      <c r="AU550" s="22"/>
      <c r="AV550" s="22"/>
      <c r="AW550" s="22">
        <f t="shared" si="52"/>
        <v>11660</v>
      </c>
      <c r="AX550" s="22"/>
      <c r="AY550" s="22"/>
      <c r="AZ550" s="22"/>
      <c r="BA550" s="22"/>
      <c r="BB550" s="1">
        <v>0</v>
      </c>
      <c r="BC550" s="1" t="s">
        <v>395</v>
      </c>
      <c r="BD550" s="1" t="s">
        <v>40</v>
      </c>
      <c r="BE550" s="1">
        <v>91</v>
      </c>
      <c r="BF550" s="1">
        <v>10000</v>
      </c>
      <c r="BG550" s="1">
        <v>10000</v>
      </c>
      <c r="BH550" s="1">
        <v>0.16220000000000001</v>
      </c>
      <c r="BI550" s="1" t="s">
        <v>10</v>
      </c>
    </row>
    <row r="551" spans="1:61" x14ac:dyDescent="0.15">
      <c r="A551" s="21" t="s">
        <v>1245</v>
      </c>
      <c r="B551" s="21" t="s">
        <v>1246</v>
      </c>
      <c r="C551" s="1" t="s">
        <v>38</v>
      </c>
      <c r="U551" s="1">
        <v>1</v>
      </c>
      <c r="V551" s="1">
        <v>92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22">
        <f t="shared" ref="AH551:AH558" si="53">SUM(V551:AE551)-AG551-SUMPRODUCT($D$8:$U$8*D551:U551)</f>
        <v>92</v>
      </c>
      <c r="AI551" s="22"/>
      <c r="AJ551" s="22"/>
      <c r="AK551" s="22">
        <f t="shared" si="49"/>
        <v>92</v>
      </c>
      <c r="AL551" s="22"/>
      <c r="AM551" s="22"/>
      <c r="AN551" s="22"/>
      <c r="AO551" s="22"/>
      <c r="AP551" s="22">
        <f t="shared" si="50"/>
        <v>92</v>
      </c>
      <c r="AQ551" s="22"/>
      <c r="AR551" s="22">
        <f t="shared" si="51"/>
        <v>92</v>
      </c>
      <c r="AS551" s="22"/>
      <c r="AT551" s="22"/>
      <c r="AU551" s="22"/>
      <c r="AV551" s="22"/>
      <c r="AW551" s="22">
        <f t="shared" si="52"/>
        <v>92</v>
      </c>
      <c r="AX551" s="22"/>
      <c r="AY551" s="22"/>
      <c r="AZ551" s="22"/>
      <c r="BA551" s="22"/>
      <c r="BB551" s="1">
        <v>0</v>
      </c>
      <c r="BC551" s="1" t="s">
        <v>150</v>
      </c>
      <c r="BD551" s="1" t="s">
        <v>40</v>
      </c>
      <c r="BE551" s="1">
        <v>999</v>
      </c>
      <c r="BF551" s="1">
        <v>1</v>
      </c>
      <c r="BG551" s="1">
        <v>1</v>
      </c>
      <c r="BH551" s="1">
        <v>0.16200000000000001</v>
      </c>
      <c r="BI551" s="1" t="s">
        <v>20</v>
      </c>
    </row>
    <row r="552" spans="1:61" x14ac:dyDescent="0.15">
      <c r="A552" s="21" t="s">
        <v>1247</v>
      </c>
      <c r="B552" s="21" t="s">
        <v>1248</v>
      </c>
      <c r="C552" s="1" t="s">
        <v>38</v>
      </c>
      <c r="K552" s="1">
        <v>2</v>
      </c>
      <c r="V552" s="1">
        <v>4539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22">
        <f t="shared" si="53"/>
        <v>4539</v>
      </c>
      <c r="AI552" s="22"/>
      <c r="AJ552" s="22"/>
      <c r="AK552" s="22">
        <f t="shared" si="49"/>
        <v>4539</v>
      </c>
      <c r="AL552" s="22"/>
      <c r="AM552" s="22"/>
      <c r="AN552" s="22"/>
      <c r="AO552" s="22"/>
      <c r="AP552" s="22">
        <f t="shared" si="50"/>
        <v>4539</v>
      </c>
      <c r="AQ552" s="22"/>
      <c r="AR552" s="22">
        <f t="shared" si="51"/>
        <v>4539</v>
      </c>
      <c r="AS552" s="22"/>
      <c r="AT552" s="22"/>
      <c r="AU552" s="22"/>
      <c r="AV552" s="22"/>
      <c r="AW552" s="22">
        <f t="shared" si="52"/>
        <v>4539</v>
      </c>
      <c r="AX552" s="22"/>
      <c r="AY552" s="22"/>
      <c r="AZ552" s="22"/>
      <c r="BA552" s="22"/>
      <c r="BB552" s="1">
        <v>0</v>
      </c>
      <c r="BC552" s="1" t="s">
        <v>172</v>
      </c>
      <c r="BD552" s="1" t="s">
        <v>40</v>
      </c>
      <c r="BE552" s="1">
        <v>376</v>
      </c>
      <c r="BF552" s="1">
        <v>10000</v>
      </c>
      <c r="BG552" s="1">
        <v>10000</v>
      </c>
      <c r="BH552" s="1">
        <v>1.5599999999999999E-2</v>
      </c>
      <c r="BI552" s="1" t="s">
        <v>10</v>
      </c>
    </row>
    <row r="553" spans="1:61" x14ac:dyDescent="0.15">
      <c r="A553" s="21" t="s">
        <v>1249</v>
      </c>
      <c r="B553" s="21" t="s">
        <v>1126</v>
      </c>
      <c r="C553" s="1" t="s">
        <v>38</v>
      </c>
      <c r="K553" s="1">
        <v>2</v>
      </c>
      <c r="V553" s="1">
        <v>4459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22">
        <f t="shared" si="53"/>
        <v>4459</v>
      </c>
      <c r="AI553" s="22"/>
      <c r="AJ553" s="22"/>
      <c r="AK553" s="22">
        <f t="shared" si="49"/>
        <v>4459</v>
      </c>
      <c r="AL553" s="22"/>
      <c r="AM553" s="22"/>
      <c r="AN553" s="22"/>
      <c r="AO553" s="22"/>
      <c r="AP553" s="22">
        <f t="shared" si="50"/>
        <v>4459</v>
      </c>
      <c r="AQ553" s="22"/>
      <c r="AR553" s="22">
        <f t="shared" si="51"/>
        <v>4459</v>
      </c>
      <c r="AS553" s="22"/>
      <c r="AT553" s="22"/>
      <c r="AU553" s="22"/>
      <c r="AV553" s="22"/>
      <c r="AW553" s="22">
        <f t="shared" si="52"/>
        <v>4459</v>
      </c>
      <c r="AX553" s="22"/>
      <c r="AY553" s="22"/>
      <c r="AZ553" s="22"/>
      <c r="BA553" s="22"/>
      <c r="BB553" s="1">
        <v>0</v>
      </c>
      <c r="BC553" s="1" t="s">
        <v>172</v>
      </c>
      <c r="BD553" s="1" t="s">
        <v>40</v>
      </c>
      <c r="BE553" s="1">
        <v>76</v>
      </c>
      <c r="BF553" s="1">
        <v>10000</v>
      </c>
      <c r="BG553" s="1">
        <v>5000</v>
      </c>
      <c r="BH553" s="1">
        <v>5.0299999999999997E-2</v>
      </c>
      <c r="BI553" s="1" t="s">
        <v>10</v>
      </c>
    </row>
    <row r="554" spans="1:61" x14ac:dyDescent="0.15">
      <c r="A554" s="21" t="s">
        <v>1250</v>
      </c>
      <c r="B554" s="21" t="s">
        <v>1251</v>
      </c>
      <c r="C554" s="1" t="s">
        <v>38</v>
      </c>
      <c r="K554" s="1">
        <v>3</v>
      </c>
      <c r="V554" s="1">
        <v>2090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22">
        <f t="shared" si="53"/>
        <v>2090</v>
      </c>
      <c r="AI554" s="22"/>
      <c r="AJ554" s="22"/>
      <c r="AK554" s="22">
        <f t="shared" si="49"/>
        <v>2090</v>
      </c>
      <c r="AL554" s="22"/>
      <c r="AM554" s="22"/>
      <c r="AN554" s="22"/>
      <c r="AO554" s="22"/>
      <c r="AP554" s="22">
        <f t="shared" si="50"/>
        <v>2090</v>
      </c>
      <c r="AQ554" s="22"/>
      <c r="AR554" s="22">
        <f t="shared" si="51"/>
        <v>2090</v>
      </c>
      <c r="AS554" s="22"/>
      <c r="AT554" s="22"/>
      <c r="AU554" s="22"/>
      <c r="AV554" s="22"/>
      <c r="AW554" s="22">
        <f t="shared" si="52"/>
        <v>2090</v>
      </c>
      <c r="AX554" s="22"/>
      <c r="AY554" s="22"/>
      <c r="AZ554" s="22"/>
      <c r="BA554" s="22"/>
      <c r="BB554" s="1">
        <v>0</v>
      </c>
      <c r="BC554" s="1" t="s">
        <v>172</v>
      </c>
      <c r="BD554" s="1" t="s">
        <v>40</v>
      </c>
      <c r="BE554" s="1">
        <v>376</v>
      </c>
      <c r="BF554" s="1">
        <v>10000</v>
      </c>
      <c r="BG554" s="1">
        <v>10000</v>
      </c>
      <c r="BH554" s="1">
        <v>2.2100000000000002E-2</v>
      </c>
      <c r="BI554" s="1" t="s">
        <v>10</v>
      </c>
    </row>
    <row r="555" spans="1:61" x14ac:dyDescent="0.15">
      <c r="A555" s="21" t="s">
        <v>1252</v>
      </c>
      <c r="B555" s="21" t="s">
        <v>1253</v>
      </c>
      <c r="C555" s="1" t="s">
        <v>38</v>
      </c>
      <c r="K555" s="1">
        <v>1</v>
      </c>
      <c r="V555" s="1">
        <v>6994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22">
        <f t="shared" si="53"/>
        <v>6994</v>
      </c>
      <c r="AI555" s="22"/>
      <c r="AJ555" s="22"/>
      <c r="AK555" s="22">
        <f t="shared" si="49"/>
        <v>6994</v>
      </c>
      <c r="AL555" s="22"/>
      <c r="AM555" s="22"/>
      <c r="AN555" s="22"/>
      <c r="AO555" s="22"/>
      <c r="AP555" s="22">
        <f t="shared" si="50"/>
        <v>6994</v>
      </c>
      <c r="AQ555" s="22"/>
      <c r="AR555" s="22">
        <f t="shared" si="51"/>
        <v>6994</v>
      </c>
      <c r="AS555" s="22"/>
      <c r="AT555" s="22"/>
      <c r="AU555" s="22"/>
      <c r="AV555" s="22"/>
      <c r="AW555" s="22">
        <f t="shared" si="52"/>
        <v>6994</v>
      </c>
      <c r="AX555" s="22"/>
      <c r="AY555" s="22"/>
      <c r="AZ555" s="22"/>
      <c r="BA555" s="22"/>
      <c r="BB555" s="1">
        <v>0</v>
      </c>
      <c r="BC555" s="1" t="s">
        <v>172</v>
      </c>
      <c r="BD555" s="1" t="s">
        <v>40</v>
      </c>
      <c r="BE555" s="1">
        <v>376</v>
      </c>
      <c r="BF555" s="1">
        <v>10000</v>
      </c>
      <c r="BG555" s="1">
        <v>10000</v>
      </c>
      <c r="BH555" s="1">
        <v>1.7100000000000001E-2</v>
      </c>
      <c r="BI555" s="1" t="s">
        <v>10</v>
      </c>
    </row>
    <row r="556" spans="1:61" x14ac:dyDescent="0.15">
      <c r="A556" s="21" t="s">
        <v>1254</v>
      </c>
      <c r="B556" s="21" t="s">
        <v>1255</v>
      </c>
      <c r="C556" s="1" t="s">
        <v>38</v>
      </c>
      <c r="U556" s="1">
        <v>1</v>
      </c>
      <c r="V556" s="1">
        <v>68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22">
        <f t="shared" si="53"/>
        <v>68</v>
      </c>
      <c r="AI556" s="22"/>
      <c r="AJ556" s="22"/>
      <c r="AK556" s="22">
        <f t="shared" si="49"/>
        <v>68</v>
      </c>
      <c r="AL556" s="22"/>
      <c r="AM556" s="22"/>
      <c r="AN556" s="22"/>
      <c r="AO556" s="22"/>
      <c r="AP556" s="22">
        <f t="shared" si="50"/>
        <v>68</v>
      </c>
      <c r="AQ556" s="22"/>
      <c r="AR556" s="22">
        <f t="shared" si="51"/>
        <v>68</v>
      </c>
      <c r="AS556" s="22"/>
      <c r="AT556" s="22"/>
      <c r="AU556" s="22"/>
      <c r="AV556" s="22"/>
      <c r="AW556" s="22">
        <f t="shared" si="52"/>
        <v>68</v>
      </c>
      <c r="AX556" s="22"/>
      <c r="AY556" s="22"/>
      <c r="AZ556" s="22"/>
      <c r="BA556" s="22"/>
      <c r="BB556" s="1">
        <v>0</v>
      </c>
      <c r="BC556" s="1" t="s">
        <v>150</v>
      </c>
      <c r="BD556" s="1" t="s">
        <v>40</v>
      </c>
      <c r="BE556" s="1">
        <v>999</v>
      </c>
      <c r="BF556" s="1">
        <v>1</v>
      </c>
      <c r="BG556" s="1">
        <v>1</v>
      </c>
      <c r="BH556" s="1">
        <v>0.18</v>
      </c>
      <c r="BI556" s="1" t="s">
        <v>20</v>
      </c>
    </row>
    <row r="557" spans="1:61" x14ac:dyDescent="0.15">
      <c r="A557" s="21" t="s">
        <v>1256</v>
      </c>
      <c r="B557" s="21" t="s">
        <v>1257</v>
      </c>
      <c r="C557" s="1" t="s">
        <v>38</v>
      </c>
      <c r="L557" s="1">
        <v>1</v>
      </c>
      <c r="V557" s="1">
        <v>7767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22">
        <f t="shared" si="53"/>
        <v>7767</v>
      </c>
      <c r="AI557" s="22"/>
      <c r="AJ557" s="22"/>
      <c r="AK557" s="22">
        <f t="shared" si="49"/>
        <v>7767</v>
      </c>
      <c r="AL557" s="22"/>
      <c r="AM557" s="22"/>
      <c r="AN557" s="22"/>
      <c r="AO557" s="22"/>
      <c r="AP557" s="22">
        <f t="shared" si="50"/>
        <v>7767</v>
      </c>
      <c r="AQ557" s="22"/>
      <c r="AR557" s="22">
        <f t="shared" si="51"/>
        <v>7767</v>
      </c>
      <c r="AS557" s="22"/>
      <c r="AT557" s="22"/>
      <c r="AU557" s="22"/>
      <c r="AV557" s="22"/>
      <c r="AW557" s="22">
        <f t="shared" si="52"/>
        <v>7767</v>
      </c>
      <c r="AX557" s="22"/>
      <c r="AY557" s="22"/>
      <c r="AZ557" s="22"/>
      <c r="BA557" s="22"/>
      <c r="BB557" s="1">
        <v>0</v>
      </c>
      <c r="BC557" s="1" t="s">
        <v>331</v>
      </c>
      <c r="BD557" s="1" t="s">
        <v>40</v>
      </c>
      <c r="BE557" s="1">
        <v>371</v>
      </c>
      <c r="BF557" s="1">
        <v>10000</v>
      </c>
      <c r="BG557" s="1">
        <v>10000</v>
      </c>
      <c r="BH557" s="1">
        <v>1.6500000000000001E-2</v>
      </c>
      <c r="BI557" s="1" t="s">
        <v>11</v>
      </c>
    </row>
    <row r="558" spans="1:61" x14ac:dyDescent="0.15">
      <c r="A558" s="21" t="s">
        <v>83</v>
      </c>
      <c r="B558" s="21" t="s">
        <v>84</v>
      </c>
      <c r="C558" s="1" t="s">
        <v>38</v>
      </c>
      <c r="N558" s="1">
        <v>0.04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1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10.16</v>
      </c>
      <c r="AH558" s="22">
        <f t="shared" si="53"/>
        <v>-9.16</v>
      </c>
      <c r="AI558" s="22" t="s">
        <v>1740</v>
      </c>
      <c r="AJ558" s="22"/>
      <c r="AK558" s="22">
        <f t="shared" si="49"/>
        <v>-9.16</v>
      </c>
      <c r="AL558" s="22"/>
      <c r="AM558" s="22"/>
      <c r="AN558" s="22"/>
      <c r="AO558" s="22" t="s">
        <v>1740</v>
      </c>
      <c r="AP558" s="22">
        <f t="shared" si="50"/>
        <v>-9.16</v>
      </c>
      <c r="AQ558" s="22" t="s">
        <v>1740</v>
      </c>
      <c r="AR558" s="22">
        <f t="shared" si="51"/>
        <v>-9.16</v>
      </c>
      <c r="AS558" s="22"/>
      <c r="AT558" s="22"/>
      <c r="AU558" s="22"/>
      <c r="AV558" s="22" t="s">
        <v>1740</v>
      </c>
      <c r="AW558" s="22">
        <f t="shared" si="52"/>
        <v>-9.16</v>
      </c>
      <c r="AX558" s="22" t="s">
        <v>1740</v>
      </c>
      <c r="AY558" s="22"/>
      <c r="AZ558" s="22" t="s">
        <v>1697</v>
      </c>
      <c r="BA558" s="22"/>
      <c r="BB558" s="1">
        <v>13</v>
      </c>
      <c r="BC558" s="1" t="s">
        <v>76</v>
      </c>
      <c r="BD558" s="1" t="s">
        <v>85</v>
      </c>
      <c r="BE558" s="1">
        <v>18</v>
      </c>
      <c r="BF558" s="1">
        <v>10</v>
      </c>
      <c r="BG558" s="1">
        <v>1</v>
      </c>
      <c r="BH558" s="1">
        <v>39.973999999999997</v>
      </c>
      <c r="BI558" s="1" t="s">
        <v>86</v>
      </c>
    </row>
    <row r="559" spans="1:61" x14ac:dyDescent="0.15">
      <c r="A559" s="21" t="s">
        <v>1260</v>
      </c>
      <c r="B559" s="21" t="s">
        <v>1261</v>
      </c>
      <c r="C559" s="1" t="s">
        <v>38</v>
      </c>
      <c r="K559" s="1">
        <v>4</v>
      </c>
      <c r="V559" s="1">
        <v>4192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22">
        <f>SUM(V559:AE559)-AG559-SUMPRODUCT($D$8:$U$8*D559:U559)+10000</f>
        <v>14192</v>
      </c>
      <c r="AI559" s="22"/>
      <c r="AJ559" s="22"/>
      <c r="AK559" s="22">
        <f t="shared" si="49"/>
        <v>14192</v>
      </c>
      <c r="AL559" s="22"/>
      <c r="AM559" s="22"/>
      <c r="AN559" s="22"/>
      <c r="AO559" s="22"/>
      <c r="AP559" s="22">
        <f t="shared" si="50"/>
        <v>14192</v>
      </c>
      <c r="AQ559" s="22"/>
      <c r="AR559" s="22">
        <f t="shared" si="51"/>
        <v>14192</v>
      </c>
      <c r="AS559" s="22"/>
      <c r="AT559" s="22"/>
      <c r="AU559" s="22"/>
      <c r="AV559" s="22"/>
      <c r="AW559" s="22">
        <f t="shared" si="52"/>
        <v>14192</v>
      </c>
      <c r="AX559" s="22"/>
      <c r="AY559" s="22"/>
      <c r="AZ559" s="22"/>
      <c r="BA559" s="22"/>
      <c r="BB559" s="1">
        <v>0</v>
      </c>
      <c r="BC559" s="1" t="s">
        <v>172</v>
      </c>
      <c r="BD559" s="1" t="s">
        <v>40</v>
      </c>
      <c r="BE559" s="1">
        <v>371</v>
      </c>
      <c r="BF559" s="1">
        <v>10000</v>
      </c>
      <c r="BG559" s="1">
        <v>10000</v>
      </c>
      <c r="BH559" s="1">
        <v>1.3299999999999999E-2</v>
      </c>
      <c r="BI559" s="1" t="s">
        <v>1262</v>
      </c>
    </row>
    <row r="560" spans="1:61" x14ac:dyDescent="0.15">
      <c r="A560" s="21" t="s">
        <v>96</v>
      </c>
      <c r="B560" s="21" t="s">
        <v>97</v>
      </c>
      <c r="C560" s="1" t="s">
        <v>38</v>
      </c>
      <c r="R560" s="1">
        <v>0.1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0.39999999999999902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22">
        <f t="shared" ref="AH560:AH591" si="54">SUM(V560:AE560)-AG560-SUMPRODUCT($D$8:$U$8*D560:U560)</f>
        <v>0.39999999999999902</v>
      </c>
      <c r="AI560" s="22" t="s">
        <v>1740</v>
      </c>
      <c r="AJ560" s="22"/>
      <c r="AK560" s="22">
        <f t="shared" si="49"/>
        <v>0.39999999999999902</v>
      </c>
      <c r="AL560" s="22"/>
      <c r="AM560" s="22"/>
      <c r="AN560" s="22"/>
      <c r="AO560" s="22" t="s">
        <v>1740</v>
      </c>
      <c r="AP560" s="22">
        <f t="shared" si="50"/>
        <v>0.39999999999999902</v>
      </c>
      <c r="AQ560" s="22" t="s">
        <v>1740</v>
      </c>
      <c r="AR560" s="22">
        <f t="shared" si="51"/>
        <v>0.39999999999999902</v>
      </c>
      <c r="AS560" s="22"/>
      <c r="AT560" s="22"/>
      <c r="AU560" s="22"/>
      <c r="AV560" s="22" t="s">
        <v>1740</v>
      </c>
      <c r="AW560" s="22">
        <f t="shared" si="52"/>
        <v>0.39999999999999902</v>
      </c>
      <c r="AX560" s="22" t="s">
        <v>1740</v>
      </c>
      <c r="AY560" s="22"/>
      <c r="AZ560" s="22" t="s">
        <v>1697</v>
      </c>
      <c r="BA560" s="22"/>
      <c r="BB560" s="1">
        <v>43</v>
      </c>
      <c r="BC560" s="1" t="s">
        <v>76</v>
      </c>
      <c r="BD560" s="1" t="s">
        <v>40</v>
      </c>
      <c r="BE560" s="1">
        <v>13</v>
      </c>
      <c r="BF560" s="1">
        <v>10</v>
      </c>
      <c r="BG560" s="1">
        <v>1</v>
      </c>
      <c r="BH560" s="1">
        <v>55.4580375180375</v>
      </c>
      <c r="BI560" s="1" t="s">
        <v>98</v>
      </c>
    </row>
    <row r="561" spans="1:61" x14ac:dyDescent="0.15">
      <c r="A561" s="21" t="s">
        <v>1264</v>
      </c>
      <c r="B561" s="21" t="s">
        <v>1265</v>
      </c>
      <c r="C561" s="1" t="s">
        <v>38</v>
      </c>
      <c r="U561" s="1">
        <v>2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22">
        <f t="shared" si="54"/>
        <v>0</v>
      </c>
      <c r="AI561" s="22"/>
      <c r="AJ561" s="22"/>
      <c r="AK561" s="22">
        <f t="shared" si="49"/>
        <v>0</v>
      </c>
      <c r="AL561" s="22"/>
      <c r="AM561" s="22"/>
      <c r="AN561" s="22"/>
      <c r="AO561" s="22"/>
      <c r="AP561" s="22">
        <f t="shared" si="50"/>
        <v>0</v>
      </c>
      <c r="AQ561" s="22"/>
      <c r="AR561" s="22">
        <f t="shared" si="51"/>
        <v>0</v>
      </c>
      <c r="AS561" s="22"/>
      <c r="AT561" s="22"/>
      <c r="AU561" s="22"/>
      <c r="AV561" s="22"/>
      <c r="AW561" s="22">
        <f t="shared" si="52"/>
        <v>0</v>
      </c>
      <c r="AX561" s="22"/>
      <c r="AY561" s="22"/>
      <c r="AZ561" s="22"/>
      <c r="BA561" s="22"/>
      <c r="BB561" s="1">
        <v>0</v>
      </c>
      <c r="BC561" s="1" t="s">
        <v>150</v>
      </c>
      <c r="BD561" s="1" t="s">
        <v>40</v>
      </c>
      <c r="BE561" s="1">
        <v>999</v>
      </c>
      <c r="BF561" s="1">
        <v>1</v>
      </c>
      <c r="BG561" s="1">
        <v>1</v>
      </c>
      <c r="BH561" s="1">
        <v>0.16200000000000001</v>
      </c>
      <c r="BI561" s="1" t="s">
        <v>20</v>
      </c>
    </row>
    <row r="562" spans="1:61" x14ac:dyDescent="0.15">
      <c r="A562" s="21" t="s">
        <v>1266</v>
      </c>
      <c r="B562" s="21" t="s">
        <v>1267</v>
      </c>
      <c r="C562" s="1" t="s">
        <v>38</v>
      </c>
      <c r="K562" s="1">
        <v>2</v>
      </c>
      <c r="V562" s="1">
        <v>3785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22">
        <f t="shared" si="54"/>
        <v>3785</v>
      </c>
      <c r="AI562" s="22"/>
      <c r="AJ562" s="22"/>
      <c r="AK562" s="22">
        <f t="shared" si="49"/>
        <v>3785</v>
      </c>
      <c r="AL562" s="22"/>
      <c r="AM562" s="22"/>
      <c r="AN562" s="22"/>
      <c r="AO562" s="22"/>
      <c r="AP562" s="22">
        <f t="shared" si="50"/>
        <v>3785</v>
      </c>
      <c r="AQ562" s="22"/>
      <c r="AR562" s="22">
        <f t="shared" si="51"/>
        <v>3785</v>
      </c>
      <c r="AS562" s="22"/>
      <c r="AT562" s="22"/>
      <c r="AU562" s="22"/>
      <c r="AV562" s="22"/>
      <c r="AW562" s="22">
        <f t="shared" si="52"/>
        <v>3785</v>
      </c>
      <c r="AX562" s="22"/>
      <c r="AY562" s="22"/>
      <c r="AZ562" s="22"/>
      <c r="BA562" s="22"/>
      <c r="BB562" s="1">
        <v>0</v>
      </c>
      <c r="BC562" s="1" t="s">
        <v>331</v>
      </c>
      <c r="BD562" s="1" t="s">
        <v>40</v>
      </c>
      <c r="BE562" s="1">
        <v>371</v>
      </c>
      <c r="BF562" s="1">
        <v>10000</v>
      </c>
      <c r="BG562" s="1">
        <v>10000</v>
      </c>
      <c r="BH562" s="1">
        <v>1.6299999999999999E-2</v>
      </c>
      <c r="BI562" s="1" t="s">
        <v>10</v>
      </c>
    </row>
    <row r="563" spans="1:61" x14ac:dyDescent="0.15">
      <c r="A563" s="21" t="s">
        <v>1268</v>
      </c>
      <c r="B563" s="21" t="s">
        <v>1269</v>
      </c>
      <c r="C563" s="1" t="s">
        <v>38</v>
      </c>
      <c r="L563" s="1">
        <v>2</v>
      </c>
      <c r="V563" s="1">
        <v>5701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22">
        <f t="shared" si="54"/>
        <v>5701</v>
      </c>
      <c r="AI563" s="22"/>
      <c r="AJ563" s="22"/>
      <c r="AK563" s="22">
        <f t="shared" si="49"/>
        <v>5701</v>
      </c>
      <c r="AL563" s="22"/>
      <c r="AM563" s="22"/>
      <c r="AN563" s="22"/>
      <c r="AO563" s="22"/>
      <c r="AP563" s="22">
        <f t="shared" si="50"/>
        <v>5701</v>
      </c>
      <c r="AQ563" s="22"/>
      <c r="AR563" s="22">
        <f t="shared" si="51"/>
        <v>5701</v>
      </c>
      <c r="AS563" s="22"/>
      <c r="AT563" s="22"/>
      <c r="AU563" s="22"/>
      <c r="AV563" s="22"/>
      <c r="AW563" s="22">
        <f t="shared" si="52"/>
        <v>5701</v>
      </c>
      <c r="AX563" s="22"/>
      <c r="AY563" s="22"/>
      <c r="AZ563" s="22"/>
      <c r="BA563" s="22"/>
      <c r="BB563" s="1">
        <v>0</v>
      </c>
      <c r="BC563" s="1" t="s">
        <v>172</v>
      </c>
      <c r="BD563" s="1" t="s">
        <v>40</v>
      </c>
      <c r="BE563" s="1">
        <v>376</v>
      </c>
      <c r="BF563" s="1">
        <v>10000</v>
      </c>
      <c r="BG563" s="1">
        <v>10000</v>
      </c>
      <c r="BH563" s="1">
        <v>1.9E-2</v>
      </c>
      <c r="BI563" s="1" t="s">
        <v>11</v>
      </c>
    </row>
    <row r="564" spans="1:61" x14ac:dyDescent="0.15">
      <c r="A564" s="21" t="s">
        <v>1270</v>
      </c>
      <c r="B564" s="21" t="s">
        <v>1271</v>
      </c>
      <c r="C564" s="1" t="s">
        <v>38</v>
      </c>
      <c r="K564" s="1">
        <v>1</v>
      </c>
      <c r="V564" s="1">
        <v>6771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22">
        <f t="shared" si="54"/>
        <v>6771</v>
      </c>
      <c r="AI564" s="22"/>
      <c r="AJ564" s="22"/>
      <c r="AK564" s="22">
        <f t="shared" si="49"/>
        <v>6771</v>
      </c>
      <c r="AL564" s="22"/>
      <c r="AM564" s="22"/>
      <c r="AN564" s="22"/>
      <c r="AO564" s="22"/>
      <c r="AP564" s="22">
        <f t="shared" si="50"/>
        <v>6771</v>
      </c>
      <c r="AQ564" s="22"/>
      <c r="AR564" s="22">
        <f t="shared" si="51"/>
        <v>6771</v>
      </c>
      <c r="AS564" s="22"/>
      <c r="AT564" s="22"/>
      <c r="AU564" s="22"/>
      <c r="AV564" s="22"/>
      <c r="AW564" s="22">
        <f t="shared" si="52"/>
        <v>6771</v>
      </c>
      <c r="AX564" s="22"/>
      <c r="AY564" s="22"/>
      <c r="AZ564" s="22"/>
      <c r="BA564" s="22"/>
      <c r="BB564" s="1">
        <v>0</v>
      </c>
      <c r="BC564" s="1" t="s">
        <v>172</v>
      </c>
      <c r="BD564" s="1" t="s">
        <v>40</v>
      </c>
      <c r="BE564" s="1">
        <v>376</v>
      </c>
      <c r="BF564" s="1">
        <v>10000</v>
      </c>
      <c r="BG564" s="1">
        <v>10000</v>
      </c>
      <c r="BH564" s="1">
        <v>7.4999999999999997E-3</v>
      </c>
      <c r="BI564" s="1" t="s">
        <v>10</v>
      </c>
    </row>
    <row r="565" spans="1:61" x14ac:dyDescent="0.15">
      <c r="A565" s="21" t="s">
        <v>1272</v>
      </c>
      <c r="B565" s="21" t="s">
        <v>1273</v>
      </c>
      <c r="C565" s="1" t="s">
        <v>38</v>
      </c>
      <c r="K565" s="1">
        <v>2</v>
      </c>
      <c r="V565" s="1">
        <v>4683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22">
        <f t="shared" si="54"/>
        <v>4683</v>
      </c>
      <c r="AI565" s="22"/>
      <c r="AJ565" s="22"/>
      <c r="AK565" s="22">
        <f t="shared" si="49"/>
        <v>4683</v>
      </c>
      <c r="AL565" s="22"/>
      <c r="AM565" s="22"/>
      <c r="AN565" s="22"/>
      <c r="AO565" s="22"/>
      <c r="AP565" s="22">
        <f t="shared" si="50"/>
        <v>4683</v>
      </c>
      <c r="AQ565" s="22"/>
      <c r="AR565" s="22">
        <f t="shared" si="51"/>
        <v>4683</v>
      </c>
      <c r="AS565" s="22"/>
      <c r="AT565" s="22"/>
      <c r="AU565" s="22"/>
      <c r="AV565" s="22"/>
      <c r="AW565" s="22">
        <f t="shared" si="52"/>
        <v>4683</v>
      </c>
      <c r="AX565" s="22"/>
      <c r="AY565" s="22"/>
      <c r="AZ565" s="22"/>
      <c r="BA565" s="22"/>
      <c r="BB565" s="1">
        <v>0</v>
      </c>
      <c r="BC565" s="1" t="s">
        <v>172</v>
      </c>
      <c r="BD565" s="1" t="s">
        <v>40</v>
      </c>
      <c r="BE565" s="1">
        <v>376</v>
      </c>
      <c r="BF565" s="1">
        <v>10000</v>
      </c>
      <c r="BG565" s="1">
        <v>10000</v>
      </c>
      <c r="BH565" s="1">
        <v>1.9E-2</v>
      </c>
      <c r="BI565" s="1" t="s">
        <v>10</v>
      </c>
    </row>
    <row r="566" spans="1:61" x14ac:dyDescent="0.15">
      <c r="A566" s="21" t="s">
        <v>1274</v>
      </c>
      <c r="B566" s="21" t="s">
        <v>1275</v>
      </c>
      <c r="C566" s="1" t="s">
        <v>38</v>
      </c>
      <c r="U566" s="1">
        <v>1</v>
      </c>
      <c r="V566" s="1">
        <v>89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22">
        <f t="shared" si="54"/>
        <v>89</v>
      </c>
      <c r="AI566" s="22"/>
      <c r="AJ566" s="22"/>
      <c r="AK566" s="22">
        <f t="shared" si="49"/>
        <v>89</v>
      </c>
      <c r="AL566" s="22"/>
      <c r="AM566" s="22"/>
      <c r="AN566" s="22"/>
      <c r="AO566" s="22"/>
      <c r="AP566" s="22">
        <f t="shared" si="50"/>
        <v>89</v>
      </c>
      <c r="AQ566" s="22"/>
      <c r="AR566" s="22">
        <f t="shared" si="51"/>
        <v>89</v>
      </c>
      <c r="AS566" s="22"/>
      <c r="AT566" s="22"/>
      <c r="AU566" s="22"/>
      <c r="AV566" s="22"/>
      <c r="AW566" s="22">
        <f t="shared" si="52"/>
        <v>89</v>
      </c>
      <c r="AX566" s="22"/>
      <c r="AY566" s="22"/>
      <c r="AZ566" s="22"/>
      <c r="BA566" s="22"/>
      <c r="BB566" s="1">
        <v>0</v>
      </c>
      <c r="BC566" s="1" t="s">
        <v>150</v>
      </c>
      <c r="BD566" s="1" t="s">
        <v>40</v>
      </c>
      <c r="BE566" s="1">
        <v>999</v>
      </c>
      <c r="BF566" s="1">
        <v>1</v>
      </c>
      <c r="BG566" s="1">
        <v>1</v>
      </c>
      <c r="BH566" s="1">
        <v>2.8799999999999999E-2</v>
      </c>
      <c r="BI566" s="1" t="s">
        <v>20</v>
      </c>
    </row>
    <row r="567" spans="1:61" x14ac:dyDescent="0.15">
      <c r="A567" s="21" t="s">
        <v>1276</v>
      </c>
      <c r="B567" s="21" t="s">
        <v>1277</v>
      </c>
      <c r="C567" s="1" t="s">
        <v>38</v>
      </c>
      <c r="K567" s="1">
        <v>1</v>
      </c>
      <c r="V567" s="1">
        <v>7029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22">
        <f t="shared" si="54"/>
        <v>7029</v>
      </c>
      <c r="AI567" s="22"/>
      <c r="AJ567" s="22"/>
      <c r="AK567" s="22">
        <f t="shared" si="49"/>
        <v>7029</v>
      </c>
      <c r="AL567" s="22"/>
      <c r="AM567" s="22"/>
      <c r="AN567" s="22"/>
      <c r="AO567" s="22"/>
      <c r="AP567" s="22">
        <f t="shared" si="50"/>
        <v>7029</v>
      </c>
      <c r="AQ567" s="22"/>
      <c r="AR567" s="22">
        <f t="shared" si="51"/>
        <v>7029</v>
      </c>
      <c r="AS567" s="22"/>
      <c r="AT567" s="22"/>
      <c r="AU567" s="22"/>
      <c r="AV567" s="22"/>
      <c r="AW567" s="22">
        <f t="shared" si="52"/>
        <v>7029</v>
      </c>
      <c r="AX567" s="22"/>
      <c r="AY567" s="22"/>
      <c r="AZ567" s="22"/>
      <c r="BA567" s="22"/>
      <c r="BB567" s="1">
        <v>0</v>
      </c>
      <c r="BC567" s="1" t="s">
        <v>172</v>
      </c>
      <c r="BD567" s="1" t="s">
        <v>40</v>
      </c>
      <c r="BE567" s="1">
        <v>376</v>
      </c>
      <c r="BF567" s="1">
        <v>10000</v>
      </c>
      <c r="BG567" s="1">
        <v>10000</v>
      </c>
      <c r="BH567" s="1">
        <v>1.7100000000000001E-2</v>
      </c>
      <c r="BI567" s="1" t="s">
        <v>10</v>
      </c>
    </row>
    <row r="568" spans="1:61" x14ac:dyDescent="0.15">
      <c r="A568" s="21" t="s">
        <v>1278</v>
      </c>
      <c r="B568" s="21" t="s">
        <v>1279</v>
      </c>
      <c r="C568" s="1" t="s">
        <v>38</v>
      </c>
      <c r="K568" s="1">
        <v>1</v>
      </c>
      <c r="V568" s="1">
        <v>6935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22">
        <f t="shared" si="54"/>
        <v>6935</v>
      </c>
      <c r="AI568" s="22"/>
      <c r="AJ568" s="22"/>
      <c r="AK568" s="22">
        <f t="shared" si="49"/>
        <v>6935</v>
      </c>
      <c r="AL568" s="22"/>
      <c r="AM568" s="22"/>
      <c r="AN568" s="22"/>
      <c r="AO568" s="22"/>
      <c r="AP568" s="22">
        <f t="shared" si="50"/>
        <v>6935</v>
      </c>
      <c r="AQ568" s="22"/>
      <c r="AR568" s="22">
        <f t="shared" si="51"/>
        <v>6935</v>
      </c>
      <c r="AS568" s="22"/>
      <c r="AT568" s="22"/>
      <c r="AU568" s="22"/>
      <c r="AV568" s="22"/>
      <c r="AW568" s="22">
        <f t="shared" si="52"/>
        <v>6935</v>
      </c>
      <c r="AX568" s="22"/>
      <c r="AY568" s="22"/>
      <c r="AZ568" s="22"/>
      <c r="BA568" s="22"/>
      <c r="BB568" s="1">
        <v>0</v>
      </c>
      <c r="BC568" s="1" t="s">
        <v>172</v>
      </c>
      <c r="BD568" s="1" t="s">
        <v>40</v>
      </c>
      <c r="BE568" s="1">
        <v>376</v>
      </c>
      <c r="BF568" s="1">
        <v>10000</v>
      </c>
      <c r="BG568" s="1">
        <v>10000</v>
      </c>
      <c r="BH568" s="1">
        <v>1.7100000000000001E-2</v>
      </c>
      <c r="BI568" s="1" t="s">
        <v>10</v>
      </c>
    </row>
    <row r="569" spans="1:61" x14ac:dyDescent="0.15">
      <c r="A569" s="21" t="s">
        <v>1280</v>
      </c>
      <c r="B569" s="21" t="s">
        <v>1281</v>
      </c>
      <c r="C569" s="1" t="s">
        <v>38</v>
      </c>
      <c r="K569" s="1">
        <v>1</v>
      </c>
      <c r="V569" s="1">
        <v>7169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22">
        <f t="shared" si="54"/>
        <v>7169</v>
      </c>
      <c r="AI569" s="22"/>
      <c r="AJ569" s="22"/>
      <c r="AK569" s="22">
        <f t="shared" si="49"/>
        <v>7169</v>
      </c>
      <c r="AL569" s="22"/>
      <c r="AM569" s="22"/>
      <c r="AN569" s="22"/>
      <c r="AO569" s="22"/>
      <c r="AP569" s="22">
        <f t="shared" si="50"/>
        <v>7169</v>
      </c>
      <c r="AQ569" s="22"/>
      <c r="AR569" s="22">
        <f t="shared" si="51"/>
        <v>7169</v>
      </c>
      <c r="AS569" s="22"/>
      <c r="AT569" s="22"/>
      <c r="AU569" s="22"/>
      <c r="AV569" s="22"/>
      <c r="AW569" s="22">
        <f t="shared" si="52"/>
        <v>7169</v>
      </c>
      <c r="AX569" s="22"/>
      <c r="AY569" s="22"/>
      <c r="AZ569" s="22"/>
      <c r="BA569" s="22"/>
      <c r="BB569" s="1">
        <v>0</v>
      </c>
      <c r="BC569" s="1" t="s">
        <v>172</v>
      </c>
      <c r="BD569" s="1" t="s">
        <v>40</v>
      </c>
      <c r="BE569" s="1">
        <v>376</v>
      </c>
      <c r="BF569" s="1">
        <v>10000</v>
      </c>
      <c r="BG569" s="1">
        <v>10000</v>
      </c>
      <c r="BH569" s="1">
        <v>1.7100000000000001E-2</v>
      </c>
      <c r="BI569" s="1" t="s">
        <v>10</v>
      </c>
    </row>
    <row r="570" spans="1:61" x14ac:dyDescent="0.15">
      <c r="A570" s="21" t="s">
        <v>1282</v>
      </c>
      <c r="B570" s="21" t="s">
        <v>1283</v>
      </c>
      <c r="C570" s="1" t="s">
        <v>38</v>
      </c>
      <c r="U570" s="1">
        <v>1</v>
      </c>
      <c r="V570" s="1">
        <v>280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22">
        <f t="shared" si="54"/>
        <v>280</v>
      </c>
      <c r="AI570" s="22"/>
      <c r="AJ570" s="22"/>
      <c r="AK570" s="22">
        <f t="shared" si="49"/>
        <v>280</v>
      </c>
      <c r="AL570" s="22"/>
      <c r="AM570" s="22"/>
      <c r="AN570" s="22"/>
      <c r="AO570" s="22"/>
      <c r="AP570" s="22">
        <f t="shared" si="50"/>
        <v>280</v>
      </c>
      <c r="AQ570" s="22"/>
      <c r="AR570" s="22">
        <f t="shared" si="51"/>
        <v>280</v>
      </c>
      <c r="AS570" s="22"/>
      <c r="AT570" s="22"/>
      <c r="AU570" s="22"/>
      <c r="AV570" s="22"/>
      <c r="AW570" s="22">
        <f t="shared" si="52"/>
        <v>280</v>
      </c>
      <c r="AX570" s="22"/>
      <c r="AY570" s="22"/>
      <c r="AZ570" s="22"/>
      <c r="BA570" s="22"/>
      <c r="BB570" s="1">
        <v>0</v>
      </c>
      <c r="BC570" s="1" t="s">
        <v>150</v>
      </c>
      <c r="BD570" s="1" t="s">
        <v>40</v>
      </c>
      <c r="BE570" s="1">
        <v>999</v>
      </c>
      <c r="BF570" s="1">
        <v>1</v>
      </c>
      <c r="BG570" s="1">
        <v>1</v>
      </c>
      <c r="BH570" s="1">
        <v>4.0500000000000001E-2</v>
      </c>
      <c r="BI570" s="1" t="s">
        <v>20</v>
      </c>
    </row>
    <row r="571" spans="1:61" x14ac:dyDescent="0.15">
      <c r="A571" s="21" t="s">
        <v>1284</v>
      </c>
      <c r="B571" s="21" t="s">
        <v>1285</v>
      </c>
      <c r="C571" s="1" t="s">
        <v>38</v>
      </c>
      <c r="K571" s="1">
        <v>2</v>
      </c>
      <c r="V571" s="1">
        <v>4967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22">
        <f t="shared" si="54"/>
        <v>4967</v>
      </c>
      <c r="AI571" s="22"/>
      <c r="AJ571" s="22"/>
      <c r="AK571" s="22">
        <f t="shared" si="49"/>
        <v>4967</v>
      </c>
      <c r="AL571" s="22"/>
      <c r="AM571" s="22"/>
      <c r="AN571" s="22"/>
      <c r="AO571" s="22"/>
      <c r="AP571" s="22">
        <f t="shared" si="50"/>
        <v>4967</v>
      </c>
      <c r="AQ571" s="22"/>
      <c r="AR571" s="22">
        <f t="shared" si="51"/>
        <v>4967</v>
      </c>
      <c r="AS571" s="22"/>
      <c r="AT571" s="22"/>
      <c r="AU571" s="22"/>
      <c r="AV571" s="22"/>
      <c r="AW571" s="22">
        <f t="shared" si="52"/>
        <v>4967</v>
      </c>
      <c r="AX571" s="22"/>
      <c r="AY571" s="22"/>
      <c r="AZ571" s="22"/>
      <c r="BA571" s="22"/>
      <c r="BB571" s="1">
        <v>0</v>
      </c>
      <c r="BC571" s="1" t="s">
        <v>172</v>
      </c>
      <c r="BD571" s="1" t="s">
        <v>40</v>
      </c>
      <c r="BE571" s="1">
        <v>376</v>
      </c>
      <c r="BF571" s="1">
        <v>10000</v>
      </c>
      <c r="BG571" s="1">
        <v>10000</v>
      </c>
      <c r="BH571" s="1">
        <v>1.5599999999999999E-2</v>
      </c>
      <c r="BI571" s="1" t="s">
        <v>10</v>
      </c>
    </row>
    <row r="572" spans="1:61" x14ac:dyDescent="0.15">
      <c r="A572" s="21" t="s">
        <v>1286</v>
      </c>
      <c r="B572" s="21" t="s">
        <v>1287</v>
      </c>
      <c r="C572" s="1" t="s">
        <v>38</v>
      </c>
      <c r="N572" s="1">
        <v>1</v>
      </c>
      <c r="V572" s="1">
        <v>3725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22">
        <f t="shared" si="54"/>
        <v>3725</v>
      </c>
      <c r="AI572" s="22"/>
      <c r="AJ572" s="22"/>
      <c r="AK572" s="22">
        <f t="shared" si="49"/>
        <v>3725</v>
      </c>
      <c r="AL572" s="22"/>
      <c r="AM572" s="22"/>
      <c r="AN572" s="22"/>
      <c r="AO572" s="22"/>
      <c r="AP572" s="22">
        <f t="shared" si="50"/>
        <v>3725</v>
      </c>
      <c r="AQ572" s="22"/>
      <c r="AR572" s="22">
        <f t="shared" si="51"/>
        <v>3725</v>
      </c>
      <c r="AS572" s="22"/>
      <c r="AT572" s="22"/>
      <c r="AU572" s="22"/>
      <c r="AV572" s="22"/>
      <c r="AW572" s="22">
        <f t="shared" si="52"/>
        <v>3725</v>
      </c>
      <c r="AX572" s="22"/>
      <c r="AY572" s="22"/>
      <c r="AZ572" s="22"/>
      <c r="BA572" s="22"/>
      <c r="BB572" s="1">
        <v>0</v>
      </c>
      <c r="BC572" s="1" t="s">
        <v>395</v>
      </c>
      <c r="BD572" s="1" t="s">
        <v>40</v>
      </c>
      <c r="BE572" s="1">
        <v>71</v>
      </c>
      <c r="BF572" s="1">
        <v>5000</v>
      </c>
      <c r="BG572" s="1">
        <v>5000</v>
      </c>
      <c r="BH572" s="1">
        <v>0.35160000000000002</v>
      </c>
      <c r="BI572" s="1" t="s">
        <v>13</v>
      </c>
    </row>
    <row r="573" spans="1:61" x14ac:dyDescent="0.15">
      <c r="A573" s="21" t="s">
        <v>1288</v>
      </c>
      <c r="B573" s="21" t="s">
        <v>1289</v>
      </c>
      <c r="C573" s="1" t="s">
        <v>38</v>
      </c>
      <c r="Q573" s="1">
        <v>2</v>
      </c>
      <c r="V573" s="1">
        <v>4928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22">
        <f t="shared" si="54"/>
        <v>4928</v>
      </c>
      <c r="AI573" s="22"/>
      <c r="AJ573" s="22"/>
      <c r="AK573" s="22">
        <f t="shared" si="49"/>
        <v>4928</v>
      </c>
      <c r="AL573" s="22"/>
      <c r="AM573" s="22"/>
      <c r="AN573" s="22"/>
      <c r="AO573" s="22"/>
      <c r="AP573" s="22">
        <f t="shared" si="50"/>
        <v>4928</v>
      </c>
      <c r="AQ573" s="22"/>
      <c r="AR573" s="22">
        <f t="shared" si="51"/>
        <v>4928</v>
      </c>
      <c r="AS573" s="22"/>
      <c r="AT573" s="22"/>
      <c r="AU573" s="22"/>
      <c r="AV573" s="22"/>
      <c r="AW573" s="22">
        <f t="shared" si="52"/>
        <v>4928</v>
      </c>
      <c r="AX573" s="22"/>
      <c r="AY573" s="22"/>
      <c r="AZ573" s="22"/>
      <c r="BA573" s="22"/>
      <c r="BB573" s="1">
        <v>0</v>
      </c>
      <c r="BC573" s="1" t="s">
        <v>68</v>
      </c>
      <c r="BD573" s="1" t="s">
        <v>40</v>
      </c>
      <c r="BE573" s="1">
        <v>53</v>
      </c>
      <c r="BF573" s="1">
        <v>5000</v>
      </c>
      <c r="BG573" s="1">
        <v>5000</v>
      </c>
      <c r="BH573" s="1">
        <v>9.1899999999999996E-2</v>
      </c>
      <c r="BI573" s="1" t="s">
        <v>16</v>
      </c>
    </row>
    <row r="574" spans="1:61" x14ac:dyDescent="0.15">
      <c r="A574" s="21" t="s">
        <v>1290</v>
      </c>
      <c r="B574" s="21" t="s">
        <v>1291</v>
      </c>
      <c r="C574" s="1" t="s">
        <v>38</v>
      </c>
      <c r="K574" s="1">
        <v>4</v>
      </c>
      <c r="V574" s="1">
        <v>8296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22">
        <f t="shared" si="54"/>
        <v>8296</v>
      </c>
      <c r="AI574" s="22"/>
      <c r="AJ574" s="22"/>
      <c r="AK574" s="22">
        <f t="shared" si="49"/>
        <v>8296</v>
      </c>
      <c r="AL574" s="22"/>
      <c r="AM574" s="22"/>
      <c r="AN574" s="22"/>
      <c r="AO574" s="22"/>
      <c r="AP574" s="22">
        <f t="shared" si="50"/>
        <v>8296</v>
      </c>
      <c r="AQ574" s="22"/>
      <c r="AR574" s="22">
        <f t="shared" si="51"/>
        <v>8296</v>
      </c>
      <c r="AS574" s="22"/>
      <c r="AT574" s="22"/>
      <c r="AU574" s="22"/>
      <c r="AV574" s="22"/>
      <c r="AW574" s="22">
        <f t="shared" si="52"/>
        <v>8296</v>
      </c>
      <c r="AX574" s="22"/>
      <c r="AY574" s="22"/>
      <c r="AZ574" s="22"/>
      <c r="BA574" s="22"/>
      <c r="BB574" s="1">
        <v>0</v>
      </c>
      <c r="BC574" s="1" t="s">
        <v>177</v>
      </c>
      <c r="BD574" s="1" t="s">
        <v>40</v>
      </c>
      <c r="BE574" s="1">
        <v>43</v>
      </c>
      <c r="BF574" s="1">
        <v>10000</v>
      </c>
      <c r="BG574" s="1">
        <v>10000</v>
      </c>
      <c r="BH574" s="1">
        <v>3.2000000000000002E-3</v>
      </c>
      <c r="BI574" s="1" t="s">
        <v>10</v>
      </c>
    </row>
    <row r="575" spans="1:61" x14ac:dyDescent="0.15">
      <c r="A575" s="21" t="s">
        <v>1292</v>
      </c>
      <c r="B575" s="21" t="s">
        <v>1293</v>
      </c>
      <c r="C575" s="1" t="s">
        <v>38</v>
      </c>
      <c r="K575" s="1">
        <v>2</v>
      </c>
      <c r="V575" s="1">
        <v>4801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22">
        <f t="shared" si="54"/>
        <v>4801</v>
      </c>
      <c r="AI575" s="22"/>
      <c r="AJ575" s="22"/>
      <c r="AK575" s="22">
        <f t="shared" si="49"/>
        <v>4801</v>
      </c>
      <c r="AL575" s="22"/>
      <c r="AM575" s="22"/>
      <c r="AN575" s="22"/>
      <c r="AO575" s="22"/>
      <c r="AP575" s="22">
        <f t="shared" si="50"/>
        <v>4801</v>
      </c>
      <c r="AQ575" s="22"/>
      <c r="AR575" s="22">
        <f t="shared" si="51"/>
        <v>4801</v>
      </c>
      <c r="AS575" s="22"/>
      <c r="AT575" s="22"/>
      <c r="AU575" s="22"/>
      <c r="AV575" s="22"/>
      <c r="AW575" s="22">
        <f t="shared" si="52"/>
        <v>4801</v>
      </c>
      <c r="AX575" s="22"/>
      <c r="AY575" s="22"/>
      <c r="AZ575" s="22"/>
      <c r="BA575" s="22"/>
      <c r="BB575" s="1">
        <v>0</v>
      </c>
      <c r="BC575" s="1" t="s">
        <v>172</v>
      </c>
      <c r="BD575" s="1" t="s">
        <v>40</v>
      </c>
      <c r="BE575" s="1">
        <v>376</v>
      </c>
      <c r="BF575" s="1">
        <v>10000</v>
      </c>
      <c r="BG575" s="1">
        <v>10000</v>
      </c>
      <c r="BH575" s="1">
        <v>1.9E-2</v>
      </c>
      <c r="BI575" s="1" t="s">
        <v>10</v>
      </c>
    </row>
    <row r="576" spans="1:61" x14ac:dyDescent="0.15">
      <c r="A576" s="21" t="s">
        <v>1294</v>
      </c>
      <c r="B576" s="21" t="s">
        <v>1295</v>
      </c>
      <c r="C576" s="1" t="s">
        <v>38</v>
      </c>
      <c r="N576" s="1">
        <v>2</v>
      </c>
      <c r="V576" s="1">
        <v>2474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22">
        <f t="shared" si="54"/>
        <v>2474</v>
      </c>
      <c r="AI576" s="22"/>
      <c r="AJ576" s="22"/>
      <c r="AK576" s="22">
        <f t="shared" si="49"/>
        <v>2474</v>
      </c>
      <c r="AL576" s="22"/>
      <c r="AM576" s="22"/>
      <c r="AN576" s="22"/>
      <c r="AO576" s="22"/>
      <c r="AP576" s="22">
        <f t="shared" si="50"/>
        <v>2474</v>
      </c>
      <c r="AQ576" s="22"/>
      <c r="AR576" s="22">
        <f t="shared" si="51"/>
        <v>2474</v>
      </c>
      <c r="AS576" s="22"/>
      <c r="AT576" s="22"/>
      <c r="AU576" s="22"/>
      <c r="AV576" s="22"/>
      <c r="AW576" s="22">
        <f t="shared" si="52"/>
        <v>2474</v>
      </c>
      <c r="AX576" s="22"/>
      <c r="AY576" s="22"/>
      <c r="AZ576" s="22"/>
      <c r="BA576" s="22"/>
      <c r="BB576" s="1">
        <v>0</v>
      </c>
      <c r="BC576" s="1" t="s">
        <v>483</v>
      </c>
      <c r="BD576" s="1" t="s">
        <v>40</v>
      </c>
      <c r="BE576" s="1">
        <v>81</v>
      </c>
      <c r="BF576" s="1">
        <v>5000</v>
      </c>
      <c r="BG576" s="1">
        <v>5000</v>
      </c>
      <c r="BH576" s="1">
        <v>0.2145</v>
      </c>
      <c r="BI576" s="1" t="s">
        <v>13</v>
      </c>
    </row>
    <row r="577" spans="1:61" x14ac:dyDescent="0.15">
      <c r="A577" s="21" t="s">
        <v>1296</v>
      </c>
      <c r="B577" s="21" t="s">
        <v>1297</v>
      </c>
      <c r="C577" s="1" t="s">
        <v>38</v>
      </c>
      <c r="K577" s="1">
        <v>2</v>
      </c>
      <c r="V577" s="1">
        <v>4896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22">
        <f t="shared" si="54"/>
        <v>4896</v>
      </c>
      <c r="AI577" s="22"/>
      <c r="AJ577" s="22"/>
      <c r="AK577" s="22">
        <f t="shared" si="49"/>
        <v>4896</v>
      </c>
      <c r="AL577" s="22"/>
      <c r="AM577" s="22"/>
      <c r="AN577" s="22"/>
      <c r="AO577" s="22"/>
      <c r="AP577" s="22">
        <f t="shared" si="50"/>
        <v>4896</v>
      </c>
      <c r="AQ577" s="22"/>
      <c r="AR577" s="22">
        <f t="shared" si="51"/>
        <v>4896</v>
      </c>
      <c r="AS577" s="22"/>
      <c r="AT577" s="22"/>
      <c r="AU577" s="22"/>
      <c r="AV577" s="22"/>
      <c r="AW577" s="22">
        <f t="shared" si="52"/>
        <v>4896</v>
      </c>
      <c r="AX577" s="22"/>
      <c r="AY577" s="22"/>
      <c r="AZ577" s="22"/>
      <c r="BA577" s="22"/>
      <c r="BB577" s="1">
        <v>0</v>
      </c>
      <c r="BC577" s="1" t="s">
        <v>172</v>
      </c>
      <c r="BD577" s="1" t="s">
        <v>40</v>
      </c>
      <c r="BE577" s="1">
        <v>376</v>
      </c>
      <c r="BF577" s="1">
        <v>10000</v>
      </c>
      <c r="BG577" s="1">
        <v>10000</v>
      </c>
      <c r="BH577" s="1">
        <v>1.5599999999999999E-2</v>
      </c>
      <c r="BI577" s="1" t="s">
        <v>10</v>
      </c>
    </row>
    <row r="578" spans="1:61" x14ac:dyDescent="0.15">
      <c r="A578" s="21" t="s">
        <v>1298</v>
      </c>
      <c r="B578" s="21" t="s">
        <v>1299</v>
      </c>
      <c r="C578" s="1" t="s">
        <v>38</v>
      </c>
      <c r="K578" s="1">
        <v>7</v>
      </c>
      <c r="V578" s="1">
        <v>13552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22">
        <f t="shared" si="54"/>
        <v>13552</v>
      </c>
      <c r="AI578" s="22"/>
      <c r="AJ578" s="22"/>
      <c r="AK578" s="22">
        <f t="shared" si="49"/>
        <v>13552</v>
      </c>
      <c r="AL578" s="22"/>
      <c r="AM578" s="22"/>
      <c r="AN578" s="22"/>
      <c r="AO578" s="22"/>
      <c r="AP578" s="22">
        <f t="shared" si="50"/>
        <v>13552</v>
      </c>
      <c r="AQ578" s="22"/>
      <c r="AR578" s="22">
        <f t="shared" si="51"/>
        <v>13552</v>
      </c>
      <c r="AS578" s="22"/>
      <c r="AT578" s="22"/>
      <c r="AU578" s="22"/>
      <c r="AV578" s="22"/>
      <c r="AW578" s="22">
        <f t="shared" si="52"/>
        <v>13552</v>
      </c>
      <c r="AX578" s="22"/>
      <c r="AY578" s="22"/>
      <c r="AZ578" s="22"/>
      <c r="BA578" s="22"/>
      <c r="BB578" s="1">
        <v>0</v>
      </c>
      <c r="BC578" s="1" t="s">
        <v>331</v>
      </c>
      <c r="BD578" s="1" t="s">
        <v>40</v>
      </c>
      <c r="BE578" s="1">
        <v>146</v>
      </c>
      <c r="BF578" s="1">
        <v>10000</v>
      </c>
      <c r="BG578" s="1">
        <v>10000</v>
      </c>
      <c r="BH578" s="1">
        <v>1.24E-2</v>
      </c>
      <c r="BI578" s="1" t="s">
        <v>10</v>
      </c>
    </row>
    <row r="579" spans="1:61" x14ac:dyDescent="0.15">
      <c r="A579" s="21" t="s">
        <v>1300</v>
      </c>
      <c r="B579" s="21" t="s">
        <v>1301</v>
      </c>
      <c r="C579" s="1" t="s">
        <v>38</v>
      </c>
      <c r="P579" s="1">
        <v>2</v>
      </c>
      <c r="V579" s="1">
        <v>5000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22">
        <f t="shared" si="54"/>
        <v>5000</v>
      </c>
      <c r="AI579" s="22"/>
      <c r="AJ579" s="22"/>
      <c r="AK579" s="22">
        <f t="shared" si="49"/>
        <v>5000</v>
      </c>
      <c r="AL579" s="22"/>
      <c r="AM579" s="22"/>
      <c r="AN579" s="22"/>
      <c r="AO579" s="22"/>
      <c r="AP579" s="22">
        <f t="shared" si="50"/>
        <v>5000</v>
      </c>
      <c r="AQ579" s="22"/>
      <c r="AR579" s="22">
        <f t="shared" si="51"/>
        <v>5000</v>
      </c>
      <c r="AS579" s="22"/>
      <c r="AT579" s="22"/>
      <c r="AU579" s="22"/>
      <c r="AV579" s="22"/>
      <c r="AW579" s="22">
        <f t="shared" si="52"/>
        <v>5000</v>
      </c>
      <c r="AX579" s="22"/>
      <c r="AY579" s="22"/>
      <c r="AZ579" s="22"/>
      <c r="BA579" s="22"/>
      <c r="BB579" s="1">
        <v>0</v>
      </c>
      <c r="BC579" s="1" t="s">
        <v>177</v>
      </c>
      <c r="BD579" s="1" t="s">
        <v>40</v>
      </c>
      <c r="BE579" s="1">
        <v>43</v>
      </c>
      <c r="BF579" s="1">
        <v>5000</v>
      </c>
      <c r="BG579" s="1">
        <v>5000</v>
      </c>
      <c r="BH579" s="1">
        <v>3.0999999999999999E-3</v>
      </c>
      <c r="BI579" s="1" t="s">
        <v>15</v>
      </c>
    </row>
    <row r="580" spans="1:61" x14ac:dyDescent="0.15">
      <c r="A580" s="21" t="s">
        <v>1302</v>
      </c>
      <c r="B580" s="21" t="s">
        <v>1303</v>
      </c>
      <c r="C580" s="1" t="s">
        <v>38</v>
      </c>
      <c r="K580" s="1">
        <v>1</v>
      </c>
      <c r="V580" s="1">
        <v>6909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22">
        <f t="shared" si="54"/>
        <v>6909</v>
      </c>
      <c r="AI580" s="22"/>
      <c r="AJ580" s="22"/>
      <c r="AK580" s="22">
        <f t="shared" si="49"/>
        <v>6909</v>
      </c>
      <c r="AL580" s="22"/>
      <c r="AM580" s="22"/>
      <c r="AN580" s="22"/>
      <c r="AO580" s="22"/>
      <c r="AP580" s="22">
        <f t="shared" si="50"/>
        <v>6909</v>
      </c>
      <c r="AQ580" s="22"/>
      <c r="AR580" s="22">
        <f t="shared" si="51"/>
        <v>6909</v>
      </c>
      <c r="AS580" s="22"/>
      <c r="AT580" s="22"/>
      <c r="AU580" s="22"/>
      <c r="AV580" s="22"/>
      <c r="AW580" s="22">
        <f t="shared" si="52"/>
        <v>6909</v>
      </c>
      <c r="AX580" s="22"/>
      <c r="AY580" s="22"/>
      <c r="AZ580" s="22"/>
      <c r="BA580" s="22"/>
      <c r="BB580" s="1">
        <v>0</v>
      </c>
      <c r="BC580" s="1" t="s">
        <v>172</v>
      </c>
      <c r="BD580" s="1" t="s">
        <v>40</v>
      </c>
      <c r="BE580" s="1">
        <v>376</v>
      </c>
      <c r="BF580" s="1">
        <v>10000</v>
      </c>
      <c r="BG580" s="1">
        <v>10000</v>
      </c>
      <c r="BH580" s="1">
        <v>1.7100000000000001E-2</v>
      </c>
      <c r="BI580" s="1" t="s">
        <v>10</v>
      </c>
    </row>
    <row r="581" spans="1:61" x14ac:dyDescent="0.15">
      <c r="A581" s="21" t="s">
        <v>1304</v>
      </c>
      <c r="B581" s="21" t="s">
        <v>1156</v>
      </c>
      <c r="C581" s="1" t="s">
        <v>38</v>
      </c>
      <c r="K581" s="1">
        <v>2</v>
      </c>
      <c r="V581" s="1">
        <v>5146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22">
        <f t="shared" si="54"/>
        <v>5146</v>
      </c>
      <c r="AI581" s="22"/>
      <c r="AJ581" s="22"/>
      <c r="AK581" s="22">
        <f t="shared" si="49"/>
        <v>5146</v>
      </c>
      <c r="AL581" s="22"/>
      <c r="AM581" s="22"/>
      <c r="AN581" s="22"/>
      <c r="AO581" s="22"/>
      <c r="AP581" s="22">
        <f t="shared" si="50"/>
        <v>5146</v>
      </c>
      <c r="AQ581" s="22"/>
      <c r="AR581" s="22">
        <f t="shared" si="51"/>
        <v>5146</v>
      </c>
      <c r="AS581" s="22"/>
      <c r="AT581" s="22"/>
      <c r="AU581" s="22"/>
      <c r="AV581" s="22"/>
      <c r="AW581" s="22">
        <f t="shared" si="52"/>
        <v>5146</v>
      </c>
      <c r="AX581" s="22"/>
      <c r="AY581" s="22"/>
      <c r="AZ581" s="22"/>
      <c r="BA581" s="22"/>
      <c r="BB581" s="1">
        <v>0</v>
      </c>
      <c r="BC581" s="1" t="s">
        <v>172</v>
      </c>
      <c r="BD581" s="1" t="s">
        <v>40</v>
      </c>
      <c r="BE581" s="1">
        <v>376</v>
      </c>
      <c r="BF581" s="1">
        <v>10000</v>
      </c>
      <c r="BG581" s="1">
        <v>10000</v>
      </c>
      <c r="BH581" s="1">
        <v>1.9E-2</v>
      </c>
      <c r="BI581" s="1" t="s">
        <v>10</v>
      </c>
    </row>
    <row r="582" spans="1:61" x14ac:dyDescent="0.15">
      <c r="A582" s="21" t="s">
        <v>1305</v>
      </c>
      <c r="B582" s="21" t="s">
        <v>1306</v>
      </c>
      <c r="C582" s="1" t="s">
        <v>38</v>
      </c>
      <c r="K582" s="1">
        <v>4</v>
      </c>
      <c r="V582" s="1">
        <v>8486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22">
        <f t="shared" si="54"/>
        <v>8486</v>
      </c>
      <c r="AI582" s="22"/>
      <c r="AJ582" s="22"/>
      <c r="AK582" s="22">
        <f t="shared" si="49"/>
        <v>8486</v>
      </c>
      <c r="AL582" s="22"/>
      <c r="AM582" s="22"/>
      <c r="AN582" s="22"/>
      <c r="AO582" s="22"/>
      <c r="AP582" s="22">
        <f t="shared" si="50"/>
        <v>8486</v>
      </c>
      <c r="AQ582" s="22"/>
      <c r="AR582" s="22">
        <f t="shared" si="51"/>
        <v>8486</v>
      </c>
      <c r="AS582" s="22"/>
      <c r="AT582" s="22"/>
      <c r="AU582" s="22"/>
      <c r="AV582" s="22"/>
      <c r="AW582" s="22">
        <f t="shared" si="52"/>
        <v>8486</v>
      </c>
      <c r="AX582" s="22"/>
      <c r="AY582" s="22"/>
      <c r="AZ582" s="22"/>
      <c r="BA582" s="22"/>
      <c r="BB582" s="1">
        <v>0</v>
      </c>
      <c r="BC582" s="1" t="s">
        <v>395</v>
      </c>
      <c r="BD582" s="1" t="s">
        <v>40</v>
      </c>
      <c r="BE582" s="1">
        <v>211</v>
      </c>
      <c r="BF582" s="1">
        <v>10000</v>
      </c>
      <c r="BG582" s="1">
        <v>10000</v>
      </c>
      <c r="BH582" s="1">
        <v>1.4200000000000001E-2</v>
      </c>
      <c r="BI582" s="1" t="s">
        <v>10</v>
      </c>
    </row>
    <row r="583" spans="1:61" x14ac:dyDescent="0.15">
      <c r="A583" s="21" t="s">
        <v>1307</v>
      </c>
      <c r="B583" s="21" t="s">
        <v>1308</v>
      </c>
      <c r="C583" s="1" t="s">
        <v>38</v>
      </c>
      <c r="K583" s="1">
        <v>4</v>
      </c>
      <c r="V583" s="1">
        <v>8171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22">
        <f t="shared" si="54"/>
        <v>8171</v>
      </c>
      <c r="AI583" s="22"/>
      <c r="AJ583" s="22"/>
      <c r="AK583" s="22">
        <f t="shared" si="49"/>
        <v>8171</v>
      </c>
      <c r="AL583" s="22"/>
      <c r="AM583" s="22"/>
      <c r="AN583" s="22"/>
      <c r="AO583" s="22"/>
      <c r="AP583" s="22">
        <f t="shared" si="50"/>
        <v>8171</v>
      </c>
      <c r="AQ583" s="22"/>
      <c r="AR583" s="22">
        <f t="shared" si="51"/>
        <v>8171</v>
      </c>
      <c r="AS583" s="22"/>
      <c r="AT583" s="22"/>
      <c r="AU583" s="22"/>
      <c r="AV583" s="22"/>
      <c r="AW583" s="22">
        <f t="shared" si="52"/>
        <v>8171</v>
      </c>
      <c r="AX583" s="22"/>
      <c r="AY583" s="22"/>
      <c r="AZ583" s="22"/>
      <c r="BA583" s="22"/>
      <c r="BB583" s="1">
        <v>0</v>
      </c>
      <c r="BC583" s="1" t="s">
        <v>395</v>
      </c>
      <c r="BD583" s="1" t="s">
        <v>40</v>
      </c>
      <c r="BE583" s="1">
        <v>211</v>
      </c>
      <c r="BF583" s="1">
        <v>10000</v>
      </c>
      <c r="BG583" s="1">
        <v>10000</v>
      </c>
      <c r="BH583" s="1">
        <v>1.4500000000000001E-2</v>
      </c>
      <c r="BI583" s="1" t="s">
        <v>10</v>
      </c>
    </row>
    <row r="584" spans="1:61" x14ac:dyDescent="0.15">
      <c r="A584" s="21" t="s">
        <v>1309</v>
      </c>
      <c r="B584" s="21" t="s">
        <v>1310</v>
      </c>
      <c r="C584" s="1" t="s">
        <v>38</v>
      </c>
      <c r="L584" s="1">
        <v>2</v>
      </c>
      <c r="V584" s="1">
        <v>1583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22">
        <f t="shared" si="54"/>
        <v>1583</v>
      </c>
      <c r="AI584" s="22"/>
      <c r="AJ584" s="22"/>
      <c r="AK584" s="22">
        <f t="shared" si="49"/>
        <v>1583</v>
      </c>
      <c r="AL584" s="22"/>
      <c r="AM584" s="22"/>
      <c r="AN584" s="22"/>
      <c r="AO584" s="22"/>
      <c r="AP584" s="22">
        <f t="shared" si="50"/>
        <v>1583</v>
      </c>
      <c r="AQ584" s="22"/>
      <c r="AR584" s="22">
        <f t="shared" si="51"/>
        <v>1583</v>
      </c>
      <c r="AS584" s="22"/>
      <c r="AT584" s="22"/>
      <c r="AU584" s="22"/>
      <c r="AV584" s="22"/>
      <c r="AW584" s="22">
        <f t="shared" si="52"/>
        <v>1583</v>
      </c>
      <c r="AX584" s="22"/>
      <c r="AY584" s="22"/>
      <c r="AZ584" s="22"/>
      <c r="BA584" s="22"/>
      <c r="BB584" s="1">
        <v>0</v>
      </c>
      <c r="BC584" s="1" t="s">
        <v>1311</v>
      </c>
      <c r="BD584" s="1" t="s">
        <v>40</v>
      </c>
      <c r="BE584" s="1">
        <v>161</v>
      </c>
      <c r="BF584" s="1">
        <v>2000</v>
      </c>
      <c r="BG584" s="1">
        <v>2000</v>
      </c>
      <c r="BH584" s="1">
        <v>0.78910000000000002</v>
      </c>
      <c r="BI584" s="1" t="s">
        <v>11</v>
      </c>
    </row>
    <row r="585" spans="1:61" x14ac:dyDescent="0.15">
      <c r="A585" s="21" t="s">
        <v>1312</v>
      </c>
      <c r="B585" s="21" t="s">
        <v>1313</v>
      </c>
      <c r="C585" s="1" t="s">
        <v>38</v>
      </c>
      <c r="K585" s="1">
        <v>2</v>
      </c>
      <c r="V585" s="1">
        <v>1884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22">
        <f t="shared" si="54"/>
        <v>1884</v>
      </c>
      <c r="AI585" s="22"/>
      <c r="AJ585" s="22"/>
      <c r="AK585" s="22">
        <f t="shared" si="49"/>
        <v>1884</v>
      </c>
      <c r="AL585" s="22"/>
      <c r="AM585" s="22"/>
      <c r="AN585" s="22"/>
      <c r="AO585" s="22"/>
      <c r="AP585" s="22">
        <f t="shared" si="50"/>
        <v>1884</v>
      </c>
      <c r="AQ585" s="22"/>
      <c r="AR585" s="22">
        <f t="shared" si="51"/>
        <v>1884</v>
      </c>
      <c r="AS585" s="22"/>
      <c r="AT585" s="22"/>
      <c r="AU585" s="22"/>
      <c r="AV585" s="22"/>
      <c r="AW585" s="22">
        <f t="shared" si="52"/>
        <v>1884</v>
      </c>
      <c r="AX585" s="22"/>
      <c r="AY585" s="22"/>
      <c r="AZ585" s="22"/>
      <c r="BA585" s="22"/>
      <c r="BB585" s="1">
        <v>0</v>
      </c>
      <c r="BC585" s="1" t="s">
        <v>302</v>
      </c>
      <c r="BD585" s="1" t="s">
        <v>40</v>
      </c>
      <c r="BE585" s="1">
        <v>66</v>
      </c>
      <c r="BF585" s="1">
        <v>480</v>
      </c>
      <c r="BG585" s="1">
        <v>480</v>
      </c>
      <c r="BH585" s="1">
        <v>3.2330999999999999</v>
      </c>
      <c r="BI585" s="1" t="s">
        <v>10</v>
      </c>
    </row>
    <row r="586" spans="1:61" x14ac:dyDescent="0.15">
      <c r="A586" s="21" t="s">
        <v>1314</v>
      </c>
      <c r="B586" s="21" t="s">
        <v>1315</v>
      </c>
      <c r="C586" s="1" t="s">
        <v>38</v>
      </c>
      <c r="L586" s="1">
        <v>1</v>
      </c>
      <c r="V586" s="1">
        <v>884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22">
        <f t="shared" si="54"/>
        <v>884</v>
      </c>
      <c r="AI586" s="22"/>
      <c r="AJ586" s="22"/>
      <c r="AK586" s="22">
        <f t="shared" si="49"/>
        <v>884</v>
      </c>
      <c r="AL586" s="22"/>
      <c r="AM586" s="22"/>
      <c r="AN586" s="22"/>
      <c r="AO586" s="22"/>
      <c r="AP586" s="22">
        <f t="shared" si="50"/>
        <v>884</v>
      </c>
      <c r="AQ586" s="22"/>
      <c r="AR586" s="22">
        <f t="shared" si="51"/>
        <v>884</v>
      </c>
      <c r="AS586" s="22"/>
      <c r="AT586" s="22"/>
      <c r="AU586" s="22"/>
      <c r="AV586" s="22"/>
      <c r="AW586" s="22">
        <f t="shared" si="52"/>
        <v>884</v>
      </c>
      <c r="AX586" s="22"/>
      <c r="AY586" s="22"/>
      <c r="AZ586" s="22"/>
      <c r="BA586" s="22"/>
      <c r="BB586" s="1">
        <v>0</v>
      </c>
      <c r="BC586" s="1" t="s">
        <v>331</v>
      </c>
      <c r="BD586" s="1" t="s">
        <v>40</v>
      </c>
      <c r="BE586" s="1">
        <v>201</v>
      </c>
      <c r="BF586" s="1">
        <v>3000</v>
      </c>
      <c r="BG586" s="1">
        <v>3000</v>
      </c>
      <c r="BH586" s="1">
        <v>0.13700000000000001</v>
      </c>
      <c r="BI586" s="1" t="s">
        <v>11</v>
      </c>
    </row>
    <row r="587" spans="1:61" x14ac:dyDescent="0.15">
      <c r="A587" s="21" t="s">
        <v>1316</v>
      </c>
      <c r="B587" s="21" t="s">
        <v>1317</v>
      </c>
      <c r="C587" s="1" t="s">
        <v>38</v>
      </c>
      <c r="K587" s="1">
        <v>1</v>
      </c>
      <c r="V587" s="1">
        <v>684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22">
        <f t="shared" si="54"/>
        <v>684</v>
      </c>
      <c r="AI587" s="22"/>
      <c r="AJ587" s="22"/>
      <c r="AK587" s="22">
        <f t="shared" si="49"/>
        <v>684</v>
      </c>
      <c r="AL587" s="22"/>
      <c r="AM587" s="22"/>
      <c r="AN587" s="22"/>
      <c r="AO587" s="22"/>
      <c r="AP587" s="22">
        <f t="shared" si="50"/>
        <v>684</v>
      </c>
      <c r="AQ587" s="22"/>
      <c r="AR587" s="22">
        <f t="shared" si="51"/>
        <v>684</v>
      </c>
      <c r="AS587" s="22"/>
      <c r="AT587" s="22"/>
      <c r="AU587" s="22"/>
      <c r="AV587" s="22"/>
      <c r="AW587" s="22">
        <f t="shared" si="52"/>
        <v>684</v>
      </c>
      <c r="AX587" s="22"/>
      <c r="AY587" s="22"/>
      <c r="AZ587" s="22"/>
      <c r="BA587" s="22"/>
      <c r="BB587" s="1">
        <v>0</v>
      </c>
      <c r="BC587" s="1" t="s">
        <v>117</v>
      </c>
      <c r="BD587" s="1" t="s">
        <v>40</v>
      </c>
      <c r="BE587" s="1">
        <v>161</v>
      </c>
      <c r="BF587" s="1">
        <v>2000</v>
      </c>
      <c r="BG587" s="1">
        <v>2000</v>
      </c>
      <c r="BH587" s="1">
        <v>0.312</v>
      </c>
      <c r="BI587" s="1" t="s">
        <v>10</v>
      </c>
    </row>
    <row r="588" spans="1:61" x14ac:dyDescent="0.15">
      <c r="A588" s="21" t="s">
        <v>1318</v>
      </c>
      <c r="B588" s="21" t="s">
        <v>1319</v>
      </c>
      <c r="C588" s="1" t="s">
        <v>38</v>
      </c>
      <c r="K588" s="1">
        <v>1</v>
      </c>
      <c r="V588" s="1">
        <v>1867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22">
        <f t="shared" si="54"/>
        <v>1867</v>
      </c>
      <c r="AI588" s="22"/>
      <c r="AJ588" s="22"/>
      <c r="AK588" s="22">
        <f t="shared" si="49"/>
        <v>1867</v>
      </c>
      <c r="AL588" s="22"/>
      <c r="AM588" s="22"/>
      <c r="AN588" s="22"/>
      <c r="AO588" s="22"/>
      <c r="AP588" s="22">
        <f t="shared" si="50"/>
        <v>1867</v>
      </c>
      <c r="AQ588" s="22"/>
      <c r="AR588" s="22">
        <f t="shared" si="51"/>
        <v>1867</v>
      </c>
      <c r="AS588" s="22"/>
      <c r="AT588" s="22"/>
      <c r="AU588" s="22"/>
      <c r="AV588" s="22"/>
      <c r="AW588" s="22">
        <f t="shared" si="52"/>
        <v>1867</v>
      </c>
      <c r="AX588" s="22"/>
      <c r="AY588" s="22"/>
      <c r="AZ588" s="22"/>
      <c r="BA588" s="22"/>
      <c r="BB588" s="1">
        <v>0</v>
      </c>
      <c r="BC588" s="1" t="s">
        <v>331</v>
      </c>
      <c r="BD588" s="1" t="s">
        <v>40</v>
      </c>
      <c r="BE588" s="1">
        <v>141</v>
      </c>
      <c r="BF588" s="1">
        <v>2000</v>
      </c>
      <c r="BG588" s="1">
        <v>2000</v>
      </c>
      <c r="BH588" s="1">
        <v>0.23910000000000001</v>
      </c>
      <c r="BI588" s="1" t="s">
        <v>10</v>
      </c>
    </row>
    <row r="589" spans="1:61" x14ac:dyDescent="0.15">
      <c r="A589" s="21" t="s">
        <v>1320</v>
      </c>
      <c r="B589" s="21" t="s">
        <v>1321</v>
      </c>
      <c r="C589" s="1" t="s">
        <v>38</v>
      </c>
      <c r="K589" s="1">
        <v>24</v>
      </c>
      <c r="V589" s="1">
        <v>24110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22">
        <f t="shared" si="54"/>
        <v>24110</v>
      </c>
      <c r="AI589" s="22"/>
      <c r="AJ589" s="22"/>
      <c r="AK589" s="22">
        <f t="shared" si="49"/>
        <v>24110</v>
      </c>
      <c r="AL589" s="22"/>
      <c r="AM589" s="22"/>
      <c r="AN589" s="22"/>
      <c r="AO589" s="22"/>
      <c r="AP589" s="22">
        <f t="shared" si="50"/>
        <v>24110</v>
      </c>
      <c r="AQ589" s="22"/>
      <c r="AR589" s="22">
        <f t="shared" si="51"/>
        <v>24110</v>
      </c>
      <c r="AS589" s="22"/>
      <c r="AT589" s="22"/>
      <c r="AU589" s="22"/>
      <c r="AV589" s="22"/>
      <c r="AW589" s="22">
        <f t="shared" si="52"/>
        <v>24110</v>
      </c>
      <c r="AX589" s="22"/>
      <c r="AY589" s="22"/>
      <c r="AZ589" s="22"/>
      <c r="BA589" s="22"/>
      <c r="BB589" s="1">
        <v>0</v>
      </c>
      <c r="BC589" s="1" t="s">
        <v>172</v>
      </c>
      <c r="BD589" s="1" t="s">
        <v>40</v>
      </c>
      <c r="BE589" s="1">
        <v>76</v>
      </c>
      <c r="BF589" s="1">
        <v>10000</v>
      </c>
      <c r="BG589" s="1">
        <v>10000</v>
      </c>
      <c r="BH589" s="1">
        <v>0.11219999999999999</v>
      </c>
      <c r="BI589" s="1" t="s">
        <v>10</v>
      </c>
    </row>
    <row r="590" spans="1:61" x14ac:dyDescent="0.15">
      <c r="A590" s="21" t="s">
        <v>1322</v>
      </c>
      <c r="B590" s="21" t="s">
        <v>1323</v>
      </c>
      <c r="C590" s="1" t="s">
        <v>38</v>
      </c>
      <c r="K590" s="1">
        <v>3</v>
      </c>
      <c r="V590" s="1">
        <v>3096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22">
        <f t="shared" si="54"/>
        <v>3096</v>
      </c>
      <c r="AI590" s="22"/>
      <c r="AJ590" s="22"/>
      <c r="AK590" s="22">
        <f t="shared" si="49"/>
        <v>3096</v>
      </c>
      <c r="AL590" s="22"/>
      <c r="AM590" s="22"/>
      <c r="AN590" s="22"/>
      <c r="AO590" s="22"/>
      <c r="AP590" s="22">
        <f t="shared" si="50"/>
        <v>3096</v>
      </c>
      <c r="AQ590" s="22"/>
      <c r="AR590" s="22">
        <f t="shared" si="51"/>
        <v>3096</v>
      </c>
      <c r="AS590" s="22"/>
      <c r="AT590" s="22"/>
      <c r="AU590" s="22"/>
      <c r="AV590" s="22"/>
      <c r="AW590" s="22">
        <f t="shared" si="52"/>
        <v>3096</v>
      </c>
      <c r="AX590" s="22"/>
      <c r="AY590" s="22"/>
      <c r="AZ590" s="22"/>
      <c r="BA590" s="22"/>
      <c r="BB590" s="1">
        <v>0</v>
      </c>
      <c r="BC590" s="1" t="s">
        <v>395</v>
      </c>
      <c r="BD590" s="1" t="s">
        <v>40</v>
      </c>
      <c r="BE590" s="1">
        <v>126</v>
      </c>
      <c r="BF590" s="1">
        <v>10000</v>
      </c>
      <c r="BG590" s="1">
        <v>10000</v>
      </c>
      <c r="BH590" s="1">
        <v>2.4E-2</v>
      </c>
      <c r="BI590" s="1" t="s">
        <v>10</v>
      </c>
    </row>
    <row r="591" spans="1:61" x14ac:dyDescent="0.15">
      <c r="A591" s="21" t="s">
        <v>1324</v>
      </c>
      <c r="B591" s="21" t="s">
        <v>1325</v>
      </c>
      <c r="C591" s="1" t="s">
        <v>38</v>
      </c>
      <c r="K591" s="1">
        <v>6</v>
      </c>
      <c r="L591" s="1">
        <v>6</v>
      </c>
      <c r="V591" s="1">
        <v>9179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22">
        <f t="shared" si="54"/>
        <v>9179</v>
      </c>
      <c r="AI591" s="22"/>
      <c r="AJ591" s="22"/>
      <c r="AK591" s="22">
        <f t="shared" si="49"/>
        <v>9179</v>
      </c>
      <c r="AL591" s="22"/>
      <c r="AM591" s="22"/>
      <c r="AN591" s="22"/>
      <c r="AO591" s="22"/>
      <c r="AP591" s="22">
        <f t="shared" si="50"/>
        <v>9179</v>
      </c>
      <c r="AQ591" s="22"/>
      <c r="AR591" s="22">
        <f t="shared" si="51"/>
        <v>9179</v>
      </c>
      <c r="AS591" s="22"/>
      <c r="AT591" s="22"/>
      <c r="AU591" s="22"/>
      <c r="AV591" s="22"/>
      <c r="AW591" s="22">
        <f t="shared" si="52"/>
        <v>9179</v>
      </c>
      <c r="AX591" s="22"/>
      <c r="AY591" s="22"/>
      <c r="AZ591" s="22"/>
      <c r="BA591" s="22"/>
      <c r="BB591" s="1">
        <v>2500</v>
      </c>
      <c r="BC591" s="1" t="s">
        <v>395</v>
      </c>
      <c r="BD591" s="1" t="s">
        <v>40</v>
      </c>
      <c r="BE591" s="1">
        <v>271</v>
      </c>
      <c r="BF591" s="1">
        <v>2500</v>
      </c>
      <c r="BG591" s="1">
        <v>2500</v>
      </c>
      <c r="BH591" s="1">
        <v>0.154</v>
      </c>
      <c r="BI591" s="1" t="s">
        <v>1165</v>
      </c>
    </row>
    <row r="592" spans="1:61" x14ac:dyDescent="0.15">
      <c r="A592" s="24" t="s">
        <v>126</v>
      </c>
      <c r="B592" s="21" t="s">
        <v>127</v>
      </c>
      <c r="C592" s="1" t="s">
        <v>38</v>
      </c>
      <c r="G592" s="1">
        <v>2.23E-2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1.972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22">
        <f t="shared" ref="AH592:AH623" si="55">SUM(V592:AE592)-AG592-SUMPRODUCT($D$8:$U$8*D592:U592)</f>
        <v>1.972</v>
      </c>
      <c r="AI592" s="22" t="s">
        <v>1740</v>
      </c>
      <c r="AJ592" s="22"/>
      <c r="AK592" s="22">
        <f t="shared" ref="AK592:AK655" si="56">AH592-SUMPRODUCT($D$9:$U$9*D592:U592)</f>
        <v>1.972</v>
      </c>
      <c r="AL592" s="22"/>
      <c r="AM592" s="22"/>
      <c r="AN592" s="22"/>
      <c r="AO592" s="22" t="s">
        <v>1740</v>
      </c>
      <c r="AP592" s="22">
        <f t="shared" ref="AP592:AP655" si="57">AK592-SUMPRODUCT($D$10:$U$10*D592:U592)</f>
        <v>1.972</v>
      </c>
      <c r="AQ592" s="22" t="s">
        <v>1740</v>
      </c>
      <c r="AR592" s="22">
        <f t="shared" ref="AR592:AR655" si="58">AP592-SUMPRODUCT($D$11:$U$11*D592:U592)</f>
        <v>1.972</v>
      </c>
      <c r="AS592" s="22"/>
      <c r="AT592" s="22"/>
      <c r="AU592" s="22"/>
      <c r="AV592" s="22" t="s">
        <v>1740</v>
      </c>
      <c r="AW592" s="22">
        <f t="shared" ref="AW592:AW655" si="59">AR592-SUMPRODUCT($D$12:$U$12*D592:U592)</f>
        <v>1.972</v>
      </c>
      <c r="AX592" s="22" t="s">
        <v>1740</v>
      </c>
      <c r="AY592" s="22"/>
      <c r="AZ592" s="22" t="s">
        <v>1697</v>
      </c>
      <c r="BA592" s="22"/>
      <c r="BB592" s="1">
        <v>21</v>
      </c>
      <c r="BC592" s="1" t="s">
        <v>76</v>
      </c>
      <c r="BD592" s="1" t="s">
        <v>40</v>
      </c>
      <c r="BE592" s="1">
        <v>18</v>
      </c>
      <c r="BF592" s="1">
        <v>10</v>
      </c>
      <c r="BG592" s="1">
        <v>1</v>
      </c>
      <c r="BH592" s="1">
        <v>70.706500000000005</v>
      </c>
      <c r="BI592" s="1" t="s">
        <v>128</v>
      </c>
    </row>
    <row r="593" spans="1:61" x14ac:dyDescent="0.15">
      <c r="A593" s="21" t="s">
        <v>1328</v>
      </c>
      <c r="B593" s="21" t="s">
        <v>1329</v>
      </c>
      <c r="C593" s="1" t="s">
        <v>38</v>
      </c>
      <c r="Q593" s="1">
        <v>2</v>
      </c>
      <c r="V593" s="1">
        <v>1000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22">
        <f t="shared" si="55"/>
        <v>1000</v>
      </c>
      <c r="AI593" s="22"/>
      <c r="AJ593" s="22"/>
      <c r="AK593" s="22">
        <f t="shared" si="56"/>
        <v>1000</v>
      </c>
      <c r="AL593" s="22"/>
      <c r="AM593" s="22"/>
      <c r="AN593" s="22"/>
      <c r="AO593" s="22"/>
      <c r="AP593" s="22">
        <f t="shared" si="57"/>
        <v>1000</v>
      </c>
      <c r="AQ593" s="22"/>
      <c r="AR593" s="22">
        <f t="shared" si="58"/>
        <v>1000</v>
      </c>
      <c r="AS593" s="22"/>
      <c r="AT593" s="22"/>
      <c r="AU593" s="22"/>
      <c r="AV593" s="22"/>
      <c r="AW593" s="22">
        <f t="shared" si="59"/>
        <v>1000</v>
      </c>
      <c r="AX593" s="22"/>
      <c r="AY593" s="22"/>
      <c r="AZ593" s="22"/>
      <c r="BA593" s="22"/>
      <c r="BB593" s="1">
        <v>0</v>
      </c>
      <c r="BC593" s="1" t="s">
        <v>177</v>
      </c>
      <c r="BD593" s="1" t="s">
        <v>40</v>
      </c>
      <c r="BE593" s="1">
        <v>154</v>
      </c>
      <c r="BF593" s="1">
        <v>2000</v>
      </c>
      <c r="BG593" s="1">
        <v>2000</v>
      </c>
      <c r="BH593" s="1">
        <v>0.77869999999999995</v>
      </c>
      <c r="BI593" s="1" t="s">
        <v>16</v>
      </c>
    </row>
    <row r="594" spans="1:61" x14ac:dyDescent="0.15">
      <c r="A594" s="21" t="s">
        <v>1330</v>
      </c>
      <c r="B594" s="21" t="s">
        <v>1331</v>
      </c>
      <c r="C594" s="1" t="s">
        <v>38</v>
      </c>
      <c r="K594" s="1">
        <v>2</v>
      </c>
      <c r="L594" s="1">
        <v>1</v>
      </c>
      <c r="V594" s="1">
        <v>1922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22">
        <f t="shared" si="55"/>
        <v>1922</v>
      </c>
      <c r="AI594" s="22"/>
      <c r="AJ594" s="22"/>
      <c r="AK594" s="22">
        <f t="shared" si="56"/>
        <v>1922</v>
      </c>
      <c r="AL594" s="22"/>
      <c r="AM594" s="22"/>
      <c r="AN594" s="22"/>
      <c r="AO594" s="22"/>
      <c r="AP594" s="22">
        <f t="shared" si="57"/>
        <v>1922</v>
      </c>
      <c r="AQ594" s="22"/>
      <c r="AR594" s="22">
        <f t="shared" si="58"/>
        <v>1922</v>
      </c>
      <c r="AS594" s="22"/>
      <c r="AT594" s="22"/>
      <c r="AU594" s="22"/>
      <c r="AV594" s="22"/>
      <c r="AW594" s="22">
        <f t="shared" si="59"/>
        <v>1922</v>
      </c>
      <c r="AX594" s="22"/>
      <c r="AY594" s="22"/>
      <c r="AZ594" s="22"/>
      <c r="BA594" s="22"/>
      <c r="BB594" s="1">
        <v>0</v>
      </c>
      <c r="BC594" s="1" t="s">
        <v>302</v>
      </c>
      <c r="BD594" s="1" t="s">
        <v>40</v>
      </c>
      <c r="BE594" s="1">
        <v>136</v>
      </c>
      <c r="BF594" s="1">
        <v>650</v>
      </c>
      <c r="BG594" s="1">
        <v>650</v>
      </c>
      <c r="BH594" s="1">
        <v>5.57E-2</v>
      </c>
      <c r="BI594" s="1" t="s">
        <v>1165</v>
      </c>
    </row>
    <row r="595" spans="1:61" x14ac:dyDescent="0.15">
      <c r="A595" s="21" t="s">
        <v>1332</v>
      </c>
      <c r="B595" s="21" t="s">
        <v>1333</v>
      </c>
      <c r="C595" s="1" t="s">
        <v>38</v>
      </c>
      <c r="K595" s="1">
        <v>1</v>
      </c>
      <c r="V595" s="1">
        <v>1711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22">
        <f t="shared" si="55"/>
        <v>1711</v>
      </c>
      <c r="AI595" s="22"/>
      <c r="AJ595" s="22"/>
      <c r="AK595" s="22">
        <f t="shared" si="56"/>
        <v>1711</v>
      </c>
      <c r="AL595" s="22"/>
      <c r="AM595" s="22"/>
      <c r="AN595" s="22"/>
      <c r="AO595" s="22"/>
      <c r="AP595" s="22">
        <f t="shared" si="57"/>
        <v>1711</v>
      </c>
      <c r="AQ595" s="22"/>
      <c r="AR595" s="22">
        <f t="shared" si="58"/>
        <v>1711</v>
      </c>
      <c r="AS595" s="22"/>
      <c r="AT595" s="22"/>
      <c r="AU595" s="22"/>
      <c r="AV595" s="22"/>
      <c r="AW595" s="22">
        <f t="shared" si="59"/>
        <v>1711</v>
      </c>
      <c r="AX595" s="22"/>
      <c r="AY595" s="22"/>
      <c r="AZ595" s="22"/>
      <c r="BA595" s="22"/>
      <c r="BB595" s="1">
        <v>0</v>
      </c>
      <c r="BC595" s="1" t="s">
        <v>302</v>
      </c>
      <c r="BD595" s="1" t="s">
        <v>40</v>
      </c>
      <c r="BE595" s="1">
        <v>236</v>
      </c>
      <c r="BF595" s="1">
        <v>240</v>
      </c>
      <c r="BG595" s="1">
        <v>240</v>
      </c>
      <c r="BH595" s="1">
        <v>5.2299999999999999E-2</v>
      </c>
      <c r="BI595" s="1" t="s">
        <v>10</v>
      </c>
    </row>
    <row r="596" spans="1:61" x14ac:dyDescent="0.15">
      <c r="A596" s="21" t="s">
        <v>1334</v>
      </c>
      <c r="B596" s="21" t="s">
        <v>1335</v>
      </c>
      <c r="C596" s="1" t="s">
        <v>38</v>
      </c>
      <c r="K596" s="1">
        <v>9</v>
      </c>
      <c r="V596" s="1">
        <v>9305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22">
        <f t="shared" si="55"/>
        <v>9305</v>
      </c>
      <c r="AI596" s="22"/>
      <c r="AJ596" s="22"/>
      <c r="AK596" s="22">
        <f t="shared" si="56"/>
        <v>9305</v>
      </c>
      <c r="AL596" s="22"/>
      <c r="AM596" s="22"/>
      <c r="AN596" s="22"/>
      <c r="AO596" s="22"/>
      <c r="AP596" s="22">
        <f t="shared" si="57"/>
        <v>9305</v>
      </c>
      <c r="AQ596" s="22"/>
      <c r="AR596" s="22">
        <f t="shared" si="58"/>
        <v>9305</v>
      </c>
      <c r="AS596" s="22"/>
      <c r="AT596" s="22"/>
      <c r="AU596" s="22"/>
      <c r="AV596" s="22"/>
      <c r="AW596" s="22">
        <f t="shared" si="59"/>
        <v>9305</v>
      </c>
      <c r="AX596" s="22"/>
      <c r="AY596" s="22"/>
      <c r="AZ596" s="22"/>
      <c r="BA596" s="22"/>
      <c r="BB596" s="1">
        <v>0</v>
      </c>
      <c r="BC596" s="1" t="s">
        <v>395</v>
      </c>
      <c r="BD596" s="1" t="s">
        <v>40</v>
      </c>
      <c r="BE596" s="1">
        <v>121</v>
      </c>
      <c r="BF596" s="1">
        <v>10000</v>
      </c>
      <c r="BG596" s="1">
        <v>10000</v>
      </c>
      <c r="BH596" s="1">
        <v>5.7999999999999996E-3</v>
      </c>
      <c r="BI596" s="1" t="s">
        <v>10</v>
      </c>
    </row>
    <row r="597" spans="1:61" x14ac:dyDescent="0.15">
      <c r="A597" s="21" t="s">
        <v>1336</v>
      </c>
      <c r="B597" s="21" t="s">
        <v>1337</v>
      </c>
      <c r="C597" s="1" t="s">
        <v>38</v>
      </c>
      <c r="K597" s="1">
        <v>8</v>
      </c>
      <c r="V597" s="1">
        <v>11437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22">
        <f t="shared" si="55"/>
        <v>11437</v>
      </c>
      <c r="AI597" s="22"/>
      <c r="AJ597" s="22"/>
      <c r="AK597" s="22">
        <f t="shared" si="56"/>
        <v>11437</v>
      </c>
      <c r="AL597" s="22"/>
      <c r="AM597" s="22"/>
      <c r="AN597" s="22"/>
      <c r="AO597" s="22"/>
      <c r="AP597" s="22">
        <f t="shared" si="57"/>
        <v>11437</v>
      </c>
      <c r="AQ597" s="22"/>
      <c r="AR597" s="22">
        <f t="shared" si="58"/>
        <v>11437</v>
      </c>
      <c r="AS597" s="22"/>
      <c r="AT597" s="22"/>
      <c r="AU597" s="22"/>
      <c r="AV597" s="22"/>
      <c r="AW597" s="22">
        <f t="shared" si="59"/>
        <v>11437</v>
      </c>
      <c r="AX597" s="22"/>
      <c r="AY597" s="22"/>
      <c r="AZ597" s="22"/>
      <c r="BA597" s="22"/>
      <c r="BB597" s="1">
        <v>0</v>
      </c>
      <c r="BC597" s="1" t="s">
        <v>172</v>
      </c>
      <c r="BD597" s="1" t="s">
        <v>40</v>
      </c>
      <c r="BE597" s="1">
        <v>116</v>
      </c>
      <c r="BF597" s="1">
        <v>10000</v>
      </c>
      <c r="BG597" s="1">
        <v>10000</v>
      </c>
      <c r="BH597" s="1">
        <v>3.1099999999999999E-2</v>
      </c>
      <c r="BI597" s="1" t="s">
        <v>10</v>
      </c>
    </row>
    <row r="598" spans="1:61" x14ac:dyDescent="0.15">
      <c r="A598" s="21" t="s">
        <v>1623</v>
      </c>
      <c r="B598" s="21" t="s">
        <v>1624</v>
      </c>
      <c r="C598" s="1" t="s">
        <v>38</v>
      </c>
      <c r="K598" s="1">
        <v>2</v>
      </c>
      <c r="V598" s="1">
        <v>762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22">
        <f t="shared" si="55"/>
        <v>762</v>
      </c>
      <c r="AI598" s="22"/>
      <c r="AJ598" s="22"/>
      <c r="AK598" s="22">
        <f t="shared" si="56"/>
        <v>762</v>
      </c>
      <c r="AL598" s="22"/>
      <c r="AM598" s="22"/>
      <c r="AN598" s="22"/>
      <c r="AO598" s="22"/>
      <c r="AP598" s="22">
        <f t="shared" si="57"/>
        <v>762</v>
      </c>
      <c r="AQ598" s="22"/>
      <c r="AR598" s="22">
        <f t="shared" si="58"/>
        <v>762</v>
      </c>
      <c r="AS598" s="22"/>
      <c r="AT598" s="22"/>
      <c r="AU598" s="22"/>
      <c r="AV598" s="22" t="s">
        <v>1728</v>
      </c>
      <c r="AW598" s="22">
        <f t="shared" si="59"/>
        <v>762</v>
      </c>
      <c r="AX598" s="22" t="s">
        <v>1728</v>
      </c>
      <c r="AY598" s="22"/>
      <c r="AZ598" s="22" t="s">
        <v>1838</v>
      </c>
      <c r="BA598" s="22"/>
      <c r="BB598" s="1">
        <v>900</v>
      </c>
      <c r="BC598" s="1" t="s">
        <v>916</v>
      </c>
      <c r="BD598" s="1" t="s">
        <v>40</v>
      </c>
      <c r="BE598" s="1">
        <v>79</v>
      </c>
      <c r="BF598" s="1">
        <v>900</v>
      </c>
      <c r="BG598" s="1">
        <v>900</v>
      </c>
      <c r="BH598" s="1">
        <v>20.148700000000002</v>
      </c>
      <c r="BI598" s="1" t="s">
        <v>10</v>
      </c>
    </row>
    <row r="599" spans="1:61" x14ac:dyDescent="0.15">
      <c r="A599" s="21" t="s">
        <v>1340</v>
      </c>
      <c r="B599" s="21" t="s">
        <v>1341</v>
      </c>
      <c r="C599" s="1" t="s">
        <v>38</v>
      </c>
      <c r="K599" s="1">
        <v>1</v>
      </c>
      <c r="V599" s="1">
        <v>1712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22">
        <f t="shared" si="55"/>
        <v>1712</v>
      </c>
      <c r="AI599" s="22"/>
      <c r="AJ599" s="22"/>
      <c r="AK599" s="22">
        <f t="shared" si="56"/>
        <v>1712</v>
      </c>
      <c r="AL599" s="22"/>
      <c r="AM599" s="22"/>
      <c r="AN599" s="22"/>
      <c r="AO599" s="22"/>
      <c r="AP599" s="22">
        <f t="shared" si="57"/>
        <v>1712</v>
      </c>
      <c r="AQ599" s="22"/>
      <c r="AR599" s="22">
        <f t="shared" si="58"/>
        <v>1712</v>
      </c>
      <c r="AS599" s="22"/>
      <c r="AT599" s="22"/>
      <c r="AU599" s="22"/>
      <c r="AV599" s="22"/>
      <c r="AW599" s="22">
        <f t="shared" si="59"/>
        <v>1712</v>
      </c>
      <c r="AX599" s="22"/>
      <c r="AY599" s="22"/>
      <c r="AZ599" s="22"/>
      <c r="BA599" s="22"/>
      <c r="BB599" s="1">
        <v>0</v>
      </c>
      <c r="BC599" s="1" t="s">
        <v>483</v>
      </c>
      <c r="BD599" s="1" t="s">
        <v>40</v>
      </c>
      <c r="BE599" s="1">
        <v>141</v>
      </c>
      <c r="BF599" s="1">
        <v>4000</v>
      </c>
      <c r="BG599" s="1">
        <v>4000</v>
      </c>
      <c r="BH599" s="1">
        <v>3.5799999999999998E-2</v>
      </c>
      <c r="BI599" s="1" t="s">
        <v>10</v>
      </c>
    </row>
    <row r="600" spans="1:61" x14ac:dyDescent="0.15">
      <c r="A600" s="21" t="s">
        <v>1342</v>
      </c>
      <c r="B600" s="21" t="s">
        <v>1343</v>
      </c>
      <c r="C600" s="1" t="s">
        <v>38</v>
      </c>
      <c r="K600" s="1">
        <v>3</v>
      </c>
      <c r="V600" s="1">
        <v>3116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22">
        <f t="shared" si="55"/>
        <v>3116</v>
      </c>
      <c r="AI600" s="22"/>
      <c r="AJ600" s="22"/>
      <c r="AK600" s="22">
        <f t="shared" si="56"/>
        <v>3116</v>
      </c>
      <c r="AL600" s="22"/>
      <c r="AM600" s="22"/>
      <c r="AN600" s="22"/>
      <c r="AO600" s="22"/>
      <c r="AP600" s="22">
        <f t="shared" si="57"/>
        <v>3116</v>
      </c>
      <c r="AQ600" s="22"/>
      <c r="AR600" s="22">
        <f t="shared" si="58"/>
        <v>3116</v>
      </c>
      <c r="AS600" s="22"/>
      <c r="AT600" s="22"/>
      <c r="AU600" s="22"/>
      <c r="AV600" s="22"/>
      <c r="AW600" s="22">
        <f t="shared" si="59"/>
        <v>3116</v>
      </c>
      <c r="AX600" s="22"/>
      <c r="AY600" s="22"/>
      <c r="AZ600" s="22"/>
      <c r="BA600" s="22"/>
      <c r="BB600" s="1">
        <v>0</v>
      </c>
      <c r="BC600" s="1" t="s">
        <v>395</v>
      </c>
      <c r="BD600" s="1" t="s">
        <v>40</v>
      </c>
      <c r="BE600" s="1">
        <v>121</v>
      </c>
      <c r="BF600" s="1">
        <v>10000</v>
      </c>
      <c r="BG600" s="1">
        <v>10000</v>
      </c>
      <c r="BH600" s="1">
        <v>1.6799999999999999E-2</v>
      </c>
      <c r="BI600" s="1" t="s">
        <v>10</v>
      </c>
    </row>
    <row r="601" spans="1:61" x14ac:dyDescent="0.15">
      <c r="A601" s="21" t="s">
        <v>1344</v>
      </c>
      <c r="B601" s="21" t="s">
        <v>1345</v>
      </c>
      <c r="C601" s="1" t="s">
        <v>38</v>
      </c>
      <c r="Q601" s="1">
        <v>1</v>
      </c>
      <c r="V601" s="1">
        <v>1404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22">
        <f t="shared" si="55"/>
        <v>1404</v>
      </c>
      <c r="AI601" s="22"/>
      <c r="AJ601" s="22"/>
      <c r="AK601" s="22">
        <f t="shared" si="56"/>
        <v>1404</v>
      </c>
      <c r="AL601" s="22"/>
      <c r="AM601" s="22"/>
      <c r="AN601" s="22"/>
      <c r="AO601" s="22"/>
      <c r="AP601" s="22">
        <f t="shared" si="57"/>
        <v>1404</v>
      </c>
      <c r="AQ601" s="22"/>
      <c r="AR601" s="22">
        <f t="shared" si="58"/>
        <v>1404</v>
      </c>
      <c r="AS601" s="22"/>
      <c r="AT601" s="22"/>
      <c r="AU601" s="22"/>
      <c r="AV601" s="22"/>
      <c r="AW601" s="22">
        <f t="shared" si="59"/>
        <v>1404</v>
      </c>
      <c r="AX601" s="22"/>
      <c r="AY601" s="22"/>
      <c r="AZ601" s="22"/>
      <c r="BA601" s="22"/>
      <c r="BB601" s="1">
        <v>0</v>
      </c>
      <c r="BC601" s="1" t="s">
        <v>172</v>
      </c>
      <c r="BD601" s="1" t="s">
        <v>40</v>
      </c>
      <c r="BE601" s="1">
        <v>166</v>
      </c>
      <c r="BF601" s="1">
        <v>4000</v>
      </c>
      <c r="BG601" s="1">
        <v>4000</v>
      </c>
      <c r="BH601" s="1">
        <v>2.06E-2</v>
      </c>
      <c r="BI601" s="1" t="s">
        <v>16</v>
      </c>
    </row>
    <row r="602" spans="1:61" x14ac:dyDescent="0.15">
      <c r="A602" s="21" t="s">
        <v>1346</v>
      </c>
      <c r="B602" s="21" t="s">
        <v>1347</v>
      </c>
      <c r="C602" s="1" t="s">
        <v>38</v>
      </c>
      <c r="K602" s="1">
        <v>1</v>
      </c>
      <c r="V602" s="1">
        <v>745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22">
        <f t="shared" si="55"/>
        <v>745</v>
      </c>
      <c r="AI602" s="22"/>
      <c r="AJ602" s="22"/>
      <c r="AK602" s="22">
        <f t="shared" si="56"/>
        <v>745</v>
      </c>
      <c r="AL602" s="22"/>
      <c r="AM602" s="22"/>
      <c r="AN602" s="22"/>
      <c r="AO602" s="22"/>
      <c r="AP602" s="22">
        <f t="shared" si="57"/>
        <v>745</v>
      </c>
      <c r="AQ602" s="22"/>
      <c r="AR602" s="22">
        <f t="shared" si="58"/>
        <v>745</v>
      </c>
      <c r="AS602" s="22"/>
      <c r="AT602" s="22"/>
      <c r="AU602" s="22"/>
      <c r="AV602" s="22"/>
      <c r="AW602" s="22">
        <f t="shared" si="59"/>
        <v>745</v>
      </c>
      <c r="AX602" s="22"/>
      <c r="AY602" s="22"/>
      <c r="AZ602" s="22"/>
      <c r="BA602" s="22"/>
      <c r="BB602" s="1">
        <v>0</v>
      </c>
      <c r="BC602" s="1" t="s">
        <v>68</v>
      </c>
      <c r="BD602" s="1" t="s">
        <v>40</v>
      </c>
      <c r="BE602" s="1">
        <v>231</v>
      </c>
      <c r="BF602" s="1">
        <v>500</v>
      </c>
      <c r="BG602" s="1">
        <v>1</v>
      </c>
      <c r="BH602" s="1">
        <v>0.14130000000000001</v>
      </c>
      <c r="BI602" s="1" t="s">
        <v>10</v>
      </c>
    </row>
    <row r="603" spans="1:61" x14ac:dyDescent="0.15">
      <c r="A603" s="21" t="s">
        <v>1348</v>
      </c>
      <c r="B603" s="21" t="s">
        <v>1349</v>
      </c>
      <c r="C603" s="1" t="s">
        <v>38</v>
      </c>
      <c r="K603" s="1">
        <v>1</v>
      </c>
      <c r="V603" s="1">
        <v>7668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22">
        <f t="shared" si="55"/>
        <v>7668</v>
      </c>
      <c r="AI603" s="22"/>
      <c r="AJ603" s="22"/>
      <c r="AK603" s="22">
        <f t="shared" si="56"/>
        <v>7668</v>
      </c>
      <c r="AL603" s="22"/>
      <c r="AM603" s="22"/>
      <c r="AN603" s="22"/>
      <c r="AO603" s="22"/>
      <c r="AP603" s="22">
        <f t="shared" si="57"/>
        <v>7668</v>
      </c>
      <c r="AQ603" s="22"/>
      <c r="AR603" s="22">
        <f t="shared" si="58"/>
        <v>7668</v>
      </c>
      <c r="AS603" s="22"/>
      <c r="AT603" s="22"/>
      <c r="AU603" s="22"/>
      <c r="AV603" s="22"/>
      <c r="AW603" s="22">
        <f t="shared" si="59"/>
        <v>7668</v>
      </c>
      <c r="AX603" s="22"/>
      <c r="AY603" s="22"/>
      <c r="AZ603" s="22"/>
      <c r="BA603" s="22"/>
      <c r="BB603" s="1">
        <v>0</v>
      </c>
      <c r="BC603" s="1" t="s">
        <v>395</v>
      </c>
      <c r="BD603" s="1" t="s">
        <v>40</v>
      </c>
      <c r="BE603" s="1">
        <v>121</v>
      </c>
      <c r="BF603" s="1">
        <v>10000</v>
      </c>
      <c r="BG603" s="1">
        <v>10000</v>
      </c>
      <c r="BH603" s="1">
        <v>1.77E-2</v>
      </c>
      <c r="BI603" s="1" t="s">
        <v>10</v>
      </c>
    </row>
    <row r="604" spans="1:61" x14ac:dyDescent="0.15">
      <c r="A604" s="21" t="s">
        <v>1350</v>
      </c>
      <c r="B604" s="21" t="s">
        <v>1351</v>
      </c>
      <c r="C604" s="1" t="s">
        <v>38</v>
      </c>
      <c r="N604" s="1">
        <v>1</v>
      </c>
      <c r="V604" s="1">
        <v>2226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22">
        <f t="shared" si="55"/>
        <v>2226</v>
      </c>
      <c r="AI604" s="22"/>
      <c r="AJ604" s="22"/>
      <c r="AK604" s="22">
        <f t="shared" si="56"/>
        <v>2226</v>
      </c>
      <c r="AL604" s="22"/>
      <c r="AM604" s="22"/>
      <c r="AN604" s="22"/>
      <c r="AO604" s="22"/>
      <c r="AP604" s="22">
        <f t="shared" si="57"/>
        <v>2226</v>
      </c>
      <c r="AQ604" s="22"/>
      <c r="AR604" s="22">
        <f t="shared" si="58"/>
        <v>2226</v>
      </c>
      <c r="AS604" s="22"/>
      <c r="AT604" s="22"/>
      <c r="AU604" s="22"/>
      <c r="AV604" s="22"/>
      <c r="AW604" s="22">
        <f t="shared" si="59"/>
        <v>2226</v>
      </c>
      <c r="AX604" s="22"/>
      <c r="AY604" s="22"/>
      <c r="AZ604" s="22"/>
      <c r="BA604" s="22"/>
      <c r="BB604" s="1">
        <v>0</v>
      </c>
      <c r="BC604" s="1" t="s">
        <v>172</v>
      </c>
      <c r="BD604" s="1" t="s">
        <v>40</v>
      </c>
      <c r="BE604" s="1">
        <v>96</v>
      </c>
      <c r="BF604" s="1">
        <v>4000</v>
      </c>
      <c r="BG604" s="1">
        <v>4000</v>
      </c>
      <c r="BH604" s="1">
        <v>1.38E-2</v>
      </c>
      <c r="BI604" s="1" t="s">
        <v>13</v>
      </c>
    </row>
    <row r="605" spans="1:61" x14ac:dyDescent="0.15">
      <c r="A605" s="21" t="s">
        <v>1352</v>
      </c>
      <c r="B605" s="21" t="s">
        <v>1353</v>
      </c>
      <c r="C605" s="1" t="s">
        <v>38</v>
      </c>
      <c r="K605" s="1">
        <v>4</v>
      </c>
      <c r="V605" s="1">
        <v>10990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22">
        <f t="shared" si="55"/>
        <v>10990</v>
      </c>
      <c r="AI605" s="22"/>
      <c r="AJ605" s="22"/>
      <c r="AK605" s="22">
        <f t="shared" si="56"/>
        <v>10990</v>
      </c>
      <c r="AL605" s="22"/>
      <c r="AM605" s="22"/>
      <c r="AN605" s="22"/>
      <c r="AO605" s="22"/>
      <c r="AP605" s="22">
        <f t="shared" si="57"/>
        <v>10990</v>
      </c>
      <c r="AQ605" s="22"/>
      <c r="AR605" s="22">
        <f t="shared" si="58"/>
        <v>10990</v>
      </c>
      <c r="AS605" s="22"/>
      <c r="AT605" s="22"/>
      <c r="AU605" s="22"/>
      <c r="AV605" s="22"/>
      <c r="AW605" s="22">
        <f t="shared" si="59"/>
        <v>10990</v>
      </c>
      <c r="AX605" s="22"/>
      <c r="AY605" s="22"/>
      <c r="AZ605" s="22"/>
      <c r="BA605" s="22"/>
      <c r="BB605" s="1">
        <v>0</v>
      </c>
      <c r="BC605" s="1" t="s">
        <v>395</v>
      </c>
      <c r="BD605" s="1" t="s">
        <v>40</v>
      </c>
      <c r="BE605" s="1">
        <v>121</v>
      </c>
      <c r="BF605" s="1">
        <v>10000</v>
      </c>
      <c r="BG605" s="1">
        <v>10000</v>
      </c>
      <c r="BH605" s="1">
        <v>9.4999999999999998E-3</v>
      </c>
      <c r="BI605" s="1" t="s">
        <v>10</v>
      </c>
    </row>
    <row r="606" spans="1:61" x14ac:dyDescent="0.15">
      <c r="A606" s="21" t="s">
        <v>1354</v>
      </c>
      <c r="B606" s="21" t="s">
        <v>1355</v>
      </c>
      <c r="C606" s="1" t="s">
        <v>38</v>
      </c>
      <c r="K606" s="1">
        <v>8</v>
      </c>
      <c r="V606" s="1">
        <v>11536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22">
        <f t="shared" si="55"/>
        <v>11536</v>
      </c>
      <c r="AI606" s="22"/>
      <c r="AJ606" s="22"/>
      <c r="AK606" s="22">
        <f t="shared" si="56"/>
        <v>11536</v>
      </c>
      <c r="AL606" s="22"/>
      <c r="AM606" s="22"/>
      <c r="AN606" s="22"/>
      <c r="AO606" s="22"/>
      <c r="AP606" s="22">
        <f t="shared" si="57"/>
        <v>11536</v>
      </c>
      <c r="AQ606" s="22"/>
      <c r="AR606" s="22">
        <f t="shared" si="58"/>
        <v>11536</v>
      </c>
      <c r="AS606" s="22"/>
      <c r="AT606" s="22"/>
      <c r="AU606" s="22"/>
      <c r="AV606" s="22"/>
      <c r="AW606" s="22">
        <f t="shared" si="59"/>
        <v>11536</v>
      </c>
      <c r="AX606" s="22"/>
      <c r="AY606" s="22"/>
      <c r="AZ606" s="22"/>
      <c r="BA606" s="22"/>
      <c r="BB606" s="1">
        <v>0</v>
      </c>
      <c r="BC606" s="1" t="s">
        <v>349</v>
      </c>
      <c r="BD606" s="1" t="s">
        <v>40</v>
      </c>
      <c r="BE606" s="1">
        <v>211</v>
      </c>
      <c r="BF606" s="1">
        <v>10000</v>
      </c>
      <c r="BG606" s="1">
        <v>10000</v>
      </c>
      <c r="BH606" s="1">
        <v>9.1800000000000007E-2</v>
      </c>
      <c r="BI606" s="1" t="s">
        <v>10</v>
      </c>
    </row>
    <row r="607" spans="1:61" ht="19.5" x14ac:dyDescent="0.15">
      <c r="A607" s="21" t="s">
        <v>1065</v>
      </c>
      <c r="B607" s="21" t="s">
        <v>1066</v>
      </c>
      <c r="C607" s="1" t="s">
        <v>38</v>
      </c>
      <c r="K607" s="1">
        <v>6</v>
      </c>
      <c r="R607" s="1">
        <v>3</v>
      </c>
      <c r="V607" s="1">
        <v>2489</v>
      </c>
      <c r="W607" s="1">
        <v>0</v>
      </c>
      <c r="X607" s="1">
        <v>0</v>
      </c>
      <c r="Y607" s="1">
        <v>0</v>
      </c>
      <c r="Z607" s="1">
        <v>0</v>
      </c>
      <c r="AA607" s="1">
        <v>32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22">
        <f t="shared" si="55"/>
        <v>2521</v>
      </c>
      <c r="AI607" s="22"/>
      <c r="AJ607" s="22"/>
      <c r="AK607" s="22">
        <f t="shared" si="56"/>
        <v>2521</v>
      </c>
      <c r="AL607" s="22"/>
      <c r="AM607" s="22"/>
      <c r="AN607" s="22"/>
      <c r="AO607" s="22" t="s">
        <v>1728</v>
      </c>
      <c r="AP607" s="22">
        <f t="shared" si="57"/>
        <v>2521</v>
      </c>
      <c r="AQ607" s="22" t="s">
        <v>1728</v>
      </c>
      <c r="AR607" s="22">
        <f t="shared" si="58"/>
        <v>2521</v>
      </c>
      <c r="AS607" s="22"/>
      <c r="AT607" s="22"/>
      <c r="AU607" s="22"/>
      <c r="AV607" s="22" t="s">
        <v>1728</v>
      </c>
      <c r="AW607" s="22">
        <f t="shared" si="59"/>
        <v>2521</v>
      </c>
      <c r="AX607" s="22" t="s">
        <v>1728</v>
      </c>
      <c r="AY607" s="22">
        <v>1000</v>
      </c>
      <c r="AZ607" s="23" t="s">
        <v>1839</v>
      </c>
      <c r="BA607" s="22"/>
      <c r="BB607" s="1">
        <v>3000</v>
      </c>
      <c r="BC607" s="1" t="s">
        <v>574</v>
      </c>
      <c r="BD607" s="1" t="s">
        <v>40</v>
      </c>
      <c r="BE607" s="1">
        <v>91</v>
      </c>
      <c r="BF607" s="1">
        <v>1000</v>
      </c>
      <c r="BG607" s="1">
        <v>1000</v>
      </c>
      <c r="BH607" s="1">
        <v>14.0367</v>
      </c>
      <c r="BI607" s="1" t="s">
        <v>1018</v>
      </c>
    </row>
    <row r="608" spans="1:61" x14ac:dyDescent="0.15">
      <c r="A608" s="21" t="s">
        <v>1358</v>
      </c>
      <c r="B608" s="21" t="s">
        <v>1359</v>
      </c>
      <c r="C608" s="1" t="s">
        <v>38</v>
      </c>
      <c r="L608" s="1">
        <v>10</v>
      </c>
      <c r="V608" s="1">
        <v>10352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22">
        <f t="shared" si="55"/>
        <v>10352</v>
      </c>
      <c r="AI608" s="22"/>
      <c r="AJ608" s="22"/>
      <c r="AK608" s="22">
        <f t="shared" si="56"/>
        <v>10352</v>
      </c>
      <c r="AL608" s="22"/>
      <c r="AM608" s="22"/>
      <c r="AN608" s="22"/>
      <c r="AO608" s="22"/>
      <c r="AP608" s="22">
        <f t="shared" si="57"/>
        <v>10352</v>
      </c>
      <c r="AQ608" s="22"/>
      <c r="AR608" s="22">
        <f t="shared" si="58"/>
        <v>10352</v>
      </c>
      <c r="AS608" s="22"/>
      <c r="AT608" s="22"/>
      <c r="AU608" s="22"/>
      <c r="AV608" s="22"/>
      <c r="AW608" s="22">
        <f t="shared" si="59"/>
        <v>10352</v>
      </c>
      <c r="AX608" s="22"/>
      <c r="AY608" s="22"/>
      <c r="AZ608" s="22"/>
      <c r="BA608" s="22"/>
      <c r="BB608" s="1">
        <v>0</v>
      </c>
      <c r="BC608" s="1" t="s">
        <v>331</v>
      </c>
      <c r="BD608" s="1" t="s">
        <v>40</v>
      </c>
      <c r="BE608" s="1">
        <v>106</v>
      </c>
      <c r="BF608" s="1">
        <v>4000</v>
      </c>
      <c r="BG608" s="1">
        <v>4000</v>
      </c>
      <c r="BH608" s="1">
        <v>1.1599999999999999E-2</v>
      </c>
      <c r="BI608" s="1" t="s">
        <v>11</v>
      </c>
    </row>
    <row r="609" spans="1:61" x14ac:dyDescent="0.15">
      <c r="A609" s="21" t="s">
        <v>1360</v>
      </c>
      <c r="B609" s="21" t="s">
        <v>1361</v>
      </c>
      <c r="C609" s="1" t="s">
        <v>38</v>
      </c>
      <c r="K609" s="1">
        <v>4</v>
      </c>
      <c r="V609" s="1">
        <v>2764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22">
        <f t="shared" si="55"/>
        <v>2764</v>
      </c>
      <c r="AI609" s="22"/>
      <c r="AJ609" s="22"/>
      <c r="AK609" s="22">
        <f t="shared" si="56"/>
        <v>2764</v>
      </c>
      <c r="AL609" s="22"/>
      <c r="AM609" s="22"/>
      <c r="AN609" s="22"/>
      <c r="AO609" s="22"/>
      <c r="AP609" s="22">
        <f t="shared" si="57"/>
        <v>2764</v>
      </c>
      <c r="AQ609" s="22"/>
      <c r="AR609" s="22">
        <f t="shared" si="58"/>
        <v>2764</v>
      </c>
      <c r="AS609" s="22"/>
      <c r="AT609" s="22"/>
      <c r="AU609" s="22"/>
      <c r="AV609" s="22"/>
      <c r="AW609" s="22">
        <f t="shared" si="59"/>
        <v>2764</v>
      </c>
      <c r="AX609" s="22"/>
      <c r="AY609" s="22"/>
      <c r="AZ609" s="22"/>
      <c r="BA609" s="22"/>
      <c r="BB609" s="1">
        <v>0</v>
      </c>
      <c r="BC609" s="1" t="s">
        <v>177</v>
      </c>
      <c r="BD609" s="1" t="s">
        <v>40</v>
      </c>
      <c r="BE609" s="1">
        <v>154</v>
      </c>
      <c r="BF609" s="1">
        <v>2000</v>
      </c>
      <c r="BG609" s="1">
        <v>2000</v>
      </c>
      <c r="BH609" s="1">
        <v>0.21</v>
      </c>
      <c r="BI609" s="1" t="s">
        <v>10</v>
      </c>
    </row>
    <row r="610" spans="1:61" x14ac:dyDescent="0.15">
      <c r="A610" s="21" t="s">
        <v>1362</v>
      </c>
      <c r="B610" s="21" t="s">
        <v>1363</v>
      </c>
      <c r="C610" s="1" t="s">
        <v>38</v>
      </c>
      <c r="L610" s="1">
        <v>3</v>
      </c>
      <c r="V610" s="1">
        <v>2286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22">
        <f t="shared" si="55"/>
        <v>2286</v>
      </c>
      <c r="AI610" s="22"/>
      <c r="AJ610" s="22"/>
      <c r="AK610" s="22">
        <f t="shared" si="56"/>
        <v>2286</v>
      </c>
      <c r="AL610" s="22"/>
      <c r="AM610" s="22"/>
      <c r="AN610" s="22"/>
      <c r="AO610" s="22"/>
      <c r="AP610" s="22">
        <f t="shared" si="57"/>
        <v>2286</v>
      </c>
      <c r="AQ610" s="22"/>
      <c r="AR610" s="22">
        <f t="shared" si="58"/>
        <v>2286</v>
      </c>
      <c r="AS610" s="22"/>
      <c r="AT610" s="22"/>
      <c r="AU610" s="22"/>
      <c r="AV610" s="22"/>
      <c r="AW610" s="22">
        <f t="shared" si="59"/>
        <v>2286</v>
      </c>
      <c r="AX610" s="22"/>
      <c r="AY610" s="22"/>
      <c r="AZ610" s="22"/>
      <c r="BA610" s="22"/>
      <c r="BB610" s="1">
        <v>0</v>
      </c>
      <c r="BC610" s="1" t="s">
        <v>395</v>
      </c>
      <c r="BD610" s="1" t="s">
        <v>40</v>
      </c>
      <c r="BE610" s="1">
        <v>121</v>
      </c>
      <c r="BF610" s="1">
        <v>10000</v>
      </c>
      <c r="BG610" s="1">
        <v>10000</v>
      </c>
      <c r="BH610" s="1">
        <v>2.69E-2</v>
      </c>
      <c r="BI610" s="1" t="s">
        <v>11</v>
      </c>
    </row>
    <row r="611" spans="1:61" x14ac:dyDescent="0.15">
      <c r="A611" s="21" t="s">
        <v>1364</v>
      </c>
      <c r="B611" s="21" t="s">
        <v>1365</v>
      </c>
      <c r="C611" s="1" t="s">
        <v>38</v>
      </c>
      <c r="K611" s="1">
        <v>1</v>
      </c>
      <c r="V611" s="1">
        <v>7468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22">
        <f t="shared" si="55"/>
        <v>7468</v>
      </c>
      <c r="AI611" s="22"/>
      <c r="AJ611" s="22"/>
      <c r="AK611" s="22">
        <f t="shared" si="56"/>
        <v>7468</v>
      </c>
      <c r="AL611" s="22"/>
      <c r="AM611" s="22"/>
      <c r="AN611" s="22"/>
      <c r="AO611" s="22"/>
      <c r="AP611" s="22">
        <f t="shared" si="57"/>
        <v>7468</v>
      </c>
      <c r="AQ611" s="22"/>
      <c r="AR611" s="22">
        <f t="shared" si="58"/>
        <v>7468</v>
      </c>
      <c r="AS611" s="22"/>
      <c r="AT611" s="22"/>
      <c r="AU611" s="22"/>
      <c r="AV611" s="22"/>
      <c r="AW611" s="22">
        <f t="shared" si="59"/>
        <v>7468</v>
      </c>
      <c r="AX611" s="22"/>
      <c r="AY611" s="22"/>
      <c r="AZ611" s="22"/>
      <c r="BA611" s="22"/>
      <c r="BB611" s="1">
        <v>0</v>
      </c>
      <c r="BC611" s="1" t="s">
        <v>172</v>
      </c>
      <c r="BD611" s="1" t="s">
        <v>40</v>
      </c>
      <c r="BE611" s="1">
        <v>86</v>
      </c>
      <c r="BF611" s="1">
        <v>10000</v>
      </c>
      <c r="BG611" s="1">
        <v>10000</v>
      </c>
      <c r="BH611" s="1">
        <v>1.5800000000000002E-2</v>
      </c>
      <c r="BI611" s="1" t="s">
        <v>10</v>
      </c>
    </row>
    <row r="612" spans="1:61" x14ac:dyDescent="0.15">
      <c r="A612" s="21" t="s">
        <v>1366</v>
      </c>
      <c r="B612" s="21" t="s">
        <v>1367</v>
      </c>
      <c r="C612" s="1" t="s">
        <v>38</v>
      </c>
      <c r="L612" s="1">
        <v>1</v>
      </c>
      <c r="V612" s="1">
        <v>1914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22">
        <f t="shared" si="55"/>
        <v>1914</v>
      </c>
      <c r="AI612" s="22"/>
      <c r="AJ612" s="22"/>
      <c r="AK612" s="22">
        <f t="shared" si="56"/>
        <v>1914</v>
      </c>
      <c r="AL612" s="22"/>
      <c r="AM612" s="22"/>
      <c r="AN612" s="22"/>
      <c r="AO612" s="22"/>
      <c r="AP612" s="22">
        <f t="shared" si="57"/>
        <v>1914</v>
      </c>
      <c r="AQ612" s="22"/>
      <c r="AR612" s="22">
        <f t="shared" si="58"/>
        <v>1914</v>
      </c>
      <c r="AS612" s="22"/>
      <c r="AT612" s="22"/>
      <c r="AU612" s="22"/>
      <c r="AV612" s="22"/>
      <c r="AW612" s="22">
        <f t="shared" si="59"/>
        <v>1914</v>
      </c>
      <c r="AX612" s="22"/>
      <c r="AY612" s="22"/>
      <c r="AZ612" s="22"/>
      <c r="BA612" s="22"/>
      <c r="BB612" s="1">
        <v>0</v>
      </c>
      <c r="BC612" s="1" t="s">
        <v>331</v>
      </c>
      <c r="BD612" s="1" t="s">
        <v>40</v>
      </c>
      <c r="BE612" s="1">
        <v>141</v>
      </c>
      <c r="BF612" s="1">
        <v>4000</v>
      </c>
      <c r="BG612" s="1">
        <v>4000</v>
      </c>
      <c r="BH612" s="1">
        <v>9.9099999999999994E-2</v>
      </c>
      <c r="BI612" s="1" t="s">
        <v>11</v>
      </c>
    </row>
    <row r="613" spans="1:61" x14ac:dyDescent="0.15">
      <c r="A613" s="21" t="s">
        <v>1368</v>
      </c>
      <c r="B613" s="21" t="s">
        <v>1369</v>
      </c>
      <c r="C613" s="1" t="s">
        <v>38</v>
      </c>
      <c r="K613" s="1">
        <v>1</v>
      </c>
      <c r="V613" s="1">
        <v>1718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22">
        <f t="shared" si="55"/>
        <v>1718</v>
      </c>
      <c r="AI613" s="22"/>
      <c r="AJ613" s="22"/>
      <c r="AK613" s="22">
        <f t="shared" si="56"/>
        <v>1718</v>
      </c>
      <c r="AL613" s="22"/>
      <c r="AM613" s="22"/>
      <c r="AN613" s="22"/>
      <c r="AO613" s="22"/>
      <c r="AP613" s="22">
        <f t="shared" si="57"/>
        <v>1718</v>
      </c>
      <c r="AQ613" s="22"/>
      <c r="AR613" s="22">
        <f t="shared" si="58"/>
        <v>1718</v>
      </c>
      <c r="AS613" s="22"/>
      <c r="AT613" s="22"/>
      <c r="AU613" s="22"/>
      <c r="AV613" s="22"/>
      <c r="AW613" s="22">
        <f t="shared" si="59"/>
        <v>1718</v>
      </c>
      <c r="AX613" s="22"/>
      <c r="AY613" s="22"/>
      <c r="AZ613" s="22"/>
      <c r="BA613" s="22"/>
      <c r="BB613" s="1">
        <v>0</v>
      </c>
      <c r="BC613" s="1" t="s">
        <v>349</v>
      </c>
      <c r="BD613" s="1" t="s">
        <v>40</v>
      </c>
      <c r="BE613" s="1">
        <v>86</v>
      </c>
      <c r="BF613" s="1">
        <v>4000</v>
      </c>
      <c r="BG613" s="1">
        <v>4000</v>
      </c>
      <c r="BH613" s="1">
        <v>3.4700000000000002E-2</v>
      </c>
      <c r="BI613" s="1" t="s">
        <v>10</v>
      </c>
    </row>
    <row r="614" spans="1:61" x14ac:dyDescent="0.15">
      <c r="A614" s="21" t="s">
        <v>1370</v>
      </c>
      <c r="B614" s="21" t="s">
        <v>1371</v>
      </c>
      <c r="C614" s="1" t="s">
        <v>38</v>
      </c>
      <c r="L614" s="1">
        <v>1</v>
      </c>
      <c r="V614" s="1">
        <v>7852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22">
        <f t="shared" si="55"/>
        <v>7852</v>
      </c>
      <c r="AI614" s="22"/>
      <c r="AJ614" s="22"/>
      <c r="AK614" s="22">
        <f t="shared" si="56"/>
        <v>7852</v>
      </c>
      <c r="AL614" s="22"/>
      <c r="AM614" s="22"/>
      <c r="AN614" s="22"/>
      <c r="AO614" s="22"/>
      <c r="AP614" s="22">
        <f t="shared" si="57"/>
        <v>7852</v>
      </c>
      <c r="AQ614" s="22"/>
      <c r="AR614" s="22">
        <f t="shared" si="58"/>
        <v>7852</v>
      </c>
      <c r="AS614" s="22"/>
      <c r="AT614" s="22"/>
      <c r="AU614" s="22"/>
      <c r="AV614" s="22"/>
      <c r="AW614" s="22">
        <f t="shared" si="59"/>
        <v>7852</v>
      </c>
      <c r="AX614" s="22"/>
      <c r="AY614" s="22"/>
      <c r="AZ614" s="22"/>
      <c r="BA614" s="22"/>
      <c r="BB614" s="1">
        <v>0</v>
      </c>
      <c r="BC614" s="1" t="s">
        <v>395</v>
      </c>
      <c r="BD614" s="1" t="s">
        <v>40</v>
      </c>
      <c r="BE614" s="1">
        <v>121</v>
      </c>
      <c r="BF614" s="1">
        <v>10000</v>
      </c>
      <c r="BG614" s="1">
        <v>10000</v>
      </c>
      <c r="BH614" s="1">
        <v>1.35E-2</v>
      </c>
      <c r="BI614" s="1" t="s">
        <v>11</v>
      </c>
    </row>
    <row r="615" spans="1:61" x14ac:dyDescent="0.15">
      <c r="A615" s="21" t="s">
        <v>632</v>
      </c>
      <c r="B615" s="21" t="s">
        <v>633</v>
      </c>
      <c r="C615" s="1" t="s">
        <v>38</v>
      </c>
      <c r="Q615" s="1">
        <v>1</v>
      </c>
      <c r="V615" s="1">
        <v>12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22">
        <f t="shared" si="55"/>
        <v>12</v>
      </c>
      <c r="AI615" s="22"/>
      <c r="AJ615" s="22"/>
      <c r="AK615" s="22">
        <f t="shared" si="56"/>
        <v>12</v>
      </c>
      <c r="AL615" s="22"/>
      <c r="AM615" s="22"/>
      <c r="AN615" s="22"/>
      <c r="AO615" s="22" t="s">
        <v>1728</v>
      </c>
      <c r="AP615" s="22">
        <f t="shared" si="57"/>
        <v>12</v>
      </c>
      <c r="AQ615" s="22" t="s">
        <v>1728</v>
      </c>
      <c r="AR615" s="22">
        <f t="shared" si="58"/>
        <v>12</v>
      </c>
      <c r="AS615" s="22"/>
      <c r="AT615" s="22"/>
      <c r="AU615" s="22"/>
      <c r="AV615" s="22" t="s">
        <v>1728</v>
      </c>
      <c r="AW615" s="22">
        <f t="shared" si="59"/>
        <v>12</v>
      </c>
      <c r="AX615" s="22" t="s">
        <v>1728</v>
      </c>
      <c r="AY615" s="22">
        <v>216</v>
      </c>
      <c r="AZ615" s="22" t="s">
        <v>1703</v>
      </c>
      <c r="BA615" s="22" t="s">
        <v>1704</v>
      </c>
      <c r="BB615" s="1">
        <v>324</v>
      </c>
      <c r="BC615" s="1" t="s">
        <v>634</v>
      </c>
      <c r="BD615" s="1" t="s">
        <v>40</v>
      </c>
      <c r="BE615" s="1">
        <v>34</v>
      </c>
      <c r="BF615" s="1">
        <v>324</v>
      </c>
      <c r="BG615" s="1">
        <v>12</v>
      </c>
      <c r="BH615" s="1">
        <v>4.8032000000000004</v>
      </c>
      <c r="BI615" s="1" t="s">
        <v>16</v>
      </c>
    </row>
    <row r="616" spans="1:61" x14ac:dyDescent="0.15">
      <c r="A616" s="21" t="s">
        <v>1374</v>
      </c>
      <c r="B616" s="21" t="s">
        <v>1375</v>
      </c>
      <c r="C616" s="1" t="s">
        <v>38</v>
      </c>
      <c r="K616" s="1">
        <v>3</v>
      </c>
      <c r="V616" s="1">
        <v>2958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22">
        <f t="shared" si="55"/>
        <v>2958</v>
      </c>
      <c r="AI616" s="22"/>
      <c r="AJ616" s="22"/>
      <c r="AK616" s="22">
        <f t="shared" si="56"/>
        <v>2958</v>
      </c>
      <c r="AL616" s="22"/>
      <c r="AM616" s="22"/>
      <c r="AN616" s="22"/>
      <c r="AO616" s="22"/>
      <c r="AP616" s="22">
        <f t="shared" si="57"/>
        <v>2958</v>
      </c>
      <c r="AQ616" s="22"/>
      <c r="AR616" s="22">
        <f t="shared" si="58"/>
        <v>2958</v>
      </c>
      <c r="AS616" s="22"/>
      <c r="AT616" s="22"/>
      <c r="AU616" s="22"/>
      <c r="AV616" s="22"/>
      <c r="AW616" s="22">
        <f t="shared" si="59"/>
        <v>2958</v>
      </c>
      <c r="AX616" s="22"/>
      <c r="AY616" s="22"/>
      <c r="AZ616" s="22"/>
      <c r="BA616" s="22"/>
      <c r="BB616" s="1">
        <v>0</v>
      </c>
      <c r="BC616" s="1" t="s">
        <v>302</v>
      </c>
      <c r="BD616" s="1" t="s">
        <v>40</v>
      </c>
      <c r="BE616" s="1">
        <v>236</v>
      </c>
      <c r="BF616" s="1">
        <v>700</v>
      </c>
      <c r="BG616" s="1">
        <v>700</v>
      </c>
      <c r="BH616" s="1">
        <v>8.4000000000000005E-2</v>
      </c>
      <c r="BI616" s="1" t="s">
        <v>10</v>
      </c>
    </row>
    <row r="617" spans="1:61" x14ac:dyDescent="0.15">
      <c r="A617" s="21" t="s">
        <v>1376</v>
      </c>
      <c r="B617" s="21" t="s">
        <v>1377</v>
      </c>
      <c r="C617" s="1" t="s">
        <v>38</v>
      </c>
      <c r="L617" s="1">
        <v>1</v>
      </c>
      <c r="V617" s="1">
        <v>1521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22">
        <f t="shared" si="55"/>
        <v>1521</v>
      </c>
      <c r="AI617" s="22"/>
      <c r="AJ617" s="22"/>
      <c r="AK617" s="22">
        <f t="shared" si="56"/>
        <v>1521</v>
      </c>
      <c r="AL617" s="22"/>
      <c r="AM617" s="22"/>
      <c r="AN617" s="22"/>
      <c r="AO617" s="22"/>
      <c r="AP617" s="22">
        <f t="shared" si="57"/>
        <v>1521</v>
      </c>
      <c r="AQ617" s="22"/>
      <c r="AR617" s="22">
        <f t="shared" si="58"/>
        <v>1521</v>
      </c>
      <c r="AS617" s="22"/>
      <c r="AT617" s="22"/>
      <c r="AU617" s="22"/>
      <c r="AV617" s="22"/>
      <c r="AW617" s="22">
        <f t="shared" si="59"/>
        <v>1521</v>
      </c>
      <c r="AX617" s="22"/>
      <c r="AY617" s="22"/>
      <c r="AZ617" s="22"/>
      <c r="BA617" s="22"/>
      <c r="BB617" s="1">
        <v>0</v>
      </c>
      <c r="BC617" s="1" t="s">
        <v>395</v>
      </c>
      <c r="BD617" s="1" t="s">
        <v>40</v>
      </c>
      <c r="BE617" s="1">
        <v>71</v>
      </c>
      <c r="BF617" s="1">
        <v>1800</v>
      </c>
      <c r="BG617" s="1">
        <v>900</v>
      </c>
      <c r="BH617" s="1">
        <v>0.69969999999999999</v>
      </c>
      <c r="BI617" s="1" t="s">
        <v>11</v>
      </c>
    </row>
    <row r="618" spans="1:61" x14ac:dyDescent="0.15">
      <c r="A618" s="21" t="s">
        <v>1378</v>
      </c>
      <c r="B618" s="21" t="s">
        <v>1379</v>
      </c>
      <c r="C618" s="1" t="s">
        <v>38</v>
      </c>
      <c r="U618" s="1">
        <v>3</v>
      </c>
      <c r="V618" s="1">
        <v>47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22">
        <f t="shared" si="55"/>
        <v>47</v>
      </c>
      <c r="AI618" s="22"/>
      <c r="AJ618" s="22"/>
      <c r="AK618" s="22">
        <f t="shared" si="56"/>
        <v>47</v>
      </c>
      <c r="AL618" s="22"/>
      <c r="AM618" s="22"/>
      <c r="AN618" s="22"/>
      <c r="AO618" s="22"/>
      <c r="AP618" s="22">
        <f t="shared" si="57"/>
        <v>47</v>
      </c>
      <c r="AQ618" s="22"/>
      <c r="AR618" s="22">
        <f t="shared" si="58"/>
        <v>47</v>
      </c>
      <c r="AS618" s="22"/>
      <c r="AT618" s="22"/>
      <c r="AU618" s="22"/>
      <c r="AV618" s="22"/>
      <c r="AW618" s="22">
        <f t="shared" si="59"/>
        <v>47</v>
      </c>
      <c r="AX618" s="22"/>
      <c r="AY618" s="22"/>
      <c r="AZ618" s="22"/>
      <c r="BA618" s="22"/>
      <c r="BB618" s="1">
        <v>0</v>
      </c>
      <c r="BC618" s="1" t="s">
        <v>150</v>
      </c>
      <c r="BD618" s="1" t="s">
        <v>40</v>
      </c>
      <c r="BE618" s="1">
        <v>999</v>
      </c>
      <c r="BF618" s="1">
        <v>1</v>
      </c>
      <c r="BG618" s="1">
        <v>1</v>
      </c>
      <c r="BH618" s="1">
        <v>1.944</v>
      </c>
      <c r="BI618" s="1" t="s">
        <v>20</v>
      </c>
    </row>
    <row r="619" spans="1:61" x14ac:dyDescent="0.15">
      <c r="A619" s="21" t="s">
        <v>1380</v>
      </c>
      <c r="B619" s="21" t="s">
        <v>1381</v>
      </c>
      <c r="C619" s="1" t="s">
        <v>38</v>
      </c>
      <c r="U619" s="1">
        <v>10</v>
      </c>
      <c r="V619" s="1">
        <v>180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22">
        <f t="shared" si="55"/>
        <v>180</v>
      </c>
      <c r="AI619" s="22"/>
      <c r="AJ619" s="22"/>
      <c r="AK619" s="22">
        <f t="shared" si="56"/>
        <v>180</v>
      </c>
      <c r="AL619" s="22"/>
      <c r="AM619" s="22"/>
      <c r="AN619" s="22"/>
      <c r="AO619" s="22"/>
      <c r="AP619" s="22">
        <f t="shared" si="57"/>
        <v>180</v>
      </c>
      <c r="AQ619" s="22"/>
      <c r="AR619" s="22">
        <f t="shared" si="58"/>
        <v>180</v>
      </c>
      <c r="AS619" s="22"/>
      <c r="AT619" s="22"/>
      <c r="AU619" s="22"/>
      <c r="AV619" s="22"/>
      <c r="AW619" s="22">
        <f t="shared" si="59"/>
        <v>180</v>
      </c>
      <c r="AX619" s="22"/>
      <c r="AY619" s="22"/>
      <c r="AZ619" s="22"/>
      <c r="BA619" s="22"/>
      <c r="BB619" s="1">
        <v>0</v>
      </c>
      <c r="BC619" s="1" t="s">
        <v>150</v>
      </c>
      <c r="BD619" s="1" t="s">
        <v>40</v>
      </c>
      <c r="BE619" s="1">
        <v>999</v>
      </c>
      <c r="BF619" s="1">
        <v>1</v>
      </c>
      <c r="BG619" s="1">
        <v>1</v>
      </c>
      <c r="BH619" s="1">
        <v>3.36</v>
      </c>
      <c r="BI619" s="1" t="s">
        <v>20</v>
      </c>
    </row>
    <row r="620" spans="1:61" x14ac:dyDescent="0.15">
      <c r="A620" s="21" t="s">
        <v>1382</v>
      </c>
      <c r="B620" s="21" t="s">
        <v>1383</v>
      </c>
      <c r="C620" s="1" t="s">
        <v>38</v>
      </c>
      <c r="U620" s="1">
        <v>1</v>
      </c>
      <c r="V620" s="1">
        <v>83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22">
        <f t="shared" si="55"/>
        <v>83</v>
      </c>
      <c r="AI620" s="22"/>
      <c r="AJ620" s="22"/>
      <c r="AK620" s="22">
        <f t="shared" si="56"/>
        <v>83</v>
      </c>
      <c r="AL620" s="22"/>
      <c r="AM620" s="22"/>
      <c r="AN620" s="22"/>
      <c r="AO620" s="22"/>
      <c r="AP620" s="22">
        <f t="shared" si="57"/>
        <v>83</v>
      </c>
      <c r="AQ620" s="22"/>
      <c r="AR620" s="22">
        <f t="shared" si="58"/>
        <v>83</v>
      </c>
      <c r="AS620" s="22"/>
      <c r="AT620" s="22"/>
      <c r="AU620" s="22"/>
      <c r="AV620" s="22"/>
      <c r="AW620" s="22">
        <f t="shared" si="59"/>
        <v>83</v>
      </c>
      <c r="AX620" s="22"/>
      <c r="AY620" s="22"/>
      <c r="AZ620" s="22"/>
      <c r="BA620" s="22"/>
      <c r="BB620" s="1">
        <v>0</v>
      </c>
      <c r="BC620" s="1" t="s">
        <v>150</v>
      </c>
      <c r="BD620" s="1" t="s">
        <v>40</v>
      </c>
      <c r="BE620" s="1">
        <v>999</v>
      </c>
      <c r="BF620" s="1">
        <v>1</v>
      </c>
      <c r="BG620" s="1">
        <v>1</v>
      </c>
      <c r="BH620" s="1">
        <v>0.92859999999999998</v>
      </c>
      <c r="BI620" s="1" t="s">
        <v>20</v>
      </c>
    </row>
    <row r="621" spans="1:61" x14ac:dyDescent="0.15">
      <c r="A621" s="21" t="s">
        <v>1384</v>
      </c>
      <c r="B621" s="21" t="s">
        <v>1385</v>
      </c>
      <c r="C621" s="1" t="s">
        <v>38</v>
      </c>
      <c r="U621" s="1">
        <v>2</v>
      </c>
      <c r="V621" s="1">
        <v>25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22">
        <f t="shared" si="55"/>
        <v>25</v>
      </c>
      <c r="AI621" s="22"/>
      <c r="AJ621" s="22"/>
      <c r="AK621" s="22">
        <f t="shared" si="56"/>
        <v>25</v>
      </c>
      <c r="AL621" s="22"/>
      <c r="AM621" s="22"/>
      <c r="AN621" s="22"/>
      <c r="AO621" s="22"/>
      <c r="AP621" s="22">
        <f t="shared" si="57"/>
        <v>25</v>
      </c>
      <c r="AQ621" s="22"/>
      <c r="AR621" s="22">
        <f t="shared" si="58"/>
        <v>25</v>
      </c>
      <c r="AS621" s="22"/>
      <c r="AT621" s="22"/>
      <c r="AU621" s="22"/>
      <c r="AV621" s="22"/>
      <c r="AW621" s="22">
        <f t="shared" si="59"/>
        <v>25</v>
      </c>
      <c r="AX621" s="22"/>
      <c r="AY621" s="22"/>
      <c r="AZ621" s="22"/>
      <c r="BA621" s="22"/>
      <c r="BB621" s="1">
        <v>0</v>
      </c>
      <c r="BC621" s="1" t="s">
        <v>150</v>
      </c>
      <c r="BD621" s="1" t="s">
        <v>40</v>
      </c>
      <c r="BE621" s="1">
        <v>999</v>
      </c>
      <c r="BF621" s="1">
        <v>1</v>
      </c>
      <c r="BG621" s="1">
        <v>1</v>
      </c>
      <c r="BH621" s="1">
        <v>0.57709999999999995</v>
      </c>
      <c r="BI621" s="1" t="s">
        <v>20</v>
      </c>
    </row>
    <row r="622" spans="1:61" x14ac:dyDescent="0.15">
      <c r="A622" s="21" t="s">
        <v>1386</v>
      </c>
      <c r="B622" s="21" t="s">
        <v>1387</v>
      </c>
      <c r="C622" s="1" t="s">
        <v>38</v>
      </c>
      <c r="U622" s="1">
        <v>1</v>
      </c>
      <c r="V622" s="1">
        <v>78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22">
        <f t="shared" si="55"/>
        <v>78</v>
      </c>
      <c r="AI622" s="22"/>
      <c r="AJ622" s="22"/>
      <c r="AK622" s="22">
        <f t="shared" si="56"/>
        <v>78</v>
      </c>
      <c r="AL622" s="22"/>
      <c r="AM622" s="22"/>
      <c r="AN622" s="22"/>
      <c r="AO622" s="22"/>
      <c r="AP622" s="22">
        <f t="shared" si="57"/>
        <v>78</v>
      </c>
      <c r="AQ622" s="22"/>
      <c r="AR622" s="22">
        <f t="shared" si="58"/>
        <v>78</v>
      </c>
      <c r="AS622" s="22"/>
      <c r="AT622" s="22"/>
      <c r="AU622" s="22"/>
      <c r="AV622" s="22"/>
      <c r="AW622" s="22">
        <f t="shared" si="59"/>
        <v>78</v>
      </c>
      <c r="AX622" s="22"/>
      <c r="AY622" s="22"/>
      <c r="AZ622" s="22"/>
      <c r="BA622" s="22"/>
      <c r="BB622" s="1">
        <v>0</v>
      </c>
      <c r="BC622" s="1" t="s">
        <v>150</v>
      </c>
      <c r="BD622" s="1" t="s">
        <v>40</v>
      </c>
      <c r="BE622" s="1">
        <v>999</v>
      </c>
      <c r="BF622" s="1">
        <v>1</v>
      </c>
      <c r="BG622" s="1">
        <v>1</v>
      </c>
      <c r="BH622" s="1">
        <v>0.23749999999999999</v>
      </c>
      <c r="BI622" s="1" t="s">
        <v>20</v>
      </c>
    </row>
    <row r="623" spans="1:61" x14ac:dyDescent="0.15">
      <c r="A623" s="21" t="s">
        <v>1388</v>
      </c>
      <c r="B623" s="21" t="s">
        <v>1389</v>
      </c>
      <c r="C623" s="1" t="s">
        <v>38</v>
      </c>
      <c r="U623" s="1">
        <v>1</v>
      </c>
      <c r="V623" s="1">
        <v>135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22">
        <f t="shared" si="55"/>
        <v>135</v>
      </c>
      <c r="AI623" s="22"/>
      <c r="AJ623" s="22"/>
      <c r="AK623" s="22">
        <f t="shared" si="56"/>
        <v>135</v>
      </c>
      <c r="AL623" s="22"/>
      <c r="AM623" s="22"/>
      <c r="AN623" s="22"/>
      <c r="AO623" s="22"/>
      <c r="AP623" s="22">
        <f t="shared" si="57"/>
        <v>135</v>
      </c>
      <c r="AQ623" s="22"/>
      <c r="AR623" s="22">
        <f t="shared" si="58"/>
        <v>135</v>
      </c>
      <c r="AS623" s="22"/>
      <c r="AT623" s="22"/>
      <c r="AU623" s="22"/>
      <c r="AV623" s="22"/>
      <c r="AW623" s="22">
        <f t="shared" si="59"/>
        <v>135</v>
      </c>
      <c r="AX623" s="22"/>
      <c r="AY623" s="22"/>
      <c r="AZ623" s="22"/>
      <c r="BA623" s="22"/>
      <c r="BB623" s="1">
        <v>0</v>
      </c>
      <c r="BC623" s="1" t="s">
        <v>150</v>
      </c>
      <c r="BD623" s="1" t="s">
        <v>40</v>
      </c>
      <c r="BE623" s="1">
        <v>999</v>
      </c>
      <c r="BF623" s="1">
        <v>1</v>
      </c>
      <c r="BG623" s="1">
        <v>1</v>
      </c>
      <c r="BH623" s="1">
        <v>7.46E-2</v>
      </c>
      <c r="BI623" s="1" t="s">
        <v>20</v>
      </c>
    </row>
    <row r="624" spans="1:61" x14ac:dyDescent="0.15">
      <c r="A624" s="21" t="s">
        <v>1390</v>
      </c>
      <c r="B624" s="21" t="s">
        <v>1391</v>
      </c>
      <c r="C624" s="1" t="s">
        <v>38</v>
      </c>
      <c r="U624" s="1">
        <v>4</v>
      </c>
      <c r="V624" s="1">
        <v>33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22">
        <f t="shared" ref="AH624:AH655" si="60">SUM(V624:AE624)-AG624-SUMPRODUCT($D$8:$U$8*D624:U624)</f>
        <v>33</v>
      </c>
      <c r="AI624" s="22"/>
      <c r="AJ624" s="22"/>
      <c r="AK624" s="22">
        <f t="shared" si="56"/>
        <v>33</v>
      </c>
      <c r="AL624" s="22"/>
      <c r="AM624" s="22"/>
      <c r="AN624" s="22"/>
      <c r="AO624" s="22"/>
      <c r="AP624" s="22">
        <f t="shared" si="57"/>
        <v>33</v>
      </c>
      <c r="AQ624" s="22"/>
      <c r="AR624" s="22">
        <f t="shared" si="58"/>
        <v>33</v>
      </c>
      <c r="AS624" s="22"/>
      <c r="AT624" s="22"/>
      <c r="AU624" s="22"/>
      <c r="AV624" s="22"/>
      <c r="AW624" s="22">
        <f t="shared" si="59"/>
        <v>33</v>
      </c>
      <c r="AX624" s="22"/>
      <c r="AY624" s="22"/>
      <c r="AZ624" s="22"/>
      <c r="BA624" s="22"/>
      <c r="BB624" s="1">
        <v>0</v>
      </c>
      <c r="BC624" s="1" t="s">
        <v>150</v>
      </c>
      <c r="BD624" s="1" t="s">
        <v>40</v>
      </c>
      <c r="BE624" s="1">
        <v>999</v>
      </c>
      <c r="BF624" s="1">
        <v>1</v>
      </c>
      <c r="BG624" s="1">
        <v>1</v>
      </c>
      <c r="BH624" s="1">
        <v>0.68989999999999996</v>
      </c>
      <c r="BI624" s="1" t="s">
        <v>20</v>
      </c>
    </row>
    <row r="625" spans="1:61" x14ac:dyDescent="0.15">
      <c r="A625" s="21" t="s">
        <v>1392</v>
      </c>
      <c r="B625" s="21" t="s">
        <v>1393</v>
      </c>
      <c r="C625" s="1" t="s">
        <v>38</v>
      </c>
      <c r="U625" s="1">
        <v>2</v>
      </c>
      <c r="V625" s="1">
        <v>18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22">
        <f t="shared" si="60"/>
        <v>18</v>
      </c>
      <c r="AI625" s="22"/>
      <c r="AJ625" s="22"/>
      <c r="AK625" s="22">
        <f t="shared" si="56"/>
        <v>18</v>
      </c>
      <c r="AL625" s="22"/>
      <c r="AM625" s="22"/>
      <c r="AN625" s="22"/>
      <c r="AO625" s="22"/>
      <c r="AP625" s="22">
        <f t="shared" si="57"/>
        <v>18</v>
      </c>
      <c r="AQ625" s="22"/>
      <c r="AR625" s="22">
        <f t="shared" si="58"/>
        <v>18</v>
      </c>
      <c r="AS625" s="22"/>
      <c r="AT625" s="22"/>
      <c r="AU625" s="22"/>
      <c r="AV625" s="22"/>
      <c r="AW625" s="22">
        <f t="shared" si="59"/>
        <v>18</v>
      </c>
      <c r="AX625" s="22"/>
      <c r="AY625" s="22"/>
      <c r="AZ625" s="22"/>
      <c r="BA625" s="22"/>
      <c r="BB625" s="1">
        <v>0</v>
      </c>
      <c r="BC625" s="1" t="s">
        <v>150</v>
      </c>
      <c r="BD625" s="1" t="s">
        <v>40</v>
      </c>
      <c r="BE625" s="1">
        <v>999</v>
      </c>
      <c r="BF625" s="1">
        <v>1</v>
      </c>
      <c r="BG625" s="1">
        <v>1</v>
      </c>
      <c r="BH625" s="1">
        <v>0.18809999999999999</v>
      </c>
      <c r="BI625" s="1" t="s">
        <v>20</v>
      </c>
    </row>
    <row r="626" spans="1:61" ht="29.25" x14ac:dyDescent="0.15">
      <c r="A626" s="21" t="s">
        <v>635</v>
      </c>
      <c r="B626" s="21" t="s">
        <v>633</v>
      </c>
      <c r="C626" s="1" t="s">
        <v>38</v>
      </c>
      <c r="R626" s="1">
        <v>1</v>
      </c>
      <c r="V626" s="1">
        <v>101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22">
        <f t="shared" si="60"/>
        <v>101</v>
      </c>
      <c r="AI626" s="22"/>
      <c r="AJ626" s="22"/>
      <c r="AK626" s="22">
        <f t="shared" si="56"/>
        <v>101</v>
      </c>
      <c r="AL626" s="22"/>
      <c r="AM626" s="22"/>
      <c r="AN626" s="22"/>
      <c r="AO626" s="22" t="s">
        <v>1728</v>
      </c>
      <c r="AP626" s="22">
        <f t="shared" si="57"/>
        <v>101</v>
      </c>
      <c r="AQ626" s="22" t="s">
        <v>1728</v>
      </c>
      <c r="AR626" s="22">
        <f t="shared" si="58"/>
        <v>101</v>
      </c>
      <c r="AS626" s="22"/>
      <c r="AT626" s="22"/>
      <c r="AU626" s="22"/>
      <c r="AV626" s="22" t="s">
        <v>1786</v>
      </c>
      <c r="AW626" s="22">
        <f t="shared" si="59"/>
        <v>101</v>
      </c>
      <c r="AX626" s="22" t="s">
        <v>1728</v>
      </c>
      <c r="AY626" s="22">
        <v>140</v>
      </c>
      <c r="AZ626" s="23" t="s">
        <v>1840</v>
      </c>
      <c r="BA626" s="22" t="s">
        <v>1704</v>
      </c>
      <c r="BB626" s="1">
        <v>350</v>
      </c>
      <c r="BC626" s="1" t="s">
        <v>634</v>
      </c>
      <c r="BD626" s="1" t="s">
        <v>40</v>
      </c>
      <c r="BE626" s="1">
        <v>34</v>
      </c>
      <c r="BF626" s="1">
        <v>250</v>
      </c>
      <c r="BG626" s="1">
        <v>1</v>
      </c>
      <c r="BH626" s="1">
        <v>46.063400000000001</v>
      </c>
      <c r="BI626" s="1" t="s">
        <v>17</v>
      </c>
    </row>
    <row r="627" spans="1:61" x14ac:dyDescent="0.15">
      <c r="A627" s="21" t="s">
        <v>1396</v>
      </c>
      <c r="B627" s="21" t="s">
        <v>1397</v>
      </c>
      <c r="C627" s="1" t="s">
        <v>38</v>
      </c>
      <c r="K627" s="1">
        <v>9</v>
      </c>
      <c r="V627" s="1">
        <v>8082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22">
        <f t="shared" si="60"/>
        <v>8082</v>
      </c>
      <c r="AI627" s="22"/>
      <c r="AJ627" s="22"/>
      <c r="AK627" s="22">
        <f t="shared" si="56"/>
        <v>8082</v>
      </c>
      <c r="AL627" s="22"/>
      <c r="AM627" s="22"/>
      <c r="AN627" s="22"/>
      <c r="AO627" s="22"/>
      <c r="AP627" s="22">
        <f t="shared" si="57"/>
        <v>8082</v>
      </c>
      <c r="AQ627" s="22"/>
      <c r="AR627" s="22">
        <f t="shared" si="58"/>
        <v>8082</v>
      </c>
      <c r="AS627" s="22"/>
      <c r="AT627" s="22"/>
      <c r="AU627" s="22"/>
      <c r="AV627" s="22"/>
      <c r="AW627" s="22">
        <f t="shared" si="59"/>
        <v>8082</v>
      </c>
      <c r="AX627" s="22"/>
      <c r="AY627" s="22"/>
      <c r="AZ627" s="22"/>
      <c r="BA627" s="22"/>
      <c r="BB627" s="1">
        <v>0</v>
      </c>
      <c r="BC627" s="1" t="s">
        <v>181</v>
      </c>
      <c r="BD627" s="1" t="s">
        <v>40</v>
      </c>
      <c r="BE627" s="1">
        <v>89</v>
      </c>
      <c r="BF627" s="1">
        <v>3000</v>
      </c>
      <c r="BG627" s="1">
        <v>3000</v>
      </c>
      <c r="BH627" s="1">
        <v>3.6657000000000002</v>
      </c>
      <c r="BI627" s="1" t="s">
        <v>10</v>
      </c>
    </row>
    <row r="628" spans="1:61" x14ac:dyDescent="0.15">
      <c r="A628" s="21" t="s">
        <v>654</v>
      </c>
      <c r="B628" s="21" t="s">
        <v>655</v>
      </c>
      <c r="C628" s="1" t="s">
        <v>38</v>
      </c>
      <c r="R628" s="1">
        <v>1</v>
      </c>
      <c r="V628" s="1">
        <v>202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22">
        <f t="shared" si="60"/>
        <v>202</v>
      </c>
      <c r="AI628" s="22"/>
      <c r="AJ628" s="22"/>
      <c r="AK628" s="22">
        <f t="shared" si="56"/>
        <v>202</v>
      </c>
      <c r="AL628" s="22"/>
      <c r="AM628" s="22"/>
      <c r="AN628" s="22"/>
      <c r="AO628" s="22" t="s">
        <v>1728</v>
      </c>
      <c r="AP628" s="22">
        <f t="shared" si="57"/>
        <v>202</v>
      </c>
      <c r="AQ628" s="22" t="s">
        <v>1728</v>
      </c>
      <c r="AR628" s="22">
        <f t="shared" si="58"/>
        <v>202</v>
      </c>
      <c r="AS628" s="22"/>
      <c r="AT628" s="22"/>
      <c r="AU628" s="22"/>
      <c r="AV628" s="22" t="s">
        <v>1728</v>
      </c>
      <c r="AW628" s="22">
        <f t="shared" si="59"/>
        <v>202</v>
      </c>
      <c r="AX628" s="22" t="s">
        <v>1728</v>
      </c>
      <c r="AY628" s="22">
        <v>155</v>
      </c>
      <c r="AZ628" s="22" t="s">
        <v>1705</v>
      </c>
      <c r="BA628" s="22"/>
      <c r="BB628" s="1">
        <v>391</v>
      </c>
      <c r="BC628" s="1" t="s">
        <v>634</v>
      </c>
      <c r="BD628" s="1" t="s">
        <v>40</v>
      </c>
      <c r="BE628" s="1">
        <v>34</v>
      </c>
      <c r="BF628" s="1">
        <v>266</v>
      </c>
      <c r="BG628" s="1">
        <v>1</v>
      </c>
      <c r="BH628" s="1">
        <v>3.8397000000000001</v>
      </c>
      <c r="BI628" s="1" t="s">
        <v>17</v>
      </c>
    </row>
    <row r="629" spans="1:61" x14ac:dyDescent="0.15">
      <c r="A629" s="21" t="s">
        <v>1399</v>
      </c>
      <c r="B629" s="21" t="s">
        <v>1400</v>
      </c>
      <c r="C629" s="1" t="s">
        <v>38</v>
      </c>
      <c r="K629" s="1">
        <v>1</v>
      </c>
      <c r="V629" s="1">
        <v>657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22">
        <f t="shared" si="60"/>
        <v>657</v>
      </c>
      <c r="AI629" s="22"/>
      <c r="AJ629" s="22"/>
      <c r="AK629" s="22">
        <f t="shared" si="56"/>
        <v>657</v>
      </c>
      <c r="AL629" s="22"/>
      <c r="AM629" s="22"/>
      <c r="AN629" s="22"/>
      <c r="AO629" s="22"/>
      <c r="AP629" s="22">
        <f t="shared" si="57"/>
        <v>657</v>
      </c>
      <c r="AQ629" s="22"/>
      <c r="AR629" s="22">
        <f t="shared" si="58"/>
        <v>657</v>
      </c>
      <c r="AS629" s="22"/>
      <c r="AT629" s="22"/>
      <c r="AU629" s="22"/>
      <c r="AV629" s="22"/>
      <c r="AW629" s="22">
        <f t="shared" si="59"/>
        <v>657</v>
      </c>
      <c r="AX629" s="22"/>
      <c r="AY629" s="22"/>
      <c r="AZ629" s="22"/>
      <c r="BA629" s="22"/>
      <c r="BB629" s="1">
        <v>0</v>
      </c>
      <c r="BC629" s="1" t="s">
        <v>468</v>
      </c>
      <c r="BD629" s="1" t="s">
        <v>40</v>
      </c>
      <c r="BE629" s="1">
        <v>71</v>
      </c>
      <c r="BF629" s="1">
        <v>100</v>
      </c>
      <c r="BG629" s="1">
        <v>100</v>
      </c>
      <c r="BH629" s="1">
        <v>17.091899999999999</v>
      </c>
      <c r="BI629" s="1" t="s">
        <v>10</v>
      </c>
    </row>
    <row r="630" spans="1:61" x14ac:dyDescent="0.15">
      <c r="A630" s="21" t="s">
        <v>1401</v>
      </c>
      <c r="B630" s="21" t="s">
        <v>1402</v>
      </c>
      <c r="C630" s="1" t="s">
        <v>38</v>
      </c>
      <c r="K630" s="1">
        <v>4</v>
      </c>
      <c r="V630" s="1">
        <v>2560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22">
        <f t="shared" si="60"/>
        <v>2560</v>
      </c>
      <c r="AI630" s="22"/>
      <c r="AJ630" s="22"/>
      <c r="AK630" s="22">
        <f t="shared" si="56"/>
        <v>2560</v>
      </c>
      <c r="AL630" s="22"/>
      <c r="AM630" s="22"/>
      <c r="AN630" s="22"/>
      <c r="AO630" s="22"/>
      <c r="AP630" s="22">
        <f t="shared" si="57"/>
        <v>2560</v>
      </c>
      <c r="AQ630" s="22"/>
      <c r="AR630" s="22">
        <f t="shared" si="58"/>
        <v>2560</v>
      </c>
      <c r="AS630" s="22"/>
      <c r="AT630" s="22"/>
      <c r="AU630" s="22"/>
      <c r="AV630" s="22"/>
      <c r="AW630" s="22">
        <f t="shared" si="59"/>
        <v>2560</v>
      </c>
      <c r="AX630" s="22"/>
      <c r="AY630" s="22">
        <v>380</v>
      </c>
      <c r="AZ630" s="22" t="s">
        <v>1870</v>
      </c>
      <c r="BA630" s="22"/>
      <c r="BB630" s="1">
        <v>380</v>
      </c>
      <c r="BC630" s="1" t="s">
        <v>331</v>
      </c>
      <c r="BD630" s="1" t="s">
        <v>40</v>
      </c>
      <c r="BE630" s="1">
        <v>86</v>
      </c>
      <c r="BF630" s="1">
        <v>1330</v>
      </c>
      <c r="BG630" s="1">
        <v>95</v>
      </c>
      <c r="BH630" s="1">
        <v>2.8079999999999998</v>
      </c>
      <c r="BI630" s="1" t="s">
        <v>10</v>
      </c>
    </row>
    <row r="631" spans="1:61" x14ac:dyDescent="0.15">
      <c r="A631" s="21" t="s">
        <v>657</v>
      </c>
      <c r="B631" s="21" t="s">
        <v>658</v>
      </c>
      <c r="C631" s="1" t="s">
        <v>38</v>
      </c>
      <c r="S631" s="1">
        <v>1</v>
      </c>
      <c r="V631" s="1">
        <v>504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90</v>
      </c>
      <c r="AH631" s="22">
        <f t="shared" si="60"/>
        <v>414</v>
      </c>
      <c r="AI631" s="22"/>
      <c r="AJ631" s="22"/>
      <c r="AK631" s="22">
        <f t="shared" si="56"/>
        <v>414</v>
      </c>
      <c r="AL631" s="22"/>
      <c r="AM631" s="22"/>
      <c r="AN631" s="22"/>
      <c r="AO631" s="22"/>
      <c r="AP631" s="22">
        <f t="shared" si="57"/>
        <v>414</v>
      </c>
      <c r="AQ631" s="22"/>
      <c r="AR631" s="22">
        <f t="shared" si="58"/>
        <v>414</v>
      </c>
      <c r="AS631" s="22"/>
      <c r="AT631" s="22"/>
      <c r="AU631" s="22"/>
      <c r="AV631" s="22" t="s">
        <v>1728</v>
      </c>
      <c r="AW631" s="22">
        <f t="shared" si="59"/>
        <v>414</v>
      </c>
      <c r="AX631" s="22" t="s">
        <v>1728</v>
      </c>
      <c r="AY631" s="22"/>
      <c r="AZ631" s="22" t="s">
        <v>1841</v>
      </c>
      <c r="BA631" s="22"/>
      <c r="BB631" s="1">
        <v>0</v>
      </c>
      <c r="BC631" s="1" t="s">
        <v>634</v>
      </c>
      <c r="BD631" s="1" t="s">
        <v>40</v>
      </c>
      <c r="BE631" s="1">
        <v>34</v>
      </c>
      <c r="BF631" s="1">
        <v>270</v>
      </c>
      <c r="BG631" s="1">
        <v>9</v>
      </c>
      <c r="BH631" s="1">
        <v>3.8029999999999999</v>
      </c>
      <c r="BI631" s="1" t="s">
        <v>656</v>
      </c>
    </row>
    <row r="632" spans="1:61" x14ac:dyDescent="0.15">
      <c r="A632" s="21" t="s">
        <v>1406</v>
      </c>
      <c r="B632" s="21" t="s">
        <v>1407</v>
      </c>
      <c r="C632" s="1" t="s">
        <v>38</v>
      </c>
      <c r="Q632" s="1">
        <v>1</v>
      </c>
      <c r="V632" s="1">
        <v>362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22">
        <f t="shared" si="60"/>
        <v>362</v>
      </c>
      <c r="AI632" s="22"/>
      <c r="AJ632" s="22"/>
      <c r="AK632" s="22">
        <f t="shared" si="56"/>
        <v>362</v>
      </c>
      <c r="AL632" s="22"/>
      <c r="AM632" s="22"/>
      <c r="AN632" s="22"/>
      <c r="AO632" s="22"/>
      <c r="AP632" s="22">
        <f t="shared" si="57"/>
        <v>362</v>
      </c>
      <c r="AQ632" s="22"/>
      <c r="AR632" s="22">
        <f t="shared" si="58"/>
        <v>362</v>
      </c>
      <c r="AS632" s="22"/>
      <c r="AT632" s="22"/>
      <c r="AU632" s="22"/>
      <c r="AV632" s="22"/>
      <c r="AW632" s="22">
        <f t="shared" si="59"/>
        <v>362</v>
      </c>
      <c r="AX632" s="22"/>
      <c r="AY632" s="22"/>
      <c r="AZ632" s="22"/>
      <c r="BA632" s="22"/>
      <c r="BB632" s="1">
        <v>0</v>
      </c>
      <c r="BC632" s="1" t="s">
        <v>465</v>
      </c>
      <c r="BD632" s="1" t="s">
        <v>40</v>
      </c>
      <c r="BE632" s="1">
        <v>121</v>
      </c>
      <c r="BF632" s="1">
        <v>75</v>
      </c>
      <c r="BG632" s="1">
        <v>75</v>
      </c>
      <c r="BH632" s="1">
        <v>25.9194</v>
      </c>
      <c r="BI632" s="1" t="s">
        <v>16</v>
      </c>
    </row>
    <row r="633" spans="1:61" x14ac:dyDescent="0.15">
      <c r="A633" s="21" t="s">
        <v>1408</v>
      </c>
      <c r="B633" s="21" t="s">
        <v>1409</v>
      </c>
      <c r="C633" s="1" t="s">
        <v>38</v>
      </c>
      <c r="N633" s="1">
        <v>2</v>
      </c>
      <c r="V633" s="1">
        <v>593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22">
        <f t="shared" si="60"/>
        <v>593</v>
      </c>
      <c r="AI633" s="22"/>
      <c r="AJ633" s="22"/>
      <c r="AK633" s="22">
        <f t="shared" si="56"/>
        <v>593</v>
      </c>
      <c r="AL633" s="22"/>
      <c r="AM633" s="22"/>
      <c r="AN633" s="22"/>
      <c r="AO633" s="22"/>
      <c r="AP633" s="22">
        <f t="shared" si="57"/>
        <v>593</v>
      </c>
      <c r="AQ633" s="22"/>
      <c r="AR633" s="22">
        <f t="shared" si="58"/>
        <v>593</v>
      </c>
      <c r="AS633" s="22"/>
      <c r="AT633" s="22"/>
      <c r="AU633" s="22"/>
      <c r="AV633" s="22"/>
      <c r="AW633" s="22">
        <f t="shared" si="59"/>
        <v>593</v>
      </c>
      <c r="AX633" s="22"/>
      <c r="AY633" s="22"/>
      <c r="AZ633" s="22"/>
      <c r="BA633" s="22"/>
      <c r="BB633" s="1">
        <v>0</v>
      </c>
      <c r="BC633" s="1" t="s">
        <v>359</v>
      </c>
      <c r="BD633" s="1" t="s">
        <v>40</v>
      </c>
      <c r="BE633" s="1">
        <v>121</v>
      </c>
      <c r="BF633" s="1">
        <v>2500</v>
      </c>
      <c r="BG633" s="1">
        <v>2500</v>
      </c>
      <c r="BH633" s="1">
        <v>8.5487000000000002</v>
      </c>
      <c r="BI633" s="1" t="s">
        <v>13</v>
      </c>
    </row>
    <row r="634" spans="1:61" x14ac:dyDescent="0.15">
      <c r="A634" s="21" t="s">
        <v>659</v>
      </c>
      <c r="B634" s="21" t="s">
        <v>633</v>
      </c>
      <c r="C634" s="1" t="s">
        <v>38</v>
      </c>
      <c r="K634" s="1">
        <v>1</v>
      </c>
      <c r="V634" s="1">
        <v>295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22">
        <f t="shared" si="60"/>
        <v>295</v>
      </c>
      <c r="AI634" s="22"/>
      <c r="AJ634" s="22"/>
      <c r="AK634" s="22">
        <f t="shared" si="56"/>
        <v>295</v>
      </c>
      <c r="AL634" s="22"/>
      <c r="AM634" s="22"/>
      <c r="AN634" s="22"/>
      <c r="AO634" s="22" t="s">
        <v>1728</v>
      </c>
      <c r="AP634" s="22">
        <f t="shared" si="57"/>
        <v>295</v>
      </c>
      <c r="AQ634" s="22" t="s">
        <v>1728</v>
      </c>
      <c r="AR634" s="22">
        <f t="shared" si="58"/>
        <v>295</v>
      </c>
      <c r="AS634" s="22"/>
      <c r="AT634" s="22"/>
      <c r="AU634" s="22"/>
      <c r="AV634" s="22" t="s">
        <v>1728</v>
      </c>
      <c r="AW634" s="22">
        <f t="shared" si="59"/>
        <v>295</v>
      </c>
      <c r="AX634" s="22" t="s">
        <v>1728</v>
      </c>
      <c r="AY634" s="22">
        <v>81</v>
      </c>
      <c r="AZ634" s="22" t="s">
        <v>1706</v>
      </c>
      <c r="BA634" s="22" t="s">
        <v>1704</v>
      </c>
      <c r="BB634" s="1">
        <v>399</v>
      </c>
      <c r="BC634" s="1" t="s">
        <v>634</v>
      </c>
      <c r="BD634" s="1" t="s">
        <v>40</v>
      </c>
      <c r="BE634" s="1">
        <v>44</v>
      </c>
      <c r="BF634" s="1">
        <v>200</v>
      </c>
      <c r="BG634" s="1">
        <v>1</v>
      </c>
      <c r="BH634" s="1">
        <v>90.000100000000003</v>
      </c>
      <c r="BI634" s="1" t="s">
        <v>10</v>
      </c>
    </row>
    <row r="635" spans="1:61" x14ac:dyDescent="0.15">
      <c r="A635" s="21" t="s">
        <v>1412</v>
      </c>
      <c r="B635" s="21" t="s">
        <v>1413</v>
      </c>
      <c r="C635" s="1" t="s">
        <v>38</v>
      </c>
      <c r="L635" s="1">
        <v>1</v>
      </c>
      <c r="V635" s="1">
        <v>1074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22">
        <f t="shared" si="60"/>
        <v>1074</v>
      </c>
      <c r="AI635" s="22"/>
      <c r="AJ635" s="22"/>
      <c r="AK635" s="22">
        <f t="shared" si="56"/>
        <v>1074</v>
      </c>
      <c r="AL635" s="22"/>
      <c r="AM635" s="22"/>
      <c r="AN635" s="22"/>
      <c r="AO635" s="22"/>
      <c r="AP635" s="22">
        <f t="shared" si="57"/>
        <v>1074</v>
      </c>
      <c r="AQ635" s="22"/>
      <c r="AR635" s="22">
        <f t="shared" si="58"/>
        <v>1074</v>
      </c>
      <c r="AS635" s="22"/>
      <c r="AT635" s="22"/>
      <c r="AU635" s="22"/>
      <c r="AV635" s="22"/>
      <c r="AW635" s="22">
        <f t="shared" si="59"/>
        <v>1074</v>
      </c>
      <c r="AX635" s="22"/>
      <c r="AY635" s="22"/>
      <c r="AZ635" s="22"/>
      <c r="BA635" s="22"/>
      <c r="BB635" s="1">
        <v>0</v>
      </c>
      <c r="BC635" s="1" t="s">
        <v>331</v>
      </c>
      <c r="BD635" s="1" t="s">
        <v>40</v>
      </c>
      <c r="BE635" s="1">
        <v>141</v>
      </c>
      <c r="BF635" s="1">
        <v>3000</v>
      </c>
      <c r="BG635" s="1">
        <v>3000</v>
      </c>
      <c r="BH635" s="1">
        <v>8.5000000000000006E-2</v>
      </c>
      <c r="BI635" s="1" t="s">
        <v>11</v>
      </c>
    </row>
    <row r="636" spans="1:61" x14ac:dyDescent="0.15">
      <c r="A636" s="21" t="s">
        <v>1414</v>
      </c>
      <c r="B636" s="21" t="s">
        <v>1415</v>
      </c>
      <c r="C636" s="1" t="s">
        <v>38</v>
      </c>
      <c r="K636" s="1">
        <v>1</v>
      </c>
      <c r="V636" s="1">
        <v>714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22">
        <f t="shared" si="60"/>
        <v>714</v>
      </c>
      <c r="AI636" s="22"/>
      <c r="AJ636" s="22"/>
      <c r="AK636" s="22">
        <f t="shared" si="56"/>
        <v>714</v>
      </c>
      <c r="AL636" s="22"/>
      <c r="AM636" s="22"/>
      <c r="AN636" s="22"/>
      <c r="AO636" s="22"/>
      <c r="AP636" s="22">
        <f t="shared" si="57"/>
        <v>714</v>
      </c>
      <c r="AQ636" s="22"/>
      <c r="AR636" s="22">
        <f t="shared" si="58"/>
        <v>714</v>
      </c>
      <c r="AS636" s="22"/>
      <c r="AT636" s="22"/>
      <c r="AU636" s="22"/>
      <c r="AV636" s="22"/>
      <c r="AW636" s="22">
        <f t="shared" si="59"/>
        <v>714</v>
      </c>
      <c r="AX636" s="22"/>
      <c r="AY636" s="22"/>
      <c r="AZ636" s="22"/>
      <c r="BA636" s="22"/>
      <c r="BB636" s="1">
        <v>0</v>
      </c>
      <c r="BC636" s="1" t="s">
        <v>331</v>
      </c>
      <c r="BD636" s="1" t="s">
        <v>40</v>
      </c>
      <c r="BE636" s="1">
        <v>141</v>
      </c>
      <c r="BF636" s="1">
        <v>3000</v>
      </c>
      <c r="BG636" s="1">
        <v>3000</v>
      </c>
      <c r="BH636" s="1">
        <v>0.10299999999999999</v>
      </c>
      <c r="BI636" s="1" t="s">
        <v>10</v>
      </c>
    </row>
    <row r="637" spans="1:61" x14ac:dyDescent="0.15">
      <c r="A637" s="21" t="s">
        <v>660</v>
      </c>
      <c r="B637" s="21" t="s">
        <v>661</v>
      </c>
      <c r="C637" s="1" t="s">
        <v>38</v>
      </c>
      <c r="L637" s="1">
        <v>1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22">
        <f t="shared" si="60"/>
        <v>0</v>
      </c>
      <c r="AI637" s="22"/>
      <c r="AJ637" s="22"/>
      <c r="AK637" s="22">
        <f t="shared" si="56"/>
        <v>0</v>
      </c>
      <c r="AL637" s="22"/>
      <c r="AM637" s="22"/>
      <c r="AN637" s="22"/>
      <c r="AO637" s="22" t="s">
        <v>1728</v>
      </c>
      <c r="AP637" s="22">
        <f t="shared" si="57"/>
        <v>0</v>
      </c>
      <c r="AQ637" s="22" t="s">
        <v>1728</v>
      </c>
      <c r="AR637" s="22">
        <f t="shared" si="58"/>
        <v>0</v>
      </c>
      <c r="AS637" s="22"/>
      <c r="AT637" s="22"/>
      <c r="AU637" s="22"/>
      <c r="AV637" s="22" t="s">
        <v>1728</v>
      </c>
      <c r="AW637" s="22">
        <f t="shared" si="59"/>
        <v>0</v>
      </c>
      <c r="AX637" s="22" t="s">
        <v>1728</v>
      </c>
      <c r="AY637" s="22">
        <v>230</v>
      </c>
      <c r="AZ637" s="22" t="s">
        <v>1842</v>
      </c>
      <c r="BA637" s="22" t="s">
        <v>1704</v>
      </c>
      <c r="BB637" s="1">
        <v>540</v>
      </c>
      <c r="BC637" s="1" t="s">
        <v>634</v>
      </c>
      <c r="BD637" s="1" t="s">
        <v>40</v>
      </c>
      <c r="BE637" s="1">
        <v>39</v>
      </c>
      <c r="BF637" s="1">
        <v>100</v>
      </c>
      <c r="BG637" s="1">
        <v>2</v>
      </c>
      <c r="BH637" s="1">
        <v>40</v>
      </c>
      <c r="BI637" s="1" t="s">
        <v>11</v>
      </c>
    </row>
    <row r="638" spans="1:61" x14ac:dyDescent="0.15">
      <c r="A638" s="21" t="s">
        <v>665</v>
      </c>
      <c r="B638" s="21" t="s">
        <v>633</v>
      </c>
      <c r="C638" s="1" t="s">
        <v>38</v>
      </c>
      <c r="O638" s="1">
        <v>1</v>
      </c>
      <c r="V638" s="1">
        <v>320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22">
        <f t="shared" si="60"/>
        <v>320</v>
      </c>
      <c r="AI638" s="22"/>
      <c r="AJ638" s="22"/>
      <c r="AK638" s="22">
        <f t="shared" si="56"/>
        <v>320</v>
      </c>
      <c r="AL638" s="22"/>
      <c r="AM638" s="22"/>
      <c r="AN638" s="22"/>
      <c r="AO638" s="22"/>
      <c r="AP638" s="22">
        <f t="shared" si="57"/>
        <v>320</v>
      </c>
      <c r="AQ638" s="22" t="s">
        <v>1728</v>
      </c>
      <c r="AR638" s="22">
        <f t="shared" si="58"/>
        <v>320</v>
      </c>
      <c r="AS638" s="22"/>
      <c r="AT638" s="22"/>
      <c r="AU638" s="22"/>
      <c r="AV638" s="22" t="s">
        <v>1728</v>
      </c>
      <c r="AW638" s="22">
        <f t="shared" si="59"/>
        <v>320</v>
      </c>
      <c r="AX638" s="22" t="s">
        <v>1728</v>
      </c>
      <c r="AY638" s="22"/>
      <c r="AZ638" s="22" t="s">
        <v>1707</v>
      </c>
      <c r="BA638" s="22"/>
      <c r="BB638" s="1">
        <v>388</v>
      </c>
      <c r="BC638" s="1" t="s">
        <v>634</v>
      </c>
      <c r="BD638" s="1" t="s">
        <v>40</v>
      </c>
      <c r="BE638" s="1">
        <v>44</v>
      </c>
      <c r="BF638" s="1">
        <v>250</v>
      </c>
      <c r="BG638" s="1">
        <v>1</v>
      </c>
      <c r="BH638" s="1">
        <v>176.40870000000001</v>
      </c>
      <c r="BI638" s="1" t="s">
        <v>14</v>
      </c>
    </row>
    <row r="639" spans="1:61" x14ac:dyDescent="0.15">
      <c r="A639" s="21" t="s">
        <v>1421</v>
      </c>
      <c r="B639" s="21" t="s">
        <v>1422</v>
      </c>
      <c r="C639" s="1" t="s">
        <v>38</v>
      </c>
      <c r="K639" s="1">
        <v>1</v>
      </c>
      <c r="V639" s="1">
        <v>688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22">
        <f t="shared" si="60"/>
        <v>688</v>
      </c>
      <c r="AI639" s="22"/>
      <c r="AJ639" s="22"/>
      <c r="AK639" s="22">
        <f t="shared" si="56"/>
        <v>688</v>
      </c>
      <c r="AL639" s="22"/>
      <c r="AM639" s="22"/>
      <c r="AN639" s="22"/>
      <c r="AO639" s="22"/>
      <c r="AP639" s="22">
        <f t="shared" si="57"/>
        <v>688</v>
      </c>
      <c r="AQ639" s="22"/>
      <c r="AR639" s="22">
        <f t="shared" si="58"/>
        <v>688</v>
      </c>
      <c r="AS639" s="22"/>
      <c r="AT639" s="22"/>
      <c r="AU639" s="22"/>
      <c r="AV639" s="22"/>
      <c r="AW639" s="22">
        <f t="shared" si="59"/>
        <v>688</v>
      </c>
      <c r="AX639" s="22"/>
      <c r="AY639" s="22"/>
      <c r="AZ639" s="22"/>
      <c r="BA639" s="22"/>
      <c r="BB639" s="1">
        <v>0</v>
      </c>
      <c r="BC639" s="1" t="s">
        <v>181</v>
      </c>
      <c r="BD639" s="1" t="s">
        <v>40</v>
      </c>
      <c r="BE639" s="1">
        <v>211</v>
      </c>
      <c r="BF639" s="1">
        <v>3000</v>
      </c>
      <c r="BG639" s="1">
        <v>3000</v>
      </c>
      <c r="BH639" s="1">
        <v>0.63060000000000005</v>
      </c>
      <c r="BI639" s="1" t="s">
        <v>10</v>
      </c>
    </row>
    <row r="640" spans="1:61" x14ac:dyDescent="0.15">
      <c r="A640" s="21" t="s">
        <v>1423</v>
      </c>
      <c r="B640" s="21" t="s">
        <v>1424</v>
      </c>
      <c r="C640" s="1" t="s">
        <v>38</v>
      </c>
      <c r="L640" s="1">
        <v>1</v>
      </c>
      <c r="V640" s="1">
        <v>901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22">
        <f t="shared" si="60"/>
        <v>901</v>
      </c>
      <c r="AI640" s="22"/>
      <c r="AJ640" s="22"/>
      <c r="AK640" s="22">
        <f t="shared" si="56"/>
        <v>901</v>
      </c>
      <c r="AL640" s="22"/>
      <c r="AM640" s="22"/>
      <c r="AN640" s="22"/>
      <c r="AO640" s="22"/>
      <c r="AP640" s="22">
        <f t="shared" si="57"/>
        <v>901</v>
      </c>
      <c r="AQ640" s="22"/>
      <c r="AR640" s="22">
        <f t="shared" si="58"/>
        <v>901</v>
      </c>
      <c r="AS640" s="22"/>
      <c r="AT640" s="22"/>
      <c r="AU640" s="22"/>
      <c r="AV640" s="22"/>
      <c r="AW640" s="22">
        <f t="shared" si="59"/>
        <v>901</v>
      </c>
      <c r="AX640" s="22"/>
      <c r="AY640" s="22"/>
      <c r="AZ640" s="22"/>
      <c r="BA640" s="22"/>
      <c r="BB640" s="1">
        <v>0</v>
      </c>
      <c r="BC640" s="1" t="s">
        <v>331</v>
      </c>
      <c r="BD640" s="1" t="s">
        <v>40</v>
      </c>
      <c r="BE640" s="1">
        <v>131</v>
      </c>
      <c r="BF640" s="1">
        <v>9000</v>
      </c>
      <c r="BG640" s="1">
        <v>9000</v>
      </c>
      <c r="BH640" s="1">
        <v>0.35110000000000002</v>
      </c>
      <c r="BI640" s="1" t="s">
        <v>11</v>
      </c>
    </row>
    <row r="641" spans="1:61" x14ac:dyDescent="0.15">
      <c r="A641" s="21" t="s">
        <v>666</v>
      </c>
      <c r="B641" s="21" t="s">
        <v>633</v>
      </c>
      <c r="C641" s="1" t="s">
        <v>38</v>
      </c>
      <c r="P641" s="1">
        <v>1</v>
      </c>
      <c r="V641" s="1">
        <v>56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22">
        <f t="shared" si="60"/>
        <v>56</v>
      </c>
      <c r="AI641" s="22"/>
      <c r="AJ641" s="22"/>
      <c r="AK641" s="22">
        <f t="shared" si="56"/>
        <v>56</v>
      </c>
      <c r="AL641" s="22"/>
      <c r="AM641" s="22"/>
      <c r="AN641" s="22"/>
      <c r="AO641" s="22"/>
      <c r="AP641" s="22">
        <f t="shared" si="57"/>
        <v>56</v>
      </c>
      <c r="AQ641" s="22" t="s">
        <v>1728</v>
      </c>
      <c r="AR641" s="22">
        <f t="shared" si="58"/>
        <v>56</v>
      </c>
      <c r="AS641" s="22"/>
      <c r="AT641" s="22"/>
      <c r="AU641" s="22"/>
      <c r="AV641" s="22" t="s">
        <v>1728</v>
      </c>
      <c r="AW641" s="22">
        <f t="shared" si="59"/>
        <v>56</v>
      </c>
      <c r="AX641" s="22" t="s">
        <v>1728</v>
      </c>
      <c r="AY641" s="22">
        <v>104</v>
      </c>
      <c r="AZ641" s="22" t="s">
        <v>1708</v>
      </c>
      <c r="BA641" s="22" t="s">
        <v>1704</v>
      </c>
      <c r="BB641" s="1">
        <v>256</v>
      </c>
      <c r="BC641" s="1" t="s">
        <v>634</v>
      </c>
      <c r="BD641" s="1" t="s">
        <v>40</v>
      </c>
      <c r="BE641" s="1">
        <v>34</v>
      </c>
      <c r="BF641" s="1">
        <v>256</v>
      </c>
      <c r="BG641" s="1">
        <v>8</v>
      </c>
      <c r="BH641" s="1">
        <v>8.0030000000000001</v>
      </c>
      <c r="BI641" s="1" t="s">
        <v>15</v>
      </c>
    </row>
    <row r="642" spans="1:61" x14ac:dyDescent="0.15">
      <c r="A642" s="21" t="s">
        <v>1427</v>
      </c>
      <c r="B642" s="21" t="s">
        <v>1428</v>
      </c>
      <c r="C642" s="1" t="s">
        <v>38</v>
      </c>
      <c r="L642" s="1">
        <v>2</v>
      </c>
      <c r="V642" s="1">
        <v>3339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22">
        <f t="shared" si="60"/>
        <v>3339</v>
      </c>
      <c r="AI642" s="22"/>
      <c r="AJ642" s="22"/>
      <c r="AK642" s="22">
        <f t="shared" si="56"/>
        <v>3339</v>
      </c>
      <c r="AL642" s="22"/>
      <c r="AM642" s="22"/>
      <c r="AN642" s="22"/>
      <c r="AO642" s="22"/>
      <c r="AP642" s="22">
        <f t="shared" si="57"/>
        <v>3339</v>
      </c>
      <c r="AQ642" s="22"/>
      <c r="AR642" s="22">
        <f t="shared" si="58"/>
        <v>3339</v>
      </c>
      <c r="AS642" s="22"/>
      <c r="AT642" s="22"/>
      <c r="AU642" s="22"/>
      <c r="AV642" s="22"/>
      <c r="AW642" s="22">
        <f t="shared" si="59"/>
        <v>3339</v>
      </c>
      <c r="AX642" s="22"/>
      <c r="AY642" s="22"/>
      <c r="AZ642" s="22"/>
      <c r="BA642" s="22"/>
      <c r="BB642" s="1">
        <v>0</v>
      </c>
      <c r="BC642" s="1" t="s">
        <v>483</v>
      </c>
      <c r="BD642" s="1" t="s">
        <v>40</v>
      </c>
      <c r="BE642" s="1">
        <v>126</v>
      </c>
      <c r="BF642" s="1">
        <v>2500</v>
      </c>
      <c r="BG642" s="1">
        <v>2500</v>
      </c>
      <c r="BH642" s="1">
        <v>0.28949999999999998</v>
      </c>
      <c r="BI642" s="1" t="s">
        <v>11</v>
      </c>
    </row>
    <row r="643" spans="1:61" x14ac:dyDescent="0.15">
      <c r="A643" s="21" t="s">
        <v>1429</v>
      </c>
      <c r="B643" s="21" t="s">
        <v>1430</v>
      </c>
      <c r="C643" s="1" t="s">
        <v>38</v>
      </c>
      <c r="K643" s="1">
        <v>16</v>
      </c>
      <c r="L643" s="1">
        <v>2</v>
      </c>
      <c r="V643" s="1">
        <v>13091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22">
        <f t="shared" si="60"/>
        <v>13091</v>
      </c>
      <c r="AI643" s="22"/>
      <c r="AJ643" s="22"/>
      <c r="AK643" s="22">
        <f t="shared" si="56"/>
        <v>13091</v>
      </c>
      <c r="AL643" s="22"/>
      <c r="AM643" s="22"/>
      <c r="AN643" s="22"/>
      <c r="AO643" s="22"/>
      <c r="AP643" s="22">
        <f t="shared" si="57"/>
        <v>13091</v>
      </c>
      <c r="AQ643" s="22"/>
      <c r="AR643" s="22">
        <f t="shared" si="58"/>
        <v>13091</v>
      </c>
      <c r="AS643" s="22"/>
      <c r="AT643" s="22"/>
      <c r="AU643" s="22"/>
      <c r="AV643" s="22"/>
      <c r="AW643" s="22">
        <f t="shared" si="59"/>
        <v>13091</v>
      </c>
      <c r="AX643" s="22"/>
      <c r="AY643" s="22"/>
      <c r="AZ643" s="22"/>
      <c r="BA643" s="22"/>
      <c r="BB643" s="1">
        <v>0</v>
      </c>
      <c r="BC643" s="1" t="s">
        <v>571</v>
      </c>
      <c r="BD643" s="1" t="s">
        <v>40</v>
      </c>
      <c r="BE643" s="1">
        <v>71</v>
      </c>
      <c r="BF643" s="1">
        <v>3000</v>
      </c>
      <c r="BG643" s="1">
        <v>3000</v>
      </c>
      <c r="BH643" s="1">
        <v>2.1341999999999999</v>
      </c>
      <c r="BI643" s="1" t="s">
        <v>1165</v>
      </c>
    </row>
    <row r="644" spans="1:61" x14ac:dyDescent="0.15">
      <c r="A644" s="21" t="s">
        <v>69</v>
      </c>
      <c r="B644" s="21" t="s">
        <v>70</v>
      </c>
      <c r="C644" s="1" t="s">
        <v>38</v>
      </c>
      <c r="O644" s="1">
        <v>0.2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0.4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0.4</v>
      </c>
      <c r="AH644" s="22">
        <f t="shared" si="60"/>
        <v>0</v>
      </c>
      <c r="AI644" s="22" t="s">
        <v>1740</v>
      </c>
      <c r="AJ644" s="22"/>
      <c r="AK644" s="22">
        <f t="shared" si="56"/>
        <v>0</v>
      </c>
      <c r="AL644" s="22"/>
      <c r="AM644" s="22"/>
      <c r="AN644" s="22"/>
      <c r="AO644" s="22" t="s">
        <v>1740</v>
      </c>
      <c r="AP644" s="22">
        <f t="shared" si="57"/>
        <v>0</v>
      </c>
      <c r="AQ644" s="22" t="s">
        <v>1740</v>
      </c>
      <c r="AR644" s="22">
        <f t="shared" si="58"/>
        <v>0</v>
      </c>
      <c r="AS644" s="22"/>
      <c r="AT644" s="22"/>
      <c r="AU644" s="22"/>
      <c r="AV644" s="22" t="s">
        <v>1740</v>
      </c>
      <c r="AW644" s="22">
        <f t="shared" si="59"/>
        <v>0</v>
      </c>
      <c r="AX644" s="22" t="s">
        <v>1740</v>
      </c>
      <c r="AY644" s="22"/>
      <c r="AZ644" s="22" t="s">
        <v>1697</v>
      </c>
      <c r="BA644" s="22"/>
      <c r="BB644" s="1">
        <v>238</v>
      </c>
      <c r="BC644" s="1" t="s">
        <v>71</v>
      </c>
      <c r="BD644" s="1" t="s">
        <v>72</v>
      </c>
      <c r="BE644" s="1">
        <v>13</v>
      </c>
      <c r="BF644" s="1">
        <v>10</v>
      </c>
      <c r="BG644" s="1">
        <v>1</v>
      </c>
      <c r="BH644" s="1">
        <v>49.929324587574598</v>
      </c>
      <c r="BI644" s="1" t="s">
        <v>73</v>
      </c>
    </row>
    <row r="645" spans="1:61" x14ac:dyDescent="0.15">
      <c r="A645" s="21" t="s">
        <v>1433</v>
      </c>
      <c r="B645" s="21" t="s">
        <v>1434</v>
      </c>
      <c r="C645" s="1" t="s">
        <v>38</v>
      </c>
      <c r="Q645" s="1">
        <v>1</v>
      </c>
      <c r="V645" s="1">
        <v>516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22">
        <f t="shared" si="60"/>
        <v>516</v>
      </c>
      <c r="AI645" s="22"/>
      <c r="AJ645" s="22"/>
      <c r="AK645" s="22">
        <f t="shared" si="56"/>
        <v>516</v>
      </c>
      <c r="AL645" s="22"/>
      <c r="AM645" s="22"/>
      <c r="AN645" s="22"/>
      <c r="AO645" s="22"/>
      <c r="AP645" s="22">
        <f t="shared" si="57"/>
        <v>516</v>
      </c>
      <c r="AQ645" s="22"/>
      <c r="AR645" s="22">
        <f t="shared" si="58"/>
        <v>516</v>
      </c>
      <c r="AS645" s="22"/>
      <c r="AT645" s="22"/>
      <c r="AU645" s="22"/>
      <c r="AV645" s="22"/>
      <c r="AW645" s="22">
        <f t="shared" si="59"/>
        <v>516</v>
      </c>
      <c r="AX645" s="22"/>
      <c r="AY645" s="22"/>
      <c r="AZ645" s="22"/>
      <c r="BA645" s="22"/>
      <c r="BB645" s="1">
        <v>2500</v>
      </c>
      <c r="BC645" s="1" t="s">
        <v>359</v>
      </c>
      <c r="BD645" s="1" t="s">
        <v>40</v>
      </c>
      <c r="BE645" s="1">
        <v>71</v>
      </c>
      <c r="BF645" s="1">
        <v>2500</v>
      </c>
      <c r="BG645" s="1">
        <v>2500</v>
      </c>
      <c r="BH645" s="1">
        <v>2.0171999999999999</v>
      </c>
      <c r="BI645" s="1" t="s">
        <v>1435</v>
      </c>
    </row>
    <row r="646" spans="1:61" x14ac:dyDescent="0.15">
      <c r="A646" s="21" t="s">
        <v>90</v>
      </c>
      <c r="B646" s="21" t="s">
        <v>91</v>
      </c>
      <c r="C646" s="1" t="s">
        <v>38</v>
      </c>
      <c r="K646" s="1">
        <v>0.1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22">
        <f t="shared" si="60"/>
        <v>0</v>
      </c>
      <c r="AI646" s="22"/>
      <c r="AJ646" s="22"/>
      <c r="AK646" s="22">
        <f t="shared" si="56"/>
        <v>0</v>
      </c>
      <c r="AL646" s="22"/>
      <c r="AM646" s="22"/>
      <c r="AN646" s="22"/>
      <c r="AO646" s="22" t="s">
        <v>1740</v>
      </c>
      <c r="AP646" s="22">
        <f t="shared" si="57"/>
        <v>0</v>
      </c>
      <c r="AQ646" s="22" t="s">
        <v>1740</v>
      </c>
      <c r="AR646" s="22">
        <f t="shared" si="58"/>
        <v>0</v>
      </c>
      <c r="AS646" s="22"/>
      <c r="AT646" s="22"/>
      <c r="AU646" s="22"/>
      <c r="AV646" s="22" t="s">
        <v>1740</v>
      </c>
      <c r="AW646" s="22">
        <f t="shared" si="59"/>
        <v>0</v>
      </c>
      <c r="AX646" s="22" t="s">
        <v>1740</v>
      </c>
      <c r="AY646" s="22"/>
      <c r="AZ646" s="22" t="s">
        <v>1697</v>
      </c>
      <c r="BA646" s="22"/>
      <c r="BB646" s="1">
        <v>48</v>
      </c>
      <c r="BC646" s="1" t="s">
        <v>71</v>
      </c>
      <c r="BD646" s="1" t="s">
        <v>81</v>
      </c>
      <c r="BE646" s="1">
        <v>13</v>
      </c>
      <c r="BF646" s="1">
        <v>10</v>
      </c>
      <c r="BG646" s="1">
        <v>1</v>
      </c>
      <c r="BH646" s="1">
        <v>50.24</v>
      </c>
      <c r="BI646" s="1" t="s">
        <v>92</v>
      </c>
    </row>
    <row r="647" spans="1:61" x14ac:dyDescent="0.15">
      <c r="A647" s="21" t="s">
        <v>1439</v>
      </c>
      <c r="B647" s="21" t="s">
        <v>1440</v>
      </c>
      <c r="C647" s="1" t="s">
        <v>38</v>
      </c>
      <c r="L647" s="1">
        <v>2</v>
      </c>
      <c r="V647" s="1">
        <v>1977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22">
        <f t="shared" si="60"/>
        <v>1977</v>
      </c>
      <c r="AI647" s="22"/>
      <c r="AJ647" s="22"/>
      <c r="AK647" s="22">
        <f t="shared" si="56"/>
        <v>1977</v>
      </c>
      <c r="AL647" s="22"/>
      <c r="AM647" s="22"/>
      <c r="AN647" s="22"/>
      <c r="AO647" s="22"/>
      <c r="AP647" s="22">
        <f t="shared" si="57"/>
        <v>1977</v>
      </c>
      <c r="AQ647" s="22"/>
      <c r="AR647" s="22">
        <f t="shared" si="58"/>
        <v>1977</v>
      </c>
      <c r="AS647" s="22"/>
      <c r="AT647" s="22"/>
      <c r="AU647" s="22"/>
      <c r="AV647" s="22"/>
      <c r="AW647" s="22">
        <f t="shared" si="59"/>
        <v>1977</v>
      </c>
      <c r="AX647" s="22"/>
      <c r="AY647" s="22"/>
      <c r="AZ647" s="22"/>
      <c r="BA647" s="22"/>
      <c r="BB647" s="1">
        <v>0</v>
      </c>
      <c r="BC647" s="1" t="s">
        <v>181</v>
      </c>
      <c r="BD647" s="1" t="s">
        <v>40</v>
      </c>
      <c r="BE647" s="1">
        <v>76</v>
      </c>
      <c r="BF647" s="1">
        <v>3000</v>
      </c>
      <c r="BG647" s="1">
        <v>3000</v>
      </c>
      <c r="BH647" s="1">
        <v>0.11600000000000001</v>
      </c>
      <c r="BI647" s="1" t="s">
        <v>11</v>
      </c>
    </row>
    <row r="648" spans="1:61" x14ac:dyDescent="0.15">
      <c r="A648" s="21" t="s">
        <v>1441</v>
      </c>
      <c r="B648" s="21" t="s">
        <v>1442</v>
      </c>
      <c r="C648" s="1" t="s">
        <v>38</v>
      </c>
      <c r="Q648" s="1">
        <v>2</v>
      </c>
      <c r="V648" s="1">
        <v>920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22">
        <f t="shared" si="60"/>
        <v>920</v>
      </c>
      <c r="AI648" s="22"/>
      <c r="AJ648" s="22"/>
      <c r="AK648" s="22">
        <f t="shared" si="56"/>
        <v>920</v>
      </c>
      <c r="AL648" s="22"/>
      <c r="AM648" s="22"/>
      <c r="AN648" s="22"/>
      <c r="AO648" s="22"/>
      <c r="AP648" s="22">
        <f t="shared" si="57"/>
        <v>920</v>
      </c>
      <c r="AQ648" s="22"/>
      <c r="AR648" s="22">
        <f t="shared" si="58"/>
        <v>920</v>
      </c>
      <c r="AS648" s="22"/>
      <c r="AT648" s="22"/>
      <c r="AU648" s="22"/>
      <c r="AV648" s="22"/>
      <c r="AW648" s="22">
        <f t="shared" si="59"/>
        <v>920</v>
      </c>
      <c r="AX648" s="22"/>
      <c r="AY648" s="22"/>
      <c r="AZ648" s="22"/>
      <c r="BA648" s="22"/>
      <c r="BB648" s="1">
        <v>0</v>
      </c>
      <c r="BC648" s="1" t="s">
        <v>465</v>
      </c>
      <c r="BD648" s="1" t="s">
        <v>40</v>
      </c>
      <c r="BE648" s="1">
        <v>91</v>
      </c>
      <c r="BF648" s="1">
        <v>3000</v>
      </c>
      <c r="BG648" s="1">
        <v>3000</v>
      </c>
      <c r="BH648" s="1">
        <v>0.1963</v>
      </c>
      <c r="BI648" s="1" t="s">
        <v>16</v>
      </c>
    </row>
    <row r="649" spans="1:61" x14ac:dyDescent="0.15">
      <c r="A649" s="21" t="s">
        <v>1443</v>
      </c>
      <c r="B649" s="21" t="s">
        <v>1444</v>
      </c>
      <c r="C649" s="1" t="s">
        <v>38</v>
      </c>
      <c r="K649" s="1">
        <v>3</v>
      </c>
      <c r="V649" s="1">
        <v>2131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22">
        <f t="shared" si="60"/>
        <v>2131</v>
      </c>
      <c r="AI649" s="22"/>
      <c r="AJ649" s="22"/>
      <c r="AK649" s="22">
        <f t="shared" si="56"/>
        <v>2131</v>
      </c>
      <c r="AL649" s="22"/>
      <c r="AM649" s="22"/>
      <c r="AN649" s="22"/>
      <c r="AO649" s="22"/>
      <c r="AP649" s="22">
        <f t="shared" si="57"/>
        <v>2131</v>
      </c>
      <c r="AQ649" s="22"/>
      <c r="AR649" s="22">
        <f t="shared" si="58"/>
        <v>2131</v>
      </c>
      <c r="AS649" s="22"/>
      <c r="AT649" s="22"/>
      <c r="AU649" s="22"/>
      <c r="AV649" s="22"/>
      <c r="AW649" s="22">
        <f t="shared" si="59"/>
        <v>2131</v>
      </c>
      <c r="AX649" s="22"/>
      <c r="AY649" s="22"/>
      <c r="AZ649" s="22"/>
      <c r="BA649" s="22"/>
      <c r="BB649" s="1">
        <v>0</v>
      </c>
      <c r="BC649" s="1" t="s">
        <v>359</v>
      </c>
      <c r="BD649" s="1" t="s">
        <v>40</v>
      </c>
      <c r="BE649" s="1">
        <v>166</v>
      </c>
      <c r="BF649" s="1">
        <v>6000</v>
      </c>
      <c r="BG649" s="1">
        <v>3000</v>
      </c>
      <c r="BH649" s="1">
        <v>0.57509999999999994</v>
      </c>
      <c r="BI649" s="1" t="s">
        <v>10</v>
      </c>
    </row>
    <row r="650" spans="1:61" x14ac:dyDescent="0.15">
      <c r="A650" s="21" t="s">
        <v>93</v>
      </c>
      <c r="B650" s="21" t="s">
        <v>94</v>
      </c>
      <c r="C650" s="1" t="s">
        <v>38</v>
      </c>
      <c r="H650" s="1">
        <v>0.02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22">
        <f t="shared" si="60"/>
        <v>0</v>
      </c>
      <c r="AI650" s="22" t="s">
        <v>1740</v>
      </c>
      <c r="AJ650" s="22"/>
      <c r="AK650" s="22">
        <f t="shared" si="56"/>
        <v>0</v>
      </c>
      <c r="AL650" s="22"/>
      <c r="AM650" s="22"/>
      <c r="AN650" s="22"/>
      <c r="AO650" s="22" t="s">
        <v>1740</v>
      </c>
      <c r="AP650" s="22">
        <f t="shared" si="57"/>
        <v>0</v>
      </c>
      <c r="AQ650" s="22" t="s">
        <v>1740</v>
      </c>
      <c r="AR650" s="22">
        <f t="shared" si="58"/>
        <v>0</v>
      </c>
      <c r="AS650" s="22"/>
      <c r="AT650" s="22"/>
      <c r="AU650" s="22"/>
      <c r="AV650" s="22" t="s">
        <v>1740</v>
      </c>
      <c r="AW650" s="22">
        <f t="shared" si="59"/>
        <v>0</v>
      </c>
      <c r="AX650" s="22" t="s">
        <v>1740</v>
      </c>
      <c r="AY650" s="22"/>
      <c r="AZ650" s="22" t="s">
        <v>1697</v>
      </c>
      <c r="BA650" s="22"/>
      <c r="BB650" s="1">
        <v>10</v>
      </c>
      <c r="BC650" s="1" t="s">
        <v>71</v>
      </c>
      <c r="BD650" s="1" t="s">
        <v>40</v>
      </c>
      <c r="BE650" s="1">
        <v>13</v>
      </c>
      <c r="BF650" s="1">
        <v>10</v>
      </c>
      <c r="BG650" s="1">
        <v>10</v>
      </c>
      <c r="BH650" s="1">
        <v>45.552</v>
      </c>
      <c r="BI650" s="1" t="s">
        <v>95</v>
      </c>
    </row>
    <row r="651" spans="1:61" x14ac:dyDescent="0.15">
      <c r="A651" s="21" t="s">
        <v>1447</v>
      </c>
      <c r="B651" s="21" t="s">
        <v>1448</v>
      </c>
      <c r="C651" s="1" t="s">
        <v>38</v>
      </c>
      <c r="J651" s="1">
        <v>3</v>
      </c>
      <c r="V651" s="1">
        <v>825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22">
        <f t="shared" si="60"/>
        <v>825</v>
      </c>
      <c r="AI651" s="22"/>
      <c r="AJ651" s="22"/>
      <c r="AK651" s="22">
        <f t="shared" si="56"/>
        <v>825</v>
      </c>
      <c r="AL651" s="22"/>
      <c r="AM651" s="22"/>
      <c r="AN651" s="22"/>
      <c r="AO651" s="22"/>
      <c r="AP651" s="22">
        <f t="shared" si="57"/>
        <v>825</v>
      </c>
      <c r="AQ651" s="22"/>
      <c r="AR651" s="22">
        <f t="shared" si="58"/>
        <v>825</v>
      </c>
      <c r="AS651" s="22"/>
      <c r="AT651" s="22"/>
      <c r="AU651" s="22"/>
      <c r="AV651" s="22"/>
      <c r="AW651" s="22">
        <f t="shared" si="59"/>
        <v>825</v>
      </c>
      <c r="AX651" s="22"/>
      <c r="AY651" s="22"/>
      <c r="AZ651" s="22"/>
      <c r="BA651" s="22"/>
      <c r="BB651" s="1">
        <v>0</v>
      </c>
      <c r="BC651" s="1" t="s">
        <v>331</v>
      </c>
      <c r="BD651" s="1" t="s">
        <v>40</v>
      </c>
      <c r="BE651" s="1">
        <v>71</v>
      </c>
      <c r="BF651" s="1">
        <v>3000</v>
      </c>
      <c r="BG651" s="1">
        <v>3000</v>
      </c>
      <c r="BH651" s="1">
        <v>5.8900000000000001E-2</v>
      </c>
      <c r="BI651" s="1" t="s">
        <v>9</v>
      </c>
    </row>
    <row r="652" spans="1:61" x14ac:dyDescent="0.15">
      <c r="A652" s="21" t="s">
        <v>1449</v>
      </c>
      <c r="B652" s="21" t="s">
        <v>1450</v>
      </c>
      <c r="C652" s="1" t="s">
        <v>38</v>
      </c>
      <c r="U652" s="1">
        <v>2</v>
      </c>
      <c r="V652" s="1">
        <v>42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22">
        <f t="shared" si="60"/>
        <v>42</v>
      </c>
      <c r="AI652" s="22"/>
      <c r="AJ652" s="22"/>
      <c r="AK652" s="22">
        <f t="shared" si="56"/>
        <v>42</v>
      </c>
      <c r="AL652" s="22"/>
      <c r="AM652" s="22"/>
      <c r="AN652" s="22"/>
      <c r="AO652" s="22"/>
      <c r="AP652" s="22">
        <f t="shared" si="57"/>
        <v>42</v>
      </c>
      <c r="AQ652" s="22"/>
      <c r="AR652" s="22">
        <f t="shared" si="58"/>
        <v>42</v>
      </c>
      <c r="AS652" s="22"/>
      <c r="AT652" s="22"/>
      <c r="AU652" s="22"/>
      <c r="AV652" s="22"/>
      <c r="AW652" s="22">
        <f t="shared" si="59"/>
        <v>42</v>
      </c>
      <c r="AX652" s="22"/>
      <c r="AY652" s="22"/>
      <c r="AZ652" s="22"/>
      <c r="BA652" s="22"/>
      <c r="BB652" s="1">
        <v>0</v>
      </c>
      <c r="BC652" s="1" t="s">
        <v>150</v>
      </c>
      <c r="BD652" s="1" t="s">
        <v>40</v>
      </c>
      <c r="BE652" s="1">
        <v>999</v>
      </c>
      <c r="BF652" s="1">
        <v>1</v>
      </c>
      <c r="BG652" s="1">
        <v>1</v>
      </c>
      <c r="BH652" s="1">
        <v>3.7012999999999998</v>
      </c>
      <c r="BI652" s="1" t="s">
        <v>20</v>
      </c>
    </row>
    <row r="653" spans="1:61" x14ac:dyDescent="0.15">
      <c r="A653" s="21" t="s">
        <v>1451</v>
      </c>
      <c r="B653" s="21" t="s">
        <v>1452</v>
      </c>
      <c r="C653" s="1" t="s">
        <v>38</v>
      </c>
      <c r="U653" s="1">
        <v>2</v>
      </c>
      <c r="V653" s="1">
        <v>50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22">
        <f t="shared" si="60"/>
        <v>50</v>
      </c>
      <c r="AI653" s="22"/>
      <c r="AJ653" s="22"/>
      <c r="AK653" s="22">
        <f t="shared" si="56"/>
        <v>50</v>
      </c>
      <c r="AL653" s="22"/>
      <c r="AM653" s="22"/>
      <c r="AN653" s="22"/>
      <c r="AO653" s="22"/>
      <c r="AP653" s="22">
        <f t="shared" si="57"/>
        <v>50</v>
      </c>
      <c r="AQ653" s="22"/>
      <c r="AR653" s="22">
        <f t="shared" si="58"/>
        <v>50</v>
      </c>
      <c r="AS653" s="22"/>
      <c r="AT653" s="22"/>
      <c r="AU653" s="22"/>
      <c r="AV653" s="22"/>
      <c r="AW653" s="22">
        <f t="shared" si="59"/>
        <v>50</v>
      </c>
      <c r="AX653" s="22"/>
      <c r="AY653" s="22"/>
      <c r="AZ653" s="22"/>
      <c r="BA653" s="22"/>
      <c r="BB653" s="1">
        <v>0</v>
      </c>
      <c r="BC653" s="1" t="s">
        <v>150</v>
      </c>
      <c r="BD653" s="1" t="s">
        <v>40</v>
      </c>
      <c r="BE653" s="1">
        <v>999</v>
      </c>
      <c r="BF653" s="1">
        <v>1</v>
      </c>
      <c r="BG653" s="1">
        <v>1</v>
      </c>
      <c r="BH653" s="1">
        <v>3.9666000000000001</v>
      </c>
      <c r="BI653" s="1" t="s">
        <v>20</v>
      </c>
    </row>
    <row r="654" spans="1:61" x14ac:dyDescent="0.15">
      <c r="A654" s="21" t="s">
        <v>1453</v>
      </c>
      <c r="B654" s="21" t="s">
        <v>1454</v>
      </c>
      <c r="C654" s="1" t="s">
        <v>38</v>
      </c>
      <c r="K654" s="1">
        <v>1</v>
      </c>
      <c r="V654" s="1">
        <v>855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22">
        <f t="shared" si="60"/>
        <v>855</v>
      </c>
      <c r="AI654" s="22"/>
      <c r="AJ654" s="22"/>
      <c r="AK654" s="22">
        <f t="shared" si="56"/>
        <v>855</v>
      </c>
      <c r="AL654" s="22"/>
      <c r="AM654" s="22"/>
      <c r="AN654" s="22"/>
      <c r="AO654" s="22"/>
      <c r="AP654" s="22">
        <f t="shared" si="57"/>
        <v>855</v>
      </c>
      <c r="AQ654" s="22"/>
      <c r="AR654" s="22">
        <f t="shared" si="58"/>
        <v>855</v>
      </c>
      <c r="AS654" s="22"/>
      <c r="AT654" s="22"/>
      <c r="AU654" s="22"/>
      <c r="AV654" s="22"/>
      <c r="AW654" s="22">
        <f t="shared" si="59"/>
        <v>855</v>
      </c>
      <c r="AX654" s="22"/>
      <c r="AY654" s="22"/>
      <c r="AZ654" s="22"/>
      <c r="BA654" s="22"/>
      <c r="BB654" s="1">
        <v>0</v>
      </c>
      <c r="BC654" s="1" t="s">
        <v>483</v>
      </c>
      <c r="BD654" s="1" t="s">
        <v>40</v>
      </c>
      <c r="BE654" s="1">
        <v>86</v>
      </c>
      <c r="BF654" s="1">
        <v>3000</v>
      </c>
      <c r="BG654" s="1">
        <v>3000</v>
      </c>
      <c r="BH654" s="1">
        <v>2.8222999999999998</v>
      </c>
      <c r="BI654" s="1" t="s">
        <v>10</v>
      </c>
    </row>
    <row r="655" spans="1:61" x14ac:dyDescent="0.15">
      <c r="A655" s="21" t="s">
        <v>1455</v>
      </c>
      <c r="B655" s="21" t="s">
        <v>1456</v>
      </c>
      <c r="C655" s="1" t="s">
        <v>38</v>
      </c>
      <c r="K655" s="1">
        <v>2</v>
      </c>
      <c r="V655" s="1">
        <v>1984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22">
        <f t="shared" si="60"/>
        <v>1984</v>
      </c>
      <c r="AI655" s="22"/>
      <c r="AJ655" s="22"/>
      <c r="AK655" s="22">
        <f t="shared" si="56"/>
        <v>1984</v>
      </c>
      <c r="AL655" s="22"/>
      <c r="AM655" s="22"/>
      <c r="AN655" s="22"/>
      <c r="AO655" s="22"/>
      <c r="AP655" s="22">
        <f t="shared" si="57"/>
        <v>1984</v>
      </c>
      <c r="AQ655" s="22"/>
      <c r="AR655" s="22">
        <f t="shared" si="58"/>
        <v>1984</v>
      </c>
      <c r="AS655" s="22"/>
      <c r="AT655" s="22"/>
      <c r="AU655" s="22"/>
      <c r="AV655" s="22"/>
      <c r="AW655" s="22">
        <f t="shared" si="59"/>
        <v>1984</v>
      </c>
      <c r="AX655" s="22"/>
      <c r="AY655" s="22"/>
      <c r="AZ655" s="22"/>
      <c r="BA655" s="22"/>
      <c r="BB655" s="1">
        <v>0</v>
      </c>
      <c r="BC655" s="1" t="s">
        <v>181</v>
      </c>
      <c r="BD655" s="1" t="s">
        <v>40</v>
      </c>
      <c r="BE655" s="1">
        <v>71</v>
      </c>
      <c r="BF655" s="1">
        <v>1000</v>
      </c>
      <c r="BG655" s="1">
        <v>1000</v>
      </c>
      <c r="BH655" s="1">
        <v>2.0024000000000002</v>
      </c>
      <c r="BI655" s="1" t="s">
        <v>10</v>
      </c>
    </row>
    <row r="656" spans="1:61" x14ac:dyDescent="0.15">
      <c r="A656" s="21" t="s">
        <v>1457</v>
      </c>
      <c r="B656" s="21" t="s">
        <v>1458</v>
      </c>
      <c r="C656" s="1" t="s">
        <v>38</v>
      </c>
      <c r="K656" s="1">
        <v>1</v>
      </c>
      <c r="V656" s="1">
        <v>1480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22">
        <f t="shared" ref="AH656:AH687" si="61">SUM(V656:AE656)-AG656-SUMPRODUCT($D$8:$U$8*D656:U656)</f>
        <v>1480</v>
      </c>
      <c r="AI656" s="22"/>
      <c r="AJ656" s="22"/>
      <c r="AK656" s="22">
        <f t="shared" ref="AK656:AK719" si="62">AH656-SUMPRODUCT($D$9:$U$9*D656:U656)</f>
        <v>1480</v>
      </c>
      <c r="AL656" s="22"/>
      <c r="AM656" s="22"/>
      <c r="AN656" s="22"/>
      <c r="AO656" s="22"/>
      <c r="AP656" s="22">
        <f t="shared" ref="AP656:AP719" si="63">AK656-SUMPRODUCT($D$10:$U$10*D656:U656)</f>
        <v>1480</v>
      </c>
      <c r="AQ656" s="22"/>
      <c r="AR656" s="22">
        <f t="shared" ref="AR656:AR719" si="64">AP656-SUMPRODUCT($D$11:$U$11*D656:U656)</f>
        <v>1480</v>
      </c>
      <c r="AS656" s="22"/>
      <c r="AT656" s="22"/>
      <c r="AU656" s="22"/>
      <c r="AV656" s="22"/>
      <c r="AW656" s="22">
        <f t="shared" ref="AW656:AW719" si="65">AR656-SUMPRODUCT($D$12:$U$12*D656:U656)</f>
        <v>1480</v>
      </c>
      <c r="AX656" s="22"/>
      <c r="AY656" s="22"/>
      <c r="AZ656" s="22"/>
      <c r="BA656" s="22"/>
      <c r="BB656" s="1">
        <v>0</v>
      </c>
      <c r="BC656" s="1" t="s">
        <v>331</v>
      </c>
      <c r="BD656" s="1" t="s">
        <v>40</v>
      </c>
      <c r="BE656" s="1">
        <v>121</v>
      </c>
      <c r="BF656" s="1">
        <v>1000</v>
      </c>
      <c r="BG656" s="1">
        <v>250</v>
      </c>
      <c r="BH656" s="1">
        <v>2.5363000000000002</v>
      </c>
      <c r="BI656" s="1" t="s">
        <v>10</v>
      </c>
    </row>
    <row r="657" spans="1:61" x14ac:dyDescent="0.15">
      <c r="A657" s="21" t="s">
        <v>99</v>
      </c>
      <c r="B657" s="21" t="s">
        <v>100</v>
      </c>
      <c r="C657" s="1" t="s">
        <v>38</v>
      </c>
      <c r="P657" s="1">
        <v>0.1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0.39999999999999902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1</v>
      </c>
      <c r="AH657" s="22">
        <f t="shared" si="61"/>
        <v>-0.60000000000000098</v>
      </c>
      <c r="AI657" s="22" t="s">
        <v>1740</v>
      </c>
      <c r="AJ657" s="22"/>
      <c r="AK657" s="22">
        <f t="shared" si="62"/>
        <v>-0.60000000000000098</v>
      </c>
      <c r="AL657" s="22"/>
      <c r="AM657" s="22"/>
      <c r="AN657" s="22"/>
      <c r="AO657" s="22" t="s">
        <v>1740</v>
      </c>
      <c r="AP657" s="22">
        <f t="shared" si="63"/>
        <v>-0.60000000000000098</v>
      </c>
      <c r="AQ657" s="22" t="s">
        <v>1740</v>
      </c>
      <c r="AR657" s="22">
        <f t="shared" si="64"/>
        <v>-0.60000000000000098</v>
      </c>
      <c r="AS657" s="22"/>
      <c r="AT657" s="22"/>
      <c r="AU657" s="22"/>
      <c r="AV657" s="22" t="s">
        <v>1740</v>
      </c>
      <c r="AW657" s="22">
        <f t="shared" si="65"/>
        <v>-0.60000000000000098</v>
      </c>
      <c r="AX657" s="22" t="s">
        <v>1740</v>
      </c>
      <c r="AY657" s="22"/>
      <c r="AZ657" s="22" t="s">
        <v>1697</v>
      </c>
      <c r="BA657" s="22"/>
      <c r="BB657" s="1">
        <v>2</v>
      </c>
      <c r="BC657" s="1" t="s">
        <v>71</v>
      </c>
      <c r="BD657" s="1" t="s">
        <v>72</v>
      </c>
      <c r="BE657" s="1">
        <v>13</v>
      </c>
      <c r="BF657" s="1">
        <v>10</v>
      </c>
      <c r="BG657" s="1">
        <v>1</v>
      </c>
      <c r="BH657" s="1">
        <v>29.1301098901099</v>
      </c>
      <c r="BI657" s="1" t="s">
        <v>101</v>
      </c>
    </row>
    <row r="658" spans="1:61" x14ac:dyDescent="0.15">
      <c r="A658" s="21" t="s">
        <v>1461</v>
      </c>
      <c r="B658" s="21" t="s">
        <v>1462</v>
      </c>
      <c r="C658" s="1" t="s">
        <v>38</v>
      </c>
      <c r="K658" s="1">
        <v>2</v>
      </c>
      <c r="V658" s="1">
        <v>1302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22">
        <f t="shared" si="61"/>
        <v>1302</v>
      </c>
      <c r="AI658" s="22"/>
      <c r="AJ658" s="22"/>
      <c r="AK658" s="22">
        <f t="shared" si="62"/>
        <v>1302</v>
      </c>
      <c r="AL658" s="22"/>
      <c r="AM658" s="22"/>
      <c r="AN658" s="22"/>
      <c r="AO658" s="22"/>
      <c r="AP658" s="22">
        <f t="shared" si="63"/>
        <v>1302</v>
      </c>
      <c r="AQ658" s="22"/>
      <c r="AR658" s="22">
        <f t="shared" si="64"/>
        <v>1302</v>
      </c>
      <c r="AS658" s="22"/>
      <c r="AT658" s="22"/>
      <c r="AU658" s="22"/>
      <c r="AV658" s="22"/>
      <c r="AW658" s="22">
        <f t="shared" si="65"/>
        <v>1302</v>
      </c>
      <c r="AX658" s="22"/>
      <c r="AY658" s="22"/>
      <c r="AZ658" s="22"/>
      <c r="BA658" s="22"/>
      <c r="BB658" s="1">
        <v>0</v>
      </c>
      <c r="BC658" s="1" t="s">
        <v>359</v>
      </c>
      <c r="BD658" s="1" t="s">
        <v>40</v>
      </c>
      <c r="BE658" s="1">
        <v>86</v>
      </c>
      <c r="BF658" s="1">
        <v>3000</v>
      </c>
      <c r="BG658" s="1">
        <v>3000</v>
      </c>
      <c r="BH658" s="1">
        <v>0.71109999999999995</v>
      </c>
      <c r="BI658" s="1" t="s">
        <v>10</v>
      </c>
    </row>
    <row r="659" spans="1:61" x14ac:dyDescent="0.15">
      <c r="A659" s="21" t="s">
        <v>119</v>
      </c>
      <c r="B659" s="21" t="s">
        <v>120</v>
      </c>
      <c r="C659" s="1" t="s">
        <v>38</v>
      </c>
      <c r="L659" s="1">
        <v>0.1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22">
        <f t="shared" si="61"/>
        <v>0</v>
      </c>
      <c r="AI659" s="22"/>
      <c r="AJ659" s="22"/>
      <c r="AK659" s="22">
        <f t="shared" si="62"/>
        <v>0</v>
      </c>
      <c r="AL659" s="22"/>
      <c r="AM659" s="22"/>
      <c r="AN659" s="22"/>
      <c r="AO659" s="22" t="s">
        <v>1740</v>
      </c>
      <c r="AP659" s="22">
        <f t="shared" si="63"/>
        <v>0</v>
      </c>
      <c r="AQ659" s="22" t="s">
        <v>1740</v>
      </c>
      <c r="AR659" s="22">
        <f t="shared" si="64"/>
        <v>0</v>
      </c>
      <c r="AS659" s="22"/>
      <c r="AT659" s="22"/>
      <c r="AU659" s="22"/>
      <c r="AV659" s="22" t="s">
        <v>1740</v>
      </c>
      <c r="AW659" s="22">
        <f t="shared" si="65"/>
        <v>0</v>
      </c>
      <c r="AX659" s="22" t="s">
        <v>1740</v>
      </c>
      <c r="AY659" s="22"/>
      <c r="AZ659" s="22" t="s">
        <v>1697</v>
      </c>
      <c r="BA659" s="22"/>
      <c r="BB659" s="1">
        <v>24</v>
      </c>
      <c r="BC659" s="1" t="s">
        <v>71</v>
      </c>
      <c r="BD659" s="1" t="s">
        <v>121</v>
      </c>
      <c r="BE659" s="1">
        <v>18</v>
      </c>
      <c r="BF659" s="1">
        <v>10</v>
      </c>
      <c r="BG659" s="1">
        <v>1</v>
      </c>
      <c r="BH659" s="1">
        <v>54.295900000000003</v>
      </c>
      <c r="BI659" s="1" t="s">
        <v>122</v>
      </c>
    </row>
    <row r="660" spans="1:61" x14ac:dyDescent="0.15">
      <c r="A660" s="21" t="s">
        <v>123</v>
      </c>
      <c r="B660" s="21" t="s">
        <v>124</v>
      </c>
      <c r="C660" s="1" t="s">
        <v>38</v>
      </c>
      <c r="D660" s="1">
        <v>0.05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1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22">
        <f t="shared" si="61"/>
        <v>1</v>
      </c>
      <c r="AI660" s="22" t="s">
        <v>1740</v>
      </c>
      <c r="AJ660" s="22"/>
      <c r="AK660" s="22">
        <f t="shared" si="62"/>
        <v>1</v>
      </c>
      <c r="AL660" s="22"/>
      <c r="AM660" s="22"/>
      <c r="AN660" s="22"/>
      <c r="AO660" s="22" t="s">
        <v>1740</v>
      </c>
      <c r="AP660" s="22">
        <f t="shared" si="63"/>
        <v>1</v>
      </c>
      <c r="AQ660" s="22" t="s">
        <v>1740</v>
      </c>
      <c r="AR660" s="22">
        <f t="shared" si="64"/>
        <v>1</v>
      </c>
      <c r="AS660" s="22"/>
      <c r="AT660" s="22"/>
      <c r="AU660" s="22"/>
      <c r="AV660" s="22" t="s">
        <v>1740</v>
      </c>
      <c r="AW660" s="22">
        <f t="shared" si="65"/>
        <v>1</v>
      </c>
      <c r="AX660" s="22" t="s">
        <v>1740</v>
      </c>
      <c r="AY660" s="22"/>
      <c r="AZ660" s="22" t="s">
        <v>1739</v>
      </c>
      <c r="BA660" s="22"/>
      <c r="BB660" s="1">
        <v>10</v>
      </c>
      <c r="BC660" s="1" t="s">
        <v>71</v>
      </c>
      <c r="BD660" s="1" t="s">
        <v>40</v>
      </c>
      <c r="BE660" s="1">
        <v>13</v>
      </c>
      <c r="BF660" s="1">
        <v>10</v>
      </c>
      <c r="BG660" s="1">
        <v>1</v>
      </c>
      <c r="BH660" s="1">
        <v>34</v>
      </c>
      <c r="BI660" s="1" t="s">
        <v>125</v>
      </c>
    </row>
    <row r="661" spans="1:61" x14ac:dyDescent="0.15">
      <c r="A661" s="21" t="s">
        <v>1468</v>
      </c>
      <c r="B661" s="21" t="s">
        <v>1469</v>
      </c>
      <c r="C661" s="1" t="s">
        <v>38</v>
      </c>
      <c r="K661" s="1">
        <v>1</v>
      </c>
      <c r="V661" s="1">
        <v>2679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22">
        <f t="shared" si="61"/>
        <v>2679</v>
      </c>
      <c r="AI661" s="22"/>
      <c r="AJ661" s="22"/>
      <c r="AK661" s="22">
        <f t="shared" si="62"/>
        <v>2679</v>
      </c>
      <c r="AL661" s="22"/>
      <c r="AM661" s="22"/>
      <c r="AN661" s="22"/>
      <c r="AO661" s="22"/>
      <c r="AP661" s="22">
        <f t="shared" si="63"/>
        <v>2679</v>
      </c>
      <c r="AQ661" s="22"/>
      <c r="AR661" s="22">
        <f t="shared" si="64"/>
        <v>2679</v>
      </c>
      <c r="AS661" s="22"/>
      <c r="AT661" s="22"/>
      <c r="AU661" s="22"/>
      <c r="AV661" s="22"/>
      <c r="AW661" s="22">
        <f t="shared" si="65"/>
        <v>2679</v>
      </c>
      <c r="AX661" s="22"/>
      <c r="AY661" s="22"/>
      <c r="AZ661" s="22"/>
      <c r="BA661" s="22"/>
      <c r="BB661" s="1">
        <v>0</v>
      </c>
      <c r="BC661" s="1" t="s">
        <v>359</v>
      </c>
      <c r="BD661" s="1" t="s">
        <v>40</v>
      </c>
      <c r="BE661" s="1">
        <v>121</v>
      </c>
      <c r="BF661" s="1">
        <v>2500</v>
      </c>
      <c r="BG661" s="1">
        <v>2500</v>
      </c>
      <c r="BH661" s="1">
        <v>5.2854000000000001</v>
      </c>
      <c r="BI661" s="1" t="s">
        <v>10</v>
      </c>
    </row>
    <row r="662" spans="1:61" x14ac:dyDescent="0.15">
      <c r="A662" s="21" t="s">
        <v>1470</v>
      </c>
      <c r="B662" s="21" t="s">
        <v>1469</v>
      </c>
      <c r="C662" s="1" t="s">
        <v>38</v>
      </c>
      <c r="K662" s="1">
        <v>1</v>
      </c>
      <c r="V662" s="1">
        <v>936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22">
        <f t="shared" si="61"/>
        <v>936</v>
      </c>
      <c r="AI662" s="22"/>
      <c r="AJ662" s="22"/>
      <c r="AK662" s="22">
        <f t="shared" si="62"/>
        <v>936</v>
      </c>
      <c r="AL662" s="22"/>
      <c r="AM662" s="22"/>
      <c r="AN662" s="22"/>
      <c r="AO662" s="22"/>
      <c r="AP662" s="22">
        <f t="shared" si="63"/>
        <v>936</v>
      </c>
      <c r="AQ662" s="22"/>
      <c r="AR662" s="22">
        <f t="shared" si="64"/>
        <v>936</v>
      </c>
      <c r="AS662" s="22"/>
      <c r="AT662" s="22"/>
      <c r="AU662" s="22"/>
      <c r="AV662" s="22"/>
      <c r="AW662" s="22">
        <f t="shared" si="65"/>
        <v>936</v>
      </c>
      <c r="AX662" s="22"/>
      <c r="AY662" s="22"/>
      <c r="AZ662" s="22"/>
      <c r="BA662" s="22"/>
      <c r="BB662" s="1">
        <v>0</v>
      </c>
      <c r="BC662" s="1" t="s">
        <v>359</v>
      </c>
      <c r="BD662" s="1" t="s">
        <v>40</v>
      </c>
      <c r="BE662" s="1">
        <v>121</v>
      </c>
      <c r="BF662" s="1">
        <v>1000</v>
      </c>
      <c r="BG662" s="1">
        <v>1000</v>
      </c>
      <c r="BH662" s="1">
        <v>15.432</v>
      </c>
      <c r="BI662" s="1" t="s">
        <v>10</v>
      </c>
    </row>
    <row r="663" spans="1:61" x14ac:dyDescent="0.15">
      <c r="A663" s="21" t="s">
        <v>1471</v>
      </c>
      <c r="B663" s="21" t="s">
        <v>1472</v>
      </c>
      <c r="C663" s="1" t="s">
        <v>38</v>
      </c>
      <c r="K663" s="1">
        <v>1</v>
      </c>
      <c r="V663" s="1">
        <v>678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22">
        <f t="shared" si="61"/>
        <v>678</v>
      </c>
      <c r="AI663" s="22"/>
      <c r="AJ663" s="22"/>
      <c r="AK663" s="22">
        <f t="shared" si="62"/>
        <v>678</v>
      </c>
      <c r="AL663" s="22"/>
      <c r="AM663" s="22"/>
      <c r="AN663" s="22"/>
      <c r="AO663" s="22"/>
      <c r="AP663" s="22">
        <f t="shared" si="63"/>
        <v>678</v>
      </c>
      <c r="AQ663" s="22"/>
      <c r="AR663" s="22">
        <f t="shared" si="64"/>
        <v>678</v>
      </c>
      <c r="AS663" s="22"/>
      <c r="AT663" s="22"/>
      <c r="AU663" s="22"/>
      <c r="AV663" s="22"/>
      <c r="AW663" s="22">
        <f t="shared" si="65"/>
        <v>678</v>
      </c>
      <c r="AX663" s="22"/>
      <c r="AY663" s="22"/>
      <c r="AZ663" s="22"/>
      <c r="BA663" s="22"/>
      <c r="BB663" s="1">
        <v>0</v>
      </c>
      <c r="BC663" s="1" t="s">
        <v>468</v>
      </c>
      <c r="BD663" s="1" t="s">
        <v>40</v>
      </c>
      <c r="BE663" s="1">
        <v>506</v>
      </c>
      <c r="BF663" s="1">
        <v>250</v>
      </c>
      <c r="BG663" s="1">
        <v>1</v>
      </c>
      <c r="BH663" s="1">
        <v>7.6014999999999997</v>
      </c>
      <c r="BI663" s="1" t="s">
        <v>10</v>
      </c>
    </row>
    <row r="664" spans="1:61" x14ac:dyDescent="0.15">
      <c r="A664" s="21" t="s">
        <v>1473</v>
      </c>
      <c r="B664" s="21" t="s">
        <v>1474</v>
      </c>
      <c r="C664" s="1" t="s">
        <v>38</v>
      </c>
      <c r="K664" s="1">
        <v>8</v>
      </c>
      <c r="V664" s="1">
        <v>6312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22">
        <f t="shared" si="61"/>
        <v>6312</v>
      </c>
      <c r="AI664" s="22"/>
      <c r="AJ664" s="22"/>
      <c r="AK664" s="22">
        <f t="shared" si="62"/>
        <v>6312</v>
      </c>
      <c r="AL664" s="22"/>
      <c r="AM664" s="22"/>
      <c r="AN664" s="22"/>
      <c r="AO664" s="22"/>
      <c r="AP664" s="22">
        <f t="shared" si="63"/>
        <v>6312</v>
      </c>
      <c r="AQ664" s="22"/>
      <c r="AR664" s="22">
        <f t="shared" si="64"/>
        <v>6312</v>
      </c>
      <c r="AS664" s="22"/>
      <c r="AT664" s="22"/>
      <c r="AU664" s="22"/>
      <c r="AV664" s="22"/>
      <c r="AW664" s="22">
        <f t="shared" si="65"/>
        <v>6312</v>
      </c>
      <c r="AX664" s="22"/>
      <c r="AY664" s="22"/>
      <c r="AZ664" s="22"/>
      <c r="BA664" s="22"/>
      <c r="BB664" s="1">
        <v>0</v>
      </c>
      <c r="BC664" s="1" t="s">
        <v>117</v>
      </c>
      <c r="BD664" s="1" t="s">
        <v>40</v>
      </c>
      <c r="BE664" s="1">
        <v>211</v>
      </c>
      <c r="BF664" s="1">
        <v>3000</v>
      </c>
      <c r="BG664" s="1">
        <v>3000</v>
      </c>
      <c r="BH664" s="1">
        <v>9.5799999999999996E-2</v>
      </c>
      <c r="BI664" s="1" t="s">
        <v>10</v>
      </c>
    </row>
    <row r="665" spans="1:61" x14ac:dyDescent="0.15">
      <c r="A665" s="21" t="s">
        <v>1475</v>
      </c>
      <c r="B665" s="21" t="s">
        <v>1476</v>
      </c>
      <c r="C665" s="1" t="s">
        <v>38</v>
      </c>
      <c r="N665" s="1">
        <v>1</v>
      </c>
      <c r="V665" s="1">
        <v>1150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22">
        <f t="shared" si="61"/>
        <v>1150</v>
      </c>
      <c r="AI665" s="22"/>
      <c r="AJ665" s="22"/>
      <c r="AK665" s="22">
        <f t="shared" si="62"/>
        <v>1150</v>
      </c>
      <c r="AL665" s="22"/>
      <c r="AM665" s="22"/>
      <c r="AN665" s="22"/>
      <c r="AO665" s="22"/>
      <c r="AP665" s="22">
        <f t="shared" si="63"/>
        <v>1150</v>
      </c>
      <c r="AQ665" s="22"/>
      <c r="AR665" s="22">
        <f t="shared" si="64"/>
        <v>1150</v>
      </c>
      <c r="AS665" s="22"/>
      <c r="AT665" s="22"/>
      <c r="AU665" s="22"/>
      <c r="AV665" s="22"/>
      <c r="AW665" s="22">
        <f t="shared" si="65"/>
        <v>1150</v>
      </c>
      <c r="AX665" s="22"/>
      <c r="AY665" s="22"/>
      <c r="AZ665" s="22"/>
      <c r="BA665" s="22"/>
      <c r="BB665" s="1">
        <v>0</v>
      </c>
      <c r="BC665" s="1" t="s">
        <v>331</v>
      </c>
      <c r="BD665" s="1" t="s">
        <v>40</v>
      </c>
      <c r="BE665" s="1">
        <v>86</v>
      </c>
      <c r="BF665" s="1">
        <v>2500</v>
      </c>
      <c r="BG665" s="1">
        <v>2500</v>
      </c>
      <c r="BH665" s="1">
        <v>12.4321</v>
      </c>
      <c r="BI665" s="1" t="s">
        <v>13</v>
      </c>
    </row>
    <row r="666" spans="1:61" x14ac:dyDescent="0.15">
      <c r="A666" s="21" t="s">
        <v>1477</v>
      </c>
      <c r="B666" s="21" t="s">
        <v>1440</v>
      </c>
      <c r="C666" s="1" t="s">
        <v>38</v>
      </c>
      <c r="K666" s="1">
        <v>3</v>
      </c>
      <c r="V666" s="1">
        <v>0</v>
      </c>
      <c r="W666" s="1">
        <v>0</v>
      </c>
      <c r="X666" s="1">
        <v>2140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22">
        <f t="shared" si="61"/>
        <v>2140</v>
      </c>
      <c r="AI666" s="22"/>
      <c r="AJ666" s="22"/>
      <c r="AK666" s="22">
        <f t="shared" si="62"/>
        <v>2140</v>
      </c>
      <c r="AL666" s="22"/>
      <c r="AM666" s="22"/>
      <c r="AN666" s="22"/>
      <c r="AO666" s="22"/>
      <c r="AP666" s="22">
        <f t="shared" si="63"/>
        <v>2140</v>
      </c>
      <c r="AQ666" s="22"/>
      <c r="AR666" s="22">
        <f t="shared" si="64"/>
        <v>2140</v>
      </c>
      <c r="AS666" s="22"/>
      <c r="AT666" s="22"/>
      <c r="AU666" s="22"/>
      <c r="AV666" s="22"/>
      <c r="AW666" s="22">
        <f t="shared" si="65"/>
        <v>2140</v>
      </c>
      <c r="AX666" s="22"/>
      <c r="AY666" s="22"/>
      <c r="AZ666" s="22"/>
      <c r="BA666" s="22"/>
      <c r="BB666" s="1">
        <v>0</v>
      </c>
      <c r="BC666" s="1" t="s">
        <v>181</v>
      </c>
      <c r="BD666" s="1" t="s">
        <v>40</v>
      </c>
      <c r="BE666" s="1">
        <v>119</v>
      </c>
      <c r="BF666" s="1">
        <v>3000</v>
      </c>
      <c r="BG666" s="1">
        <v>3000</v>
      </c>
      <c r="BH666" s="1">
        <v>6.2480000000000002</v>
      </c>
      <c r="BI666" s="1" t="s">
        <v>10</v>
      </c>
    </row>
    <row r="667" spans="1:61" x14ac:dyDescent="0.15">
      <c r="A667" s="21" t="s">
        <v>1478</v>
      </c>
      <c r="B667" s="21" t="s">
        <v>1479</v>
      </c>
      <c r="C667" s="1" t="s">
        <v>38</v>
      </c>
      <c r="K667" s="1">
        <v>1</v>
      </c>
      <c r="P667" s="1">
        <v>1</v>
      </c>
      <c r="V667" s="1">
        <v>2332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22">
        <f t="shared" si="61"/>
        <v>2332</v>
      </c>
      <c r="AI667" s="22"/>
      <c r="AJ667" s="22"/>
      <c r="AK667" s="22">
        <f t="shared" si="62"/>
        <v>2332</v>
      </c>
      <c r="AL667" s="22"/>
      <c r="AM667" s="22"/>
      <c r="AN667" s="22"/>
      <c r="AO667" s="22"/>
      <c r="AP667" s="22">
        <f t="shared" si="63"/>
        <v>2332</v>
      </c>
      <c r="AQ667" s="22"/>
      <c r="AR667" s="22">
        <f t="shared" si="64"/>
        <v>2332</v>
      </c>
      <c r="AS667" s="22"/>
      <c r="AT667" s="22"/>
      <c r="AU667" s="22"/>
      <c r="AV667" s="22"/>
      <c r="AW667" s="22">
        <f t="shared" si="65"/>
        <v>2332</v>
      </c>
      <c r="AX667" s="22"/>
      <c r="AY667" s="22"/>
      <c r="AZ667" s="22"/>
      <c r="BA667" s="22"/>
      <c r="BB667" s="1">
        <v>0</v>
      </c>
      <c r="BC667" s="1" t="s">
        <v>331</v>
      </c>
      <c r="BD667" s="1" t="s">
        <v>40</v>
      </c>
      <c r="BE667" s="1">
        <v>86</v>
      </c>
      <c r="BF667" s="1">
        <v>2500</v>
      </c>
      <c r="BG667" s="1">
        <v>2500</v>
      </c>
      <c r="BH667" s="1">
        <v>6.3432000000000004</v>
      </c>
      <c r="BI667" s="1" t="s">
        <v>834</v>
      </c>
    </row>
    <row r="668" spans="1:61" x14ac:dyDescent="0.15">
      <c r="A668" s="24" t="s">
        <v>738</v>
      </c>
      <c r="B668" s="21" t="s">
        <v>739</v>
      </c>
      <c r="C668" s="1" t="s">
        <v>38</v>
      </c>
      <c r="D668" s="1">
        <v>1</v>
      </c>
      <c r="V668" s="1">
        <v>158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22">
        <f t="shared" si="61"/>
        <v>158</v>
      </c>
      <c r="AI668" s="22"/>
      <c r="AJ668" s="22"/>
      <c r="AK668" s="22">
        <f t="shared" si="62"/>
        <v>158</v>
      </c>
      <c r="AL668" s="22"/>
      <c r="AM668" s="22"/>
      <c r="AN668" s="22"/>
      <c r="AO668" s="22"/>
      <c r="AP668" s="22">
        <f t="shared" si="63"/>
        <v>158</v>
      </c>
      <c r="AQ668" s="22"/>
      <c r="AR668" s="22">
        <f t="shared" si="64"/>
        <v>158</v>
      </c>
      <c r="AS668" s="22"/>
      <c r="AT668" s="22"/>
      <c r="AU668" s="22"/>
      <c r="AV668" s="22"/>
      <c r="AW668" s="22">
        <f t="shared" si="65"/>
        <v>158</v>
      </c>
      <c r="AX668" s="22" t="s">
        <v>1728</v>
      </c>
      <c r="AY668" s="22"/>
      <c r="AZ668" s="22" t="s">
        <v>1843</v>
      </c>
      <c r="BA668" s="22"/>
      <c r="BB668" s="1">
        <v>0</v>
      </c>
      <c r="BC668" s="1" t="s">
        <v>737</v>
      </c>
      <c r="BD668" s="1" t="s">
        <v>40</v>
      </c>
      <c r="BE668" s="1">
        <v>31</v>
      </c>
      <c r="BF668" s="1">
        <v>125</v>
      </c>
      <c r="BG668" s="1">
        <v>125</v>
      </c>
      <c r="BH668" s="1">
        <v>18.0578</v>
      </c>
      <c r="BI668" s="1" t="s">
        <v>125</v>
      </c>
    </row>
    <row r="669" spans="1:61" x14ac:dyDescent="0.15">
      <c r="A669" s="21" t="s">
        <v>1482</v>
      </c>
      <c r="B669" s="21" t="s">
        <v>1483</v>
      </c>
      <c r="C669" s="1" t="s">
        <v>38</v>
      </c>
      <c r="K669" s="1">
        <v>4</v>
      </c>
      <c r="V669" s="1">
        <v>2560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22">
        <f t="shared" si="61"/>
        <v>2560</v>
      </c>
      <c r="AI669" s="22"/>
      <c r="AJ669" s="22"/>
      <c r="AK669" s="22">
        <f t="shared" si="62"/>
        <v>2560</v>
      </c>
      <c r="AL669" s="22"/>
      <c r="AM669" s="22"/>
      <c r="AN669" s="22"/>
      <c r="AO669" s="22"/>
      <c r="AP669" s="22">
        <f t="shared" si="63"/>
        <v>2560</v>
      </c>
      <c r="AQ669" s="22"/>
      <c r="AR669" s="22">
        <f t="shared" si="64"/>
        <v>2560</v>
      </c>
      <c r="AS669" s="22"/>
      <c r="AT669" s="22"/>
      <c r="AU669" s="22"/>
      <c r="AV669" s="22"/>
      <c r="AW669" s="22">
        <f t="shared" si="65"/>
        <v>2560</v>
      </c>
      <c r="AX669" s="22"/>
      <c r="AY669" s="22"/>
      <c r="AZ669" s="22"/>
      <c r="BA669" s="22"/>
      <c r="BB669" s="1">
        <v>0</v>
      </c>
      <c r="BC669" s="1" t="s">
        <v>468</v>
      </c>
      <c r="BD669" s="1" t="s">
        <v>40</v>
      </c>
      <c r="BE669" s="1">
        <v>61</v>
      </c>
      <c r="BF669" s="1">
        <v>500</v>
      </c>
      <c r="BG669" s="1">
        <v>500</v>
      </c>
      <c r="BH669" s="1">
        <v>6.2725</v>
      </c>
      <c r="BI669" s="1" t="s">
        <v>10</v>
      </c>
    </row>
    <row r="670" spans="1:61" x14ac:dyDescent="0.15">
      <c r="A670" s="21" t="s">
        <v>1484</v>
      </c>
      <c r="B670" s="21" t="s">
        <v>1485</v>
      </c>
      <c r="C670" s="1" t="s">
        <v>38</v>
      </c>
      <c r="L670" s="1">
        <v>1</v>
      </c>
      <c r="V670" s="1">
        <v>1714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22">
        <f t="shared" si="61"/>
        <v>1714</v>
      </c>
      <c r="AI670" s="22"/>
      <c r="AJ670" s="22"/>
      <c r="AK670" s="22">
        <f t="shared" si="62"/>
        <v>1714</v>
      </c>
      <c r="AL670" s="22"/>
      <c r="AM670" s="22"/>
      <c r="AN670" s="22"/>
      <c r="AO670" s="22"/>
      <c r="AP670" s="22">
        <f t="shared" si="63"/>
        <v>1714</v>
      </c>
      <c r="AQ670" s="22"/>
      <c r="AR670" s="22">
        <f t="shared" si="64"/>
        <v>1714</v>
      </c>
      <c r="AS670" s="22"/>
      <c r="AT670" s="22"/>
      <c r="AU670" s="22"/>
      <c r="AV670" s="22"/>
      <c r="AW670" s="22">
        <f t="shared" si="65"/>
        <v>1714</v>
      </c>
      <c r="AX670" s="22"/>
      <c r="AY670" s="22"/>
      <c r="AZ670" s="22"/>
      <c r="BA670" s="22"/>
      <c r="BB670" s="1">
        <v>0</v>
      </c>
      <c r="BC670" s="1" t="s">
        <v>468</v>
      </c>
      <c r="BD670" s="1" t="s">
        <v>40</v>
      </c>
      <c r="BE670" s="1">
        <v>61</v>
      </c>
      <c r="BF670" s="1">
        <v>1800</v>
      </c>
      <c r="BG670" s="1">
        <v>1800</v>
      </c>
      <c r="BH670" s="1">
        <v>59.602899999999998</v>
      </c>
      <c r="BI670" s="1" t="s">
        <v>11</v>
      </c>
    </row>
    <row r="671" spans="1:61" x14ac:dyDescent="0.15">
      <c r="A671" s="21" t="s">
        <v>1486</v>
      </c>
      <c r="B671" s="21" t="s">
        <v>1487</v>
      </c>
      <c r="C671" s="1" t="s">
        <v>38</v>
      </c>
      <c r="K671" s="1">
        <v>2</v>
      </c>
      <c r="V671" s="1">
        <v>3694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22">
        <f t="shared" si="61"/>
        <v>3694</v>
      </c>
      <c r="AI671" s="22"/>
      <c r="AJ671" s="22"/>
      <c r="AK671" s="22">
        <f t="shared" si="62"/>
        <v>3694</v>
      </c>
      <c r="AL671" s="22"/>
      <c r="AM671" s="22"/>
      <c r="AN671" s="22"/>
      <c r="AO671" s="22"/>
      <c r="AP671" s="22">
        <f t="shared" si="63"/>
        <v>3694</v>
      </c>
      <c r="AQ671" s="22"/>
      <c r="AR671" s="22">
        <f t="shared" si="64"/>
        <v>3694</v>
      </c>
      <c r="AS671" s="22"/>
      <c r="AT671" s="22"/>
      <c r="AU671" s="22"/>
      <c r="AV671" s="22"/>
      <c r="AW671" s="22">
        <f t="shared" si="65"/>
        <v>3694</v>
      </c>
      <c r="AX671" s="22"/>
      <c r="AY671" s="22"/>
      <c r="AZ671" s="22"/>
      <c r="BA671" s="22"/>
      <c r="BB671" s="1">
        <v>0</v>
      </c>
      <c r="BC671" s="1" t="s">
        <v>468</v>
      </c>
      <c r="BD671" s="1" t="s">
        <v>40</v>
      </c>
      <c r="BE671" s="1">
        <v>61</v>
      </c>
      <c r="BF671" s="1">
        <v>2500</v>
      </c>
      <c r="BG671" s="1">
        <v>2500</v>
      </c>
      <c r="BH671" s="1">
        <v>35.577800000000003</v>
      </c>
      <c r="BI671" s="1" t="s">
        <v>10</v>
      </c>
    </row>
    <row r="672" spans="1:61" x14ac:dyDescent="0.15">
      <c r="A672" s="21" t="s">
        <v>1488</v>
      </c>
      <c r="B672" s="21" t="s">
        <v>1489</v>
      </c>
      <c r="C672" s="1" t="s">
        <v>38</v>
      </c>
      <c r="K672" s="1">
        <v>1</v>
      </c>
      <c r="V672" s="1">
        <v>1850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22">
        <f t="shared" si="61"/>
        <v>1850</v>
      </c>
      <c r="AI672" s="22"/>
      <c r="AJ672" s="22"/>
      <c r="AK672" s="22">
        <f t="shared" si="62"/>
        <v>1850</v>
      </c>
      <c r="AL672" s="22"/>
      <c r="AM672" s="22"/>
      <c r="AN672" s="22"/>
      <c r="AO672" s="22"/>
      <c r="AP672" s="22">
        <f t="shared" si="63"/>
        <v>1850</v>
      </c>
      <c r="AQ672" s="22"/>
      <c r="AR672" s="22">
        <f t="shared" si="64"/>
        <v>1850</v>
      </c>
      <c r="AS672" s="22"/>
      <c r="AT672" s="22"/>
      <c r="AU672" s="22"/>
      <c r="AV672" s="22"/>
      <c r="AW672" s="22">
        <f t="shared" si="65"/>
        <v>1850</v>
      </c>
      <c r="AX672" s="22"/>
      <c r="AY672" s="22"/>
      <c r="AZ672" s="22"/>
      <c r="BA672" s="22"/>
      <c r="BB672" s="1">
        <v>0</v>
      </c>
      <c r="BC672" s="1" t="s">
        <v>331</v>
      </c>
      <c r="BD672" s="1" t="s">
        <v>40</v>
      </c>
      <c r="BE672" s="1">
        <v>71</v>
      </c>
      <c r="BF672" s="1">
        <v>2500</v>
      </c>
      <c r="BG672" s="1">
        <v>2500</v>
      </c>
      <c r="BH672" s="1">
        <v>11.864699999999999</v>
      </c>
      <c r="BI672" s="1" t="s">
        <v>10</v>
      </c>
    </row>
    <row r="673" spans="1:61" x14ac:dyDescent="0.15">
      <c r="A673" s="21" t="s">
        <v>1490</v>
      </c>
      <c r="B673" s="21" t="s">
        <v>1491</v>
      </c>
      <c r="C673" s="1" t="s">
        <v>38</v>
      </c>
      <c r="K673" s="1">
        <v>1</v>
      </c>
      <c r="V673" s="1">
        <v>637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22">
        <f t="shared" si="61"/>
        <v>637</v>
      </c>
      <c r="AI673" s="22"/>
      <c r="AJ673" s="22"/>
      <c r="AK673" s="22">
        <f t="shared" si="62"/>
        <v>637</v>
      </c>
      <c r="AL673" s="22"/>
      <c r="AM673" s="22"/>
      <c r="AN673" s="22"/>
      <c r="AO673" s="22"/>
      <c r="AP673" s="22">
        <f t="shared" si="63"/>
        <v>637</v>
      </c>
      <c r="AQ673" s="22"/>
      <c r="AR673" s="22">
        <f t="shared" si="64"/>
        <v>637</v>
      </c>
      <c r="AS673" s="22"/>
      <c r="AT673" s="22"/>
      <c r="AU673" s="22"/>
      <c r="AV673" s="22"/>
      <c r="AW673" s="22">
        <f t="shared" si="65"/>
        <v>637</v>
      </c>
      <c r="AX673" s="22"/>
      <c r="AY673" s="22"/>
      <c r="AZ673" s="22"/>
      <c r="BA673" s="22"/>
      <c r="BB673" s="1">
        <v>0</v>
      </c>
      <c r="BC673" s="1" t="s">
        <v>117</v>
      </c>
      <c r="BD673" s="1" t="s">
        <v>40</v>
      </c>
      <c r="BE673" s="1">
        <v>71</v>
      </c>
      <c r="BF673" s="1">
        <v>150</v>
      </c>
      <c r="BG673" s="1">
        <v>75</v>
      </c>
      <c r="BH673" s="1">
        <v>8.2074999999999996</v>
      </c>
      <c r="BI673" s="1" t="s">
        <v>10</v>
      </c>
    </row>
    <row r="674" spans="1:61" x14ac:dyDescent="0.15">
      <c r="A674" s="21" t="s">
        <v>1492</v>
      </c>
      <c r="B674" s="21" t="s">
        <v>1493</v>
      </c>
      <c r="C674" s="1" t="s">
        <v>38</v>
      </c>
      <c r="K674" s="1">
        <v>1</v>
      </c>
      <c r="V674" s="1">
        <v>723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22">
        <f t="shared" si="61"/>
        <v>723</v>
      </c>
      <c r="AI674" s="22"/>
      <c r="AJ674" s="22"/>
      <c r="AK674" s="22">
        <f t="shared" si="62"/>
        <v>723</v>
      </c>
      <c r="AL674" s="22"/>
      <c r="AM674" s="22"/>
      <c r="AN674" s="22"/>
      <c r="AO674" s="22"/>
      <c r="AP674" s="22">
        <f t="shared" si="63"/>
        <v>723</v>
      </c>
      <c r="AQ674" s="22"/>
      <c r="AR674" s="22">
        <f t="shared" si="64"/>
        <v>723</v>
      </c>
      <c r="AS674" s="22"/>
      <c r="AT674" s="22"/>
      <c r="AU674" s="22"/>
      <c r="AV674" s="22"/>
      <c r="AW674" s="22">
        <f t="shared" si="65"/>
        <v>723</v>
      </c>
      <c r="AX674" s="22"/>
      <c r="AY674" s="22"/>
      <c r="AZ674" s="22"/>
      <c r="BA674" s="22"/>
      <c r="BB674" s="1">
        <v>0</v>
      </c>
      <c r="BC674" s="1" t="s">
        <v>302</v>
      </c>
      <c r="BD674" s="1" t="s">
        <v>40</v>
      </c>
      <c r="BE674" s="1">
        <v>91</v>
      </c>
      <c r="BF674" s="1">
        <v>204</v>
      </c>
      <c r="BG674" s="1">
        <v>204</v>
      </c>
      <c r="BH674" s="1">
        <v>0.69669999999999999</v>
      </c>
      <c r="BI674" s="1" t="s">
        <v>10</v>
      </c>
    </row>
    <row r="675" spans="1:61" x14ac:dyDescent="0.15">
      <c r="A675" s="21" t="s">
        <v>1494</v>
      </c>
      <c r="B675" s="21" t="s">
        <v>1495</v>
      </c>
      <c r="C675" s="1" t="s">
        <v>38</v>
      </c>
      <c r="K675" s="1">
        <v>16</v>
      </c>
      <c r="V675" s="1">
        <v>11179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22">
        <f t="shared" si="61"/>
        <v>11179</v>
      </c>
      <c r="AI675" s="22"/>
      <c r="AJ675" s="22"/>
      <c r="AK675" s="22">
        <f t="shared" si="62"/>
        <v>11179</v>
      </c>
      <c r="AL675" s="22"/>
      <c r="AM675" s="22"/>
      <c r="AN675" s="22"/>
      <c r="AO675" s="22"/>
      <c r="AP675" s="22">
        <f t="shared" si="63"/>
        <v>11179</v>
      </c>
      <c r="AQ675" s="22"/>
      <c r="AR675" s="22">
        <f t="shared" si="64"/>
        <v>11179</v>
      </c>
      <c r="AS675" s="22"/>
      <c r="AT675" s="22"/>
      <c r="AU675" s="22"/>
      <c r="AV675" s="22"/>
      <c r="AW675" s="22">
        <f t="shared" si="65"/>
        <v>11179</v>
      </c>
      <c r="AX675" s="22"/>
      <c r="AY675" s="22"/>
      <c r="AZ675" s="22"/>
      <c r="BA675" s="22"/>
      <c r="BB675" s="1">
        <v>0</v>
      </c>
      <c r="BC675" s="1" t="s">
        <v>465</v>
      </c>
      <c r="BD675" s="1" t="s">
        <v>40</v>
      </c>
      <c r="BE675" s="1">
        <v>91</v>
      </c>
      <c r="BF675" s="1">
        <v>12000</v>
      </c>
      <c r="BG675" s="1">
        <v>3000</v>
      </c>
      <c r="BH675" s="1">
        <v>0.22689999999999999</v>
      </c>
      <c r="BI675" s="1" t="s">
        <v>10</v>
      </c>
    </row>
    <row r="676" spans="1:61" x14ac:dyDescent="0.15">
      <c r="A676" s="21" t="s">
        <v>1641</v>
      </c>
      <c r="B676" s="21" t="s">
        <v>1642</v>
      </c>
      <c r="C676" s="1" t="s">
        <v>38</v>
      </c>
      <c r="P676" s="1">
        <v>1</v>
      </c>
      <c r="V676" s="1">
        <v>296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22">
        <f t="shared" si="61"/>
        <v>296</v>
      </c>
      <c r="AI676" s="22"/>
      <c r="AJ676" s="22"/>
      <c r="AK676" s="22">
        <f t="shared" si="62"/>
        <v>296</v>
      </c>
      <c r="AL676" s="22"/>
      <c r="AM676" s="22"/>
      <c r="AN676" s="22"/>
      <c r="AO676" s="22"/>
      <c r="AP676" s="22">
        <f t="shared" si="63"/>
        <v>296</v>
      </c>
      <c r="AQ676" s="22"/>
      <c r="AR676" s="22">
        <f t="shared" si="64"/>
        <v>296</v>
      </c>
      <c r="AS676" s="22"/>
      <c r="AT676" s="22"/>
      <c r="AU676" s="22"/>
      <c r="AV676" s="22" t="s">
        <v>1728</v>
      </c>
      <c r="AW676" s="22">
        <f t="shared" si="65"/>
        <v>296</v>
      </c>
      <c r="AX676" s="22" t="s">
        <v>1728</v>
      </c>
      <c r="AY676" s="22"/>
      <c r="AZ676" s="22" t="s">
        <v>1843</v>
      </c>
      <c r="BA676" s="22"/>
      <c r="BB676" s="1">
        <v>0</v>
      </c>
      <c r="BC676" s="1" t="s">
        <v>737</v>
      </c>
      <c r="BD676" s="1" t="s">
        <v>40</v>
      </c>
      <c r="BE676" s="1">
        <v>31</v>
      </c>
      <c r="BF676" s="1">
        <v>100</v>
      </c>
      <c r="BG676" s="1">
        <v>1</v>
      </c>
      <c r="BH676" s="1">
        <v>11.310700000000001</v>
      </c>
      <c r="BI676" s="1" t="s">
        <v>15</v>
      </c>
    </row>
    <row r="677" spans="1:61" x14ac:dyDescent="0.15">
      <c r="A677" s="21" t="s">
        <v>1498</v>
      </c>
      <c r="B677" s="21" t="s">
        <v>1499</v>
      </c>
      <c r="C677" s="1" t="s">
        <v>38</v>
      </c>
      <c r="K677" s="1">
        <v>1</v>
      </c>
      <c r="V677" s="1">
        <v>2005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22">
        <f t="shared" si="61"/>
        <v>2005</v>
      </c>
      <c r="AI677" s="22"/>
      <c r="AJ677" s="22"/>
      <c r="AK677" s="22">
        <f t="shared" si="62"/>
        <v>2005</v>
      </c>
      <c r="AL677" s="22"/>
      <c r="AM677" s="22"/>
      <c r="AN677" s="22"/>
      <c r="AO677" s="22"/>
      <c r="AP677" s="22">
        <f t="shared" si="63"/>
        <v>2005</v>
      </c>
      <c r="AQ677" s="22"/>
      <c r="AR677" s="22">
        <f t="shared" si="64"/>
        <v>2005</v>
      </c>
      <c r="AS677" s="22"/>
      <c r="AT677" s="22"/>
      <c r="AU677" s="22"/>
      <c r="AV677" s="22"/>
      <c r="AW677" s="22">
        <f t="shared" si="65"/>
        <v>2005</v>
      </c>
      <c r="AX677" s="22"/>
      <c r="AY677" s="22"/>
      <c r="AZ677" s="22"/>
      <c r="BA677" s="22"/>
      <c r="BB677" s="1">
        <v>0</v>
      </c>
      <c r="BC677" s="1" t="s">
        <v>359</v>
      </c>
      <c r="BD677" s="1" t="s">
        <v>40</v>
      </c>
      <c r="BE677" s="1">
        <v>121</v>
      </c>
      <c r="BF677" s="1">
        <v>2000</v>
      </c>
      <c r="BG677" s="1">
        <v>2000</v>
      </c>
      <c r="BH677" s="1">
        <v>1.232</v>
      </c>
      <c r="BI677" s="1" t="s">
        <v>10</v>
      </c>
    </row>
    <row r="678" spans="1:61" x14ac:dyDescent="0.15">
      <c r="A678" s="21" t="s">
        <v>1500</v>
      </c>
      <c r="B678" s="21" t="s">
        <v>1501</v>
      </c>
      <c r="C678" s="1" t="s">
        <v>38</v>
      </c>
      <c r="K678" s="1">
        <v>2</v>
      </c>
      <c r="V678" s="1">
        <v>2008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22">
        <f t="shared" si="61"/>
        <v>2008</v>
      </c>
      <c r="AI678" s="22"/>
      <c r="AJ678" s="22"/>
      <c r="AK678" s="22">
        <f t="shared" si="62"/>
        <v>2008</v>
      </c>
      <c r="AL678" s="22"/>
      <c r="AM678" s="22"/>
      <c r="AN678" s="22"/>
      <c r="AO678" s="22"/>
      <c r="AP678" s="22">
        <f t="shared" si="63"/>
        <v>2008</v>
      </c>
      <c r="AQ678" s="22"/>
      <c r="AR678" s="22">
        <f t="shared" si="64"/>
        <v>2008</v>
      </c>
      <c r="AS678" s="22"/>
      <c r="AT678" s="22"/>
      <c r="AU678" s="22"/>
      <c r="AV678" s="22"/>
      <c r="AW678" s="22">
        <f t="shared" si="65"/>
        <v>2008</v>
      </c>
      <c r="AX678" s="22"/>
      <c r="AY678" s="22"/>
      <c r="AZ678" s="22"/>
      <c r="BA678" s="22"/>
      <c r="BB678" s="1">
        <v>0</v>
      </c>
      <c r="BC678" s="1" t="s">
        <v>117</v>
      </c>
      <c r="BD678" s="1" t="s">
        <v>40</v>
      </c>
      <c r="BE678" s="1">
        <v>121</v>
      </c>
      <c r="BF678" s="1">
        <v>2000</v>
      </c>
      <c r="BG678" s="1">
        <v>2000</v>
      </c>
      <c r="BH678" s="1">
        <v>0.83009999999999995</v>
      </c>
      <c r="BI678" s="1" t="s">
        <v>10</v>
      </c>
    </row>
    <row r="679" spans="1:61" x14ac:dyDescent="0.15">
      <c r="A679" s="21" t="s">
        <v>1502</v>
      </c>
      <c r="B679" s="21" t="s">
        <v>1503</v>
      </c>
      <c r="C679" s="1" t="s">
        <v>38</v>
      </c>
      <c r="K679" s="1">
        <v>1</v>
      </c>
      <c r="V679" s="1">
        <v>827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22">
        <f t="shared" si="61"/>
        <v>827</v>
      </c>
      <c r="AI679" s="22"/>
      <c r="AJ679" s="22"/>
      <c r="AK679" s="22">
        <f t="shared" si="62"/>
        <v>827</v>
      </c>
      <c r="AL679" s="22"/>
      <c r="AM679" s="22"/>
      <c r="AN679" s="22"/>
      <c r="AO679" s="22"/>
      <c r="AP679" s="22">
        <f t="shared" si="63"/>
        <v>827</v>
      </c>
      <c r="AQ679" s="22"/>
      <c r="AR679" s="22">
        <f t="shared" si="64"/>
        <v>827</v>
      </c>
      <c r="AS679" s="22"/>
      <c r="AT679" s="22"/>
      <c r="AU679" s="22"/>
      <c r="AV679" s="22"/>
      <c r="AW679" s="22">
        <f t="shared" si="65"/>
        <v>827</v>
      </c>
      <c r="AX679" s="22"/>
      <c r="AY679" s="22"/>
      <c r="AZ679" s="22"/>
      <c r="BA679" s="22"/>
      <c r="BB679" s="1">
        <v>0</v>
      </c>
      <c r="BC679" s="1" t="s">
        <v>181</v>
      </c>
      <c r="BD679" s="1" t="s">
        <v>40</v>
      </c>
      <c r="BE679" s="1">
        <v>61</v>
      </c>
      <c r="BF679" s="1">
        <v>2500</v>
      </c>
      <c r="BG679" s="1">
        <v>2500</v>
      </c>
      <c r="BH679" s="1">
        <v>1.1536999999999999</v>
      </c>
      <c r="BI679" s="1" t="s">
        <v>10</v>
      </c>
    </row>
    <row r="680" spans="1:61" x14ac:dyDescent="0.15">
      <c r="A680" s="24" t="s">
        <v>213</v>
      </c>
      <c r="B680" s="21" t="s">
        <v>214</v>
      </c>
      <c r="C680" s="1" t="s">
        <v>38</v>
      </c>
      <c r="D680" s="1">
        <v>3</v>
      </c>
      <c r="G680" s="1">
        <v>16</v>
      </c>
      <c r="I680" s="1">
        <v>3</v>
      </c>
      <c r="J680" s="1">
        <v>5</v>
      </c>
      <c r="R680" s="1">
        <v>14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7064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22">
        <f t="shared" si="61"/>
        <v>7064</v>
      </c>
      <c r="AI680" s="22"/>
      <c r="AJ680" s="22"/>
      <c r="AK680" s="22">
        <f t="shared" si="62"/>
        <v>7064</v>
      </c>
      <c r="AL680" s="22"/>
      <c r="AM680" s="22"/>
      <c r="AN680" s="22"/>
      <c r="AO680" s="22"/>
      <c r="AP680" s="22">
        <f t="shared" si="63"/>
        <v>7064</v>
      </c>
      <c r="AQ680" s="22" t="s">
        <v>1728</v>
      </c>
      <c r="AR680" s="22">
        <f t="shared" si="64"/>
        <v>7064</v>
      </c>
      <c r="AS680" s="22"/>
      <c r="AT680" s="22"/>
      <c r="AU680" s="22"/>
      <c r="AV680" s="22" t="s">
        <v>1728</v>
      </c>
      <c r="AW680" s="22">
        <f t="shared" si="65"/>
        <v>7064</v>
      </c>
      <c r="AX680" s="22" t="s">
        <v>1728</v>
      </c>
      <c r="AY680" s="22">
        <v>5000</v>
      </c>
      <c r="AZ680" s="22" t="s">
        <v>1700</v>
      </c>
      <c r="BA680" s="22"/>
      <c r="BB680" s="1">
        <v>10000</v>
      </c>
      <c r="BC680" s="1" t="s">
        <v>172</v>
      </c>
      <c r="BD680" s="1" t="s">
        <v>40</v>
      </c>
      <c r="BE680" s="1">
        <v>66</v>
      </c>
      <c r="BF680" s="1">
        <v>5000</v>
      </c>
      <c r="BG680" s="1">
        <v>5000</v>
      </c>
      <c r="BH680" s="1">
        <v>2E-3</v>
      </c>
      <c r="BI680" s="1" t="s">
        <v>185</v>
      </c>
    </row>
    <row r="681" spans="1:61" x14ac:dyDescent="0.15">
      <c r="A681" s="21" t="s">
        <v>1506</v>
      </c>
      <c r="B681" s="21" t="s">
        <v>1507</v>
      </c>
      <c r="C681" s="1" t="s">
        <v>38</v>
      </c>
      <c r="K681" s="1">
        <v>1</v>
      </c>
      <c r="V681" s="1">
        <v>684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22">
        <f t="shared" si="61"/>
        <v>684</v>
      </c>
      <c r="AI681" s="22"/>
      <c r="AJ681" s="22"/>
      <c r="AK681" s="22">
        <f t="shared" si="62"/>
        <v>684</v>
      </c>
      <c r="AL681" s="22"/>
      <c r="AM681" s="22"/>
      <c r="AN681" s="22"/>
      <c r="AO681" s="22"/>
      <c r="AP681" s="22">
        <f t="shared" si="63"/>
        <v>684</v>
      </c>
      <c r="AQ681" s="22"/>
      <c r="AR681" s="22">
        <f t="shared" si="64"/>
        <v>684</v>
      </c>
      <c r="AS681" s="22"/>
      <c r="AT681" s="22"/>
      <c r="AU681" s="22"/>
      <c r="AV681" s="22"/>
      <c r="AW681" s="22">
        <f t="shared" si="65"/>
        <v>684</v>
      </c>
      <c r="AX681" s="22"/>
      <c r="AY681" s="22"/>
      <c r="AZ681" s="22"/>
      <c r="BA681" s="22"/>
      <c r="BB681" s="1">
        <v>0</v>
      </c>
      <c r="BC681" s="1" t="s">
        <v>181</v>
      </c>
      <c r="BD681" s="1" t="s">
        <v>40</v>
      </c>
      <c r="BE681" s="1">
        <v>61</v>
      </c>
      <c r="BF681" s="1">
        <v>2000</v>
      </c>
      <c r="BG681" s="1">
        <v>2000</v>
      </c>
      <c r="BH681" s="1">
        <v>8.7395999999999994</v>
      </c>
      <c r="BI681" s="1" t="s">
        <v>10</v>
      </c>
    </row>
    <row r="682" spans="1:61" x14ac:dyDescent="0.15">
      <c r="A682" s="21" t="s">
        <v>1508</v>
      </c>
      <c r="B682" s="21" t="s">
        <v>1509</v>
      </c>
      <c r="C682" s="1" t="s">
        <v>38</v>
      </c>
      <c r="K682" s="1">
        <v>11</v>
      </c>
      <c r="V682" s="1">
        <v>11843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22">
        <f t="shared" si="61"/>
        <v>11843</v>
      </c>
      <c r="AI682" s="22"/>
      <c r="AJ682" s="22"/>
      <c r="AK682" s="22">
        <f t="shared" si="62"/>
        <v>11843</v>
      </c>
      <c r="AL682" s="22"/>
      <c r="AM682" s="22"/>
      <c r="AN682" s="22"/>
      <c r="AO682" s="22"/>
      <c r="AP682" s="22">
        <f t="shared" si="63"/>
        <v>11843</v>
      </c>
      <c r="AQ682" s="22"/>
      <c r="AR682" s="22">
        <f t="shared" si="64"/>
        <v>11843</v>
      </c>
      <c r="AS682" s="22"/>
      <c r="AT682" s="22"/>
      <c r="AU682" s="22"/>
      <c r="AV682" s="22"/>
      <c r="AW682" s="22">
        <f t="shared" si="65"/>
        <v>11843</v>
      </c>
      <c r="AX682" s="22"/>
      <c r="AY682" s="22"/>
      <c r="AZ682" s="22"/>
      <c r="BA682" s="22"/>
      <c r="BB682" s="1">
        <v>0</v>
      </c>
      <c r="BC682" s="1" t="s">
        <v>359</v>
      </c>
      <c r="BD682" s="1" t="s">
        <v>40</v>
      </c>
      <c r="BE682" s="1">
        <v>101</v>
      </c>
      <c r="BF682" s="1">
        <v>12000</v>
      </c>
      <c r="BG682" s="1">
        <v>3000</v>
      </c>
      <c r="BH682" s="1">
        <v>0.17780000000000001</v>
      </c>
      <c r="BI682" s="1" t="s">
        <v>10</v>
      </c>
    </row>
    <row r="683" spans="1:61" x14ac:dyDescent="0.15">
      <c r="A683" s="21" t="s">
        <v>1510</v>
      </c>
      <c r="B683" s="21" t="s">
        <v>1511</v>
      </c>
      <c r="C683" s="1" t="s">
        <v>38</v>
      </c>
      <c r="K683" s="1">
        <v>2</v>
      </c>
      <c r="V683" s="1">
        <v>1346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22">
        <f t="shared" si="61"/>
        <v>1346</v>
      </c>
      <c r="AI683" s="22"/>
      <c r="AJ683" s="22"/>
      <c r="AK683" s="22">
        <f t="shared" si="62"/>
        <v>1346</v>
      </c>
      <c r="AL683" s="22"/>
      <c r="AM683" s="22"/>
      <c r="AN683" s="22"/>
      <c r="AO683" s="22"/>
      <c r="AP683" s="22">
        <f t="shared" si="63"/>
        <v>1346</v>
      </c>
      <c r="AQ683" s="22"/>
      <c r="AR683" s="22">
        <f t="shared" si="64"/>
        <v>1346</v>
      </c>
      <c r="AS683" s="22"/>
      <c r="AT683" s="22"/>
      <c r="AU683" s="22"/>
      <c r="AV683" s="22"/>
      <c r="AW683" s="22">
        <f t="shared" si="65"/>
        <v>1346</v>
      </c>
      <c r="AX683" s="22"/>
      <c r="AY683" s="22"/>
      <c r="AZ683" s="22"/>
      <c r="BA683" s="22"/>
      <c r="BB683" s="1">
        <v>0</v>
      </c>
      <c r="BC683" s="1" t="s">
        <v>574</v>
      </c>
      <c r="BD683" s="1" t="s">
        <v>40</v>
      </c>
      <c r="BE683" s="1">
        <v>121</v>
      </c>
      <c r="BF683" s="1">
        <v>3000</v>
      </c>
      <c r="BG683" s="1">
        <v>3000</v>
      </c>
      <c r="BH683" s="1">
        <v>17.3688</v>
      </c>
      <c r="BI683" s="1" t="s">
        <v>10</v>
      </c>
    </row>
    <row r="684" spans="1:61" x14ac:dyDescent="0.15">
      <c r="A684" s="21" t="s">
        <v>1512</v>
      </c>
      <c r="B684" s="21" t="s">
        <v>1513</v>
      </c>
      <c r="C684" s="1" t="s">
        <v>38</v>
      </c>
      <c r="U684" s="1">
        <v>1</v>
      </c>
      <c r="V684" s="1">
        <v>28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22">
        <f t="shared" si="61"/>
        <v>28</v>
      </c>
      <c r="AI684" s="22"/>
      <c r="AJ684" s="22"/>
      <c r="AK684" s="22">
        <f t="shared" si="62"/>
        <v>28</v>
      </c>
      <c r="AL684" s="22"/>
      <c r="AM684" s="22"/>
      <c r="AN684" s="22"/>
      <c r="AO684" s="22"/>
      <c r="AP684" s="22">
        <f t="shared" si="63"/>
        <v>28</v>
      </c>
      <c r="AQ684" s="22"/>
      <c r="AR684" s="22">
        <f t="shared" si="64"/>
        <v>28</v>
      </c>
      <c r="AS684" s="22"/>
      <c r="AT684" s="22"/>
      <c r="AU684" s="22"/>
      <c r="AV684" s="22"/>
      <c r="AW684" s="22">
        <f t="shared" si="65"/>
        <v>28</v>
      </c>
      <c r="AX684" s="22"/>
      <c r="AY684" s="22"/>
      <c r="AZ684" s="22"/>
      <c r="BA684" s="22"/>
      <c r="BB684" s="1">
        <v>0</v>
      </c>
      <c r="BC684" s="1" t="s">
        <v>150</v>
      </c>
      <c r="BD684" s="1" t="s">
        <v>40</v>
      </c>
      <c r="BE684" s="1">
        <v>999</v>
      </c>
      <c r="BF684" s="1">
        <v>1</v>
      </c>
      <c r="BG684" s="1">
        <v>1</v>
      </c>
      <c r="BH684" s="1">
        <v>1.3784000000000001</v>
      </c>
      <c r="BI684" s="1" t="s">
        <v>20</v>
      </c>
    </row>
    <row r="685" spans="1:61" x14ac:dyDescent="0.15">
      <c r="A685" s="21" t="s">
        <v>1514</v>
      </c>
      <c r="B685" s="21" t="s">
        <v>1515</v>
      </c>
      <c r="C685" s="1" t="s">
        <v>38</v>
      </c>
      <c r="U685" s="1">
        <v>1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22">
        <f t="shared" si="61"/>
        <v>0</v>
      </c>
      <c r="AI685" s="22"/>
      <c r="AJ685" s="22"/>
      <c r="AK685" s="22">
        <f t="shared" si="62"/>
        <v>0</v>
      </c>
      <c r="AL685" s="22"/>
      <c r="AM685" s="22"/>
      <c r="AN685" s="22"/>
      <c r="AO685" s="22"/>
      <c r="AP685" s="22">
        <f t="shared" si="63"/>
        <v>0</v>
      </c>
      <c r="AQ685" s="22"/>
      <c r="AR685" s="22">
        <f t="shared" si="64"/>
        <v>0</v>
      </c>
      <c r="AS685" s="22"/>
      <c r="AT685" s="22"/>
      <c r="AU685" s="22"/>
      <c r="AV685" s="22"/>
      <c r="AW685" s="22">
        <f t="shared" si="65"/>
        <v>0</v>
      </c>
      <c r="AX685" s="22"/>
      <c r="AY685" s="22"/>
      <c r="AZ685" s="22"/>
      <c r="BA685" s="22"/>
      <c r="BB685" s="1">
        <v>0</v>
      </c>
      <c r="BC685" s="1" t="s">
        <v>150</v>
      </c>
      <c r="BD685" s="1" t="s">
        <v>40</v>
      </c>
      <c r="BE685" s="1">
        <v>999</v>
      </c>
      <c r="BF685" s="1">
        <v>1</v>
      </c>
      <c r="BG685" s="1">
        <v>1</v>
      </c>
      <c r="BH685" s="1">
        <v>42.6511</v>
      </c>
      <c r="BI685" s="1" t="s">
        <v>20</v>
      </c>
    </row>
    <row r="686" spans="1:61" x14ac:dyDescent="0.15">
      <c r="A686" s="21" t="s">
        <v>1516</v>
      </c>
      <c r="B686" s="21" t="s">
        <v>1517</v>
      </c>
      <c r="C686" s="1" t="s">
        <v>38</v>
      </c>
      <c r="U686" s="1">
        <v>1</v>
      </c>
      <c r="V686" s="1">
        <v>20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22">
        <f t="shared" si="61"/>
        <v>20</v>
      </c>
      <c r="AI686" s="22"/>
      <c r="AJ686" s="22"/>
      <c r="AK686" s="22">
        <f t="shared" si="62"/>
        <v>20</v>
      </c>
      <c r="AL686" s="22"/>
      <c r="AM686" s="22"/>
      <c r="AN686" s="22"/>
      <c r="AO686" s="22"/>
      <c r="AP686" s="22">
        <f t="shared" si="63"/>
        <v>20</v>
      </c>
      <c r="AQ686" s="22"/>
      <c r="AR686" s="22">
        <f t="shared" si="64"/>
        <v>20</v>
      </c>
      <c r="AS686" s="22"/>
      <c r="AT686" s="22"/>
      <c r="AU686" s="22"/>
      <c r="AV686" s="22"/>
      <c r="AW686" s="22">
        <f t="shared" si="65"/>
        <v>20</v>
      </c>
      <c r="AX686" s="22"/>
      <c r="AY686" s="22"/>
      <c r="AZ686" s="22"/>
      <c r="BA686" s="22"/>
      <c r="BB686" s="1">
        <v>0</v>
      </c>
      <c r="BC686" s="1" t="s">
        <v>150</v>
      </c>
      <c r="BD686" s="1" t="s">
        <v>40</v>
      </c>
      <c r="BE686" s="1">
        <v>999</v>
      </c>
      <c r="BF686" s="1">
        <v>1</v>
      </c>
      <c r="BG686" s="1">
        <v>1</v>
      </c>
      <c r="BH686" s="1">
        <v>5.008</v>
      </c>
      <c r="BI686" s="1" t="s">
        <v>20</v>
      </c>
    </row>
    <row r="687" spans="1:61" x14ac:dyDescent="0.15">
      <c r="A687" s="21" t="s">
        <v>1518</v>
      </c>
      <c r="B687" s="21" t="s">
        <v>1519</v>
      </c>
      <c r="C687" s="1" t="s">
        <v>38</v>
      </c>
      <c r="U687" s="1">
        <v>1</v>
      </c>
      <c r="V687" s="1">
        <v>18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22">
        <f t="shared" si="61"/>
        <v>18</v>
      </c>
      <c r="AI687" s="22"/>
      <c r="AJ687" s="22"/>
      <c r="AK687" s="22">
        <f t="shared" si="62"/>
        <v>18</v>
      </c>
      <c r="AL687" s="22"/>
      <c r="AM687" s="22"/>
      <c r="AN687" s="22"/>
      <c r="AO687" s="22"/>
      <c r="AP687" s="22">
        <f t="shared" si="63"/>
        <v>18</v>
      </c>
      <c r="AQ687" s="22"/>
      <c r="AR687" s="22">
        <f t="shared" si="64"/>
        <v>18</v>
      </c>
      <c r="AS687" s="22"/>
      <c r="AT687" s="22"/>
      <c r="AU687" s="22"/>
      <c r="AV687" s="22"/>
      <c r="AW687" s="22">
        <f t="shared" si="65"/>
        <v>18</v>
      </c>
      <c r="AX687" s="22"/>
      <c r="AY687" s="22"/>
      <c r="AZ687" s="22"/>
      <c r="BA687" s="22"/>
      <c r="BB687" s="1">
        <v>0</v>
      </c>
      <c r="BC687" s="1" t="s">
        <v>150</v>
      </c>
      <c r="BD687" s="1" t="s">
        <v>40</v>
      </c>
      <c r="BE687" s="1">
        <v>999</v>
      </c>
      <c r="BF687" s="1">
        <v>1</v>
      </c>
      <c r="BG687" s="1">
        <v>1</v>
      </c>
      <c r="BH687" s="1">
        <v>35.885300000000001</v>
      </c>
      <c r="BI687" s="1" t="s">
        <v>20</v>
      </c>
    </row>
    <row r="688" spans="1:61" x14ac:dyDescent="0.15">
      <c r="A688" s="21" t="s">
        <v>1520</v>
      </c>
      <c r="B688" s="21" t="s">
        <v>1521</v>
      </c>
      <c r="C688" s="1" t="s">
        <v>38</v>
      </c>
      <c r="U688" s="1">
        <v>1</v>
      </c>
      <c r="V688" s="1">
        <v>6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22">
        <f t="shared" ref="AH688:AH719" si="66">SUM(V688:AE688)-AG688-SUMPRODUCT($D$8:$U$8*D688:U688)</f>
        <v>6</v>
      </c>
      <c r="AI688" s="22"/>
      <c r="AJ688" s="22"/>
      <c r="AK688" s="22">
        <f t="shared" si="62"/>
        <v>6</v>
      </c>
      <c r="AL688" s="22"/>
      <c r="AM688" s="22"/>
      <c r="AN688" s="22"/>
      <c r="AO688" s="22"/>
      <c r="AP688" s="22">
        <f t="shared" si="63"/>
        <v>6</v>
      </c>
      <c r="AQ688" s="22"/>
      <c r="AR688" s="22">
        <f t="shared" si="64"/>
        <v>6</v>
      </c>
      <c r="AS688" s="22"/>
      <c r="AT688" s="22"/>
      <c r="AU688" s="22"/>
      <c r="AV688" s="22"/>
      <c r="AW688" s="22">
        <f t="shared" si="65"/>
        <v>6</v>
      </c>
      <c r="AX688" s="22"/>
      <c r="AY688" s="22"/>
      <c r="AZ688" s="22"/>
      <c r="BA688" s="22"/>
      <c r="BB688" s="1">
        <v>0</v>
      </c>
      <c r="BC688" s="1" t="s">
        <v>150</v>
      </c>
      <c r="BD688" s="1" t="s">
        <v>40</v>
      </c>
      <c r="BE688" s="1">
        <v>999</v>
      </c>
      <c r="BF688" s="1">
        <v>1</v>
      </c>
      <c r="BG688" s="1">
        <v>1</v>
      </c>
      <c r="BH688" s="1">
        <v>3.4293</v>
      </c>
      <c r="BI688" s="1" t="s">
        <v>20</v>
      </c>
    </row>
    <row r="689" spans="1:61" x14ac:dyDescent="0.15">
      <c r="A689" s="21" t="s">
        <v>1522</v>
      </c>
      <c r="B689" s="21" t="s">
        <v>1523</v>
      </c>
      <c r="C689" s="1" t="s">
        <v>38</v>
      </c>
      <c r="L689" s="1">
        <v>1</v>
      </c>
      <c r="V689" s="1">
        <v>1899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22">
        <f t="shared" si="66"/>
        <v>1899</v>
      </c>
      <c r="AI689" s="22"/>
      <c r="AJ689" s="22"/>
      <c r="AK689" s="22">
        <f t="shared" si="62"/>
        <v>1899</v>
      </c>
      <c r="AL689" s="22"/>
      <c r="AM689" s="22"/>
      <c r="AN689" s="22"/>
      <c r="AO689" s="22"/>
      <c r="AP689" s="22">
        <f t="shared" si="63"/>
        <v>1899</v>
      </c>
      <c r="AQ689" s="22"/>
      <c r="AR689" s="22">
        <f t="shared" si="64"/>
        <v>1899</v>
      </c>
      <c r="AS689" s="22"/>
      <c r="AT689" s="22"/>
      <c r="AU689" s="22"/>
      <c r="AV689" s="22"/>
      <c r="AW689" s="22">
        <f t="shared" si="65"/>
        <v>1899</v>
      </c>
      <c r="AX689" s="22"/>
      <c r="AY689" s="22"/>
      <c r="AZ689" s="22"/>
      <c r="BA689" s="22"/>
      <c r="BB689" s="1">
        <v>0</v>
      </c>
      <c r="BC689" s="1" t="s">
        <v>172</v>
      </c>
      <c r="BD689" s="1" t="s">
        <v>40</v>
      </c>
      <c r="BE689" s="1">
        <v>96</v>
      </c>
      <c r="BF689" s="1">
        <v>4000</v>
      </c>
      <c r="BG689" s="1">
        <v>4000</v>
      </c>
      <c r="BH689" s="1">
        <v>6.3600000000000004E-2</v>
      </c>
      <c r="BI689" s="1" t="s">
        <v>11</v>
      </c>
    </row>
    <row r="690" spans="1:61" x14ac:dyDescent="0.15">
      <c r="A690" s="21" t="s">
        <v>1524</v>
      </c>
      <c r="B690" s="21" t="s">
        <v>1525</v>
      </c>
      <c r="C690" s="1" t="s">
        <v>38</v>
      </c>
      <c r="Q690" s="1">
        <v>1</v>
      </c>
      <c r="V690" s="1">
        <v>1445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22">
        <f t="shared" si="66"/>
        <v>1445</v>
      </c>
      <c r="AI690" s="22"/>
      <c r="AJ690" s="22"/>
      <c r="AK690" s="22">
        <f t="shared" si="62"/>
        <v>1445</v>
      </c>
      <c r="AL690" s="22"/>
      <c r="AM690" s="22"/>
      <c r="AN690" s="22"/>
      <c r="AO690" s="22"/>
      <c r="AP690" s="22">
        <f t="shared" si="63"/>
        <v>1445</v>
      </c>
      <c r="AQ690" s="22"/>
      <c r="AR690" s="22">
        <f t="shared" si="64"/>
        <v>1445</v>
      </c>
      <c r="AS690" s="22"/>
      <c r="AT690" s="22"/>
      <c r="AU690" s="22"/>
      <c r="AV690" s="22"/>
      <c r="AW690" s="22">
        <f t="shared" si="65"/>
        <v>1445</v>
      </c>
      <c r="AX690" s="22"/>
      <c r="AY690" s="22"/>
      <c r="AZ690" s="22"/>
      <c r="BA690" s="22"/>
      <c r="BB690" s="1">
        <v>0</v>
      </c>
      <c r="BC690" s="1" t="s">
        <v>172</v>
      </c>
      <c r="BD690" s="1" t="s">
        <v>40</v>
      </c>
      <c r="BE690" s="1">
        <v>96</v>
      </c>
      <c r="BF690" s="1">
        <v>4000</v>
      </c>
      <c r="BG690" s="1">
        <v>4000</v>
      </c>
      <c r="BH690" s="1">
        <v>0.106</v>
      </c>
      <c r="BI690" s="1" t="s">
        <v>16</v>
      </c>
    </row>
    <row r="691" spans="1:61" x14ac:dyDescent="0.15">
      <c r="A691" s="21" t="s">
        <v>1526</v>
      </c>
      <c r="B691" s="21" t="s">
        <v>1527</v>
      </c>
      <c r="C691" s="1" t="s">
        <v>38</v>
      </c>
      <c r="L691" s="1">
        <v>1</v>
      </c>
      <c r="V691" s="1">
        <v>886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22">
        <f t="shared" si="66"/>
        <v>886</v>
      </c>
      <c r="AI691" s="22"/>
      <c r="AJ691" s="22"/>
      <c r="AK691" s="22">
        <f t="shared" si="62"/>
        <v>886</v>
      </c>
      <c r="AL691" s="22"/>
      <c r="AM691" s="22"/>
      <c r="AN691" s="22"/>
      <c r="AO691" s="22"/>
      <c r="AP691" s="22">
        <f t="shared" si="63"/>
        <v>886</v>
      </c>
      <c r="AQ691" s="22"/>
      <c r="AR691" s="22">
        <f t="shared" si="64"/>
        <v>886</v>
      </c>
      <c r="AS691" s="22"/>
      <c r="AT691" s="22"/>
      <c r="AU691" s="22"/>
      <c r="AV691" s="22"/>
      <c r="AW691" s="22">
        <f t="shared" si="65"/>
        <v>886</v>
      </c>
      <c r="AX691" s="22"/>
      <c r="AY691" s="22"/>
      <c r="AZ691" s="22"/>
      <c r="BA691" s="22"/>
      <c r="BB691" s="1">
        <v>0</v>
      </c>
      <c r="BC691" s="1" t="s">
        <v>395</v>
      </c>
      <c r="BD691" s="1" t="s">
        <v>40</v>
      </c>
      <c r="BE691" s="1">
        <v>151</v>
      </c>
      <c r="BF691" s="1">
        <v>3000</v>
      </c>
      <c r="BG691" s="1">
        <v>3000</v>
      </c>
      <c r="BH691" s="1">
        <v>0.22570000000000001</v>
      </c>
      <c r="BI691" s="1" t="s">
        <v>11</v>
      </c>
    </row>
    <row r="692" spans="1:61" x14ac:dyDescent="0.15">
      <c r="A692" s="21" t="s">
        <v>1528</v>
      </c>
      <c r="B692" s="21" t="s">
        <v>1529</v>
      </c>
      <c r="C692" s="1" t="s">
        <v>38</v>
      </c>
      <c r="K692" s="1">
        <v>3</v>
      </c>
      <c r="L692" s="1">
        <v>1</v>
      </c>
      <c r="V692" s="1">
        <v>3954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22">
        <f t="shared" si="66"/>
        <v>3954</v>
      </c>
      <c r="AI692" s="22"/>
      <c r="AJ692" s="22"/>
      <c r="AK692" s="22">
        <f t="shared" si="62"/>
        <v>3954</v>
      </c>
      <c r="AL692" s="22"/>
      <c r="AM692" s="22"/>
      <c r="AN692" s="22"/>
      <c r="AO692" s="22"/>
      <c r="AP692" s="22">
        <f t="shared" si="63"/>
        <v>3954</v>
      </c>
      <c r="AQ692" s="22"/>
      <c r="AR692" s="22">
        <f t="shared" si="64"/>
        <v>3954</v>
      </c>
      <c r="AS692" s="22"/>
      <c r="AT692" s="22"/>
      <c r="AU692" s="22"/>
      <c r="AV692" s="22"/>
      <c r="AW692" s="22">
        <f t="shared" si="65"/>
        <v>3954</v>
      </c>
      <c r="AX692" s="22"/>
      <c r="AY692" s="22"/>
      <c r="AZ692" s="22"/>
      <c r="BA692" s="22"/>
      <c r="BB692" s="1">
        <v>0</v>
      </c>
      <c r="BC692" s="1" t="s">
        <v>181</v>
      </c>
      <c r="BD692" s="1" t="s">
        <v>40</v>
      </c>
      <c r="BE692" s="1">
        <v>141</v>
      </c>
      <c r="BF692" s="1">
        <v>4000</v>
      </c>
      <c r="BG692" s="1">
        <v>4000</v>
      </c>
      <c r="BH692" s="1">
        <v>9.8100000000000007E-2</v>
      </c>
      <c r="BI692" s="1" t="s">
        <v>1165</v>
      </c>
    </row>
    <row r="693" spans="1:61" x14ac:dyDescent="0.15">
      <c r="A693" s="21" t="s">
        <v>1530</v>
      </c>
      <c r="B693" s="21" t="s">
        <v>1531</v>
      </c>
      <c r="C693" s="1" t="s">
        <v>38</v>
      </c>
      <c r="K693" s="1">
        <v>8</v>
      </c>
      <c r="V693" s="1">
        <v>5670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22">
        <f t="shared" si="66"/>
        <v>5670</v>
      </c>
      <c r="AI693" s="22"/>
      <c r="AJ693" s="22"/>
      <c r="AK693" s="22">
        <f t="shared" si="62"/>
        <v>5670</v>
      </c>
      <c r="AL693" s="22"/>
      <c r="AM693" s="22"/>
      <c r="AN693" s="22"/>
      <c r="AO693" s="22"/>
      <c r="AP693" s="22">
        <f t="shared" si="63"/>
        <v>5670</v>
      </c>
      <c r="AQ693" s="22"/>
      <c r="AR693" s="22">
        <f t="shared" si="64"/>
        <v>5670</v>
      </c>
      <c r="AS693" s="22"/>
      <c r="AT693" s="22"/>
      <c r="AU693" s="22"/>
      <c r="AV693" s="22"/>
      <c r="AW693" s="22">
        <f t="shared" si="65"/>
        <v>5670</v>
      </c>
      <c r="AX693" s="22"/>
      <c r="AY693" s="22"/>
      <c r="AZ693" s="22"/>
      <c r="BA693" s="22"/>
      <c r="BB693" s="1">
        <v>0</v>
      </c>
      <c r="BC693" s="1" t="s">
        <v>395</v>
      </c>
      <c r="BD693" s="1" t="s">
        <v>40</v>
      </c>
      <c r="BE693" s="1">
        <v>106</v>
      </c>
      <c r="BF693" s="1">
        <v>1000</v>
      </c>
      <c r="BG693" s="1">
        <v>1000</v>
      </c>
      <c r="BH693" s="1">
        <v>0.71889999999999998</v>
      </c>
      <c r="BI693" s="1" t="s">
        <v>10</v>
      </c>
    </row>
    <row r="694" spans="1:61" x14ac:dyDescent="0.15">
      <c r="A694" s="21" t="s">
        <v>1532</v>
      </c>
      <c r="B694" s="21" t="s">
        <v>1533</v>
      </c>
      <c r="C694" s="1" t="s">
        <v>38</v>
      </c>
      <c r="K694" s="1">
        <v>2</v>
      </c>
      <c r="V694" s="1">
        <v>1451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22">
        <f t="shared" si="66"/>
        <v>1451</v>
      </c>
      <c r="AI694" s="22"/>
      <c r="AJ694" s="22"/>
      <c r="AK694" s="22">
        <f t="shared" si="62"/>
        <v>1451</v>
      </c>
      <c r="AL694" s="22"/>
      <c r="AM694" s="22"/>
      <c r="AN694" s="22"/>
      <c r="AO694" s="22"/>
      <c r="AP694" s="22">
        <f t="shared" si="63"/>
        <v>1451</v>
      </c>
      <c r="AQ694" s="22"/>
      <c r="AR694" s="22">
        <f t="shared" si="64"/>
        <v>1451</v>
      </c>
      <c r="AS694" s="22"/>
      <c r="AT694" s="22"/>
      <c r="AU694" s="22"/>
      <c r="AV694" s="22"/>
      <c r="AW694" s="22">
        <f t="shared" si="65"/>
        <v>1451</v>
      </c>
      <c r="AX694" s="22"/>
      <c r="AY694" s="22"/>
      <c r="AZ694" s="22"/>
      <c r="BA694" s="22"/>
      <c r="BB694" s="1">
        <v>0</v>
      </c>
      <c r="BC694" s="1" t="s">
        <v>302</v>
      </c>
      <c r="BD694" s="1" t="s">
        <v>40</v>
      </c>
      <c r="BE694" s="1">
        <v>125</v>
      </c>
      <c r="BF694" s="1">
        <v>480</v>
      </c>
      <c r="BG694" s="1">
        <v>480</v>
      </c>
      <c r="BH694" s="1">
        <v>8.5572999999999997</v>
      </c>
      <c r="BI694" s="1" t="s">
        <v>10</v>
      </c>
    </row>
    <row r="695" spans="1:61" x14ac:dyDescent="0.15">
      <c r="A695" s="21" t="s">
        <v>1534</v>
      </c>
      <c r="B695" s="21" t="s">
        <v>1535</v>
      </c>
      <c r="C695" s="1" t="s">
        <v>38</v>
      </c>
      <c r="K695" s="1">
        <v>4</v>
      </c>
      <c r="V695" s="1">
        <v>3433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22">
        <f t="shared" si="66"/>
        <v>3433</v>
      </c>
      <c r="AI695" s="22"/>
      <c r="AJ695" s="22"/>
      <c r="AK695" s="22">
        <f t="shared" si="62"/>
        <v>3433</v>
      </c>
      <c r="AL695" s="22"/>
      <c r="AM695" s="22"/>
      <c r="AN695" s="22"/>
      <c r="AO695" s="22"/>
      <c r="AP695" s="22">
        <f t="shared" si="63"/>
        <v>3433</v>
      </c>
      <c r="AQ695" s="22"/>
      <c r="AR695" s="22">
        <f t="shared" si="64"/>
        <v>3433</v>
      </c>
      <c r="AS695" s="22"/>
      <c r="AT695" s="22"/>
      <c r="AU695" s="22"/>
      <c r="AV695" s="22"/>
      <c r="AW695" s="22">
        <f t="shared" si="65"/>
        <v>3433</v>
      </c>
      <c r="AX695" s="22"/>
      <c r="AY695" s="22"/>
      <c r="AZ695" s="22"/>
      <c r="BA695" s="22"/>
      <c r="BB695" s="1">
        <v>0</v>
      </c>
      <c r="BC695" s="1" t="s">
        <v>177</v>
      </c>
      <c r="BD695" s="1" t="s">
        <v>40</v>
      </c>
      <c r="BE695" s="1">
        <v>166</v>
      </c>
      <c r="BF695" s="1">
        <v>2000</v>
      </c>
      <c r="BG695" s="1">
        <v>2000</v>
      </c>
      <c r="BH695" s="1">
        <v>1.6458999999999999</v>
      </c>
      <c r="BI695" s="1" t="s">
        <v>10</v>
      </c>
    </row>
    <row r="696" spans="1:61" x14ac:dyDescent="0.15">
      <c r="A696" s="21" t="s">
        <v>1536</v>
      </c>
      <c r="B696" s="21" t="s">
        <v>1537</v>
      </c>
      <c r="C696" s="1" t="s">
        <v>38</v>
      </c>
      <c r="K696" s="1">
        <v>3</v>
      </c>
      <c r="V696" s="1">
        <v>2072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22">
        <f t="shared" si="66"/>
        <v>2072</v>
      </c>
      <c r="AI696" s="22"/>
      <c r="AJ696" s="22"/>
      <c r="AK696" s="22">
        <f t="shared" si="62"/>
        <v>2072</v>
      </c>
      <c r="AL696" s="22"/>
      <c r="AM696" s="22"/>
      <c r="AN696" s="22"/>
      <c r="AO696" s="22"/>
      <c r="AP696" s="22">
        <f t="shared" si="63"/>
        <v>2072</v>
      </c>
      <c r="AQ696" s="22"/>
      <c r="AR696" s="22">
        <f t="shared" si="64"/>
        <v>2072</v>
      </c>
      <c r="AS696" s="22"/>
      <c r="AT696" s="22"/>
      <c r="AU696" s="22"/>
      <c r="AV696" s="22"/>
      <c r="AW696" s="22">
        <f t="shared" si="65"/>
        <v>2072</v>
      </c>
      <c r="AX696" s="22"/>
      <c r="AY696" s="22"/>
      <c r="AZ696" s="22"/>
      <c r="BA696" s="22"/>
      <c r="BB696" s="1">
        <v>0</v>
      </c>
      <c r="BC696" s="1" t="s">
        <v>177</v>
      </c>
      <c r="BD696" s="1" t="s">
        <v>40</v>
      </c>
      <c r="BE696" s="1">
        <v>166</v>
      </c>
      <c r="BF696" s="1">
        <v>500</v>
      </c>
      <c r="BG696" s="1">
        <v>500</v>
      </c>
      <c r="BH696" s="1">
        <v>1.4357</v>
      </c>
      <c r="BI696" s="1" t="s">
        <v>10</v>
      </c>
    </row>
    <row r="697" spans="1:61" x14ac:dyDescent="0.15">
      <c r="A697" s="21" t="s">
        <v>1538</v>
      </c>
      <c r="B697" s="21" t="s">
        <v>1539</v>
      </c>
      <c r="C697" s="1" t="s">
        <v>38</v>
      </c>
      <c r="K697" s="1">
        <v>2</v>
      </c>
      <c r="V697" s="1">
        <v>1973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22">
        <f t="shared" si="66"/>
        <v>1973</v>
      </c>
      <c r="AI697" s="22"/>
      <c r="AJ697" s="22"/>
      <c r="AK697" s="22">
        <f t="shared" si="62"/>
        <v>1973</v>
      </c>
      <c r="AL697" s="22"/>
      <c r="AM697" s="22"/>
      <c r="AN697" s="22"/>
      <c r="AO697" s="22"/>
      <c r="AP697" s="22">
        <f t="shared" si="63"/>
        <v>1973</v>
      </c>
      <c r="AQ697" s="22"/>
      <c r="AR697" s="22">
        <f t="shared" si="64"/>
        <v>1973</v>
      </c>
      <c r="AS697" s="22"/>
      <c r="AT697" s="22"/>
      <c r="AU697" s="22"/>
      <c r="AV697" s="22"/>
      <c r="AW697" s="22">
        <f t="shared" si="65"/>
        <v>1973</v>
      </c>
      <c r="AX697" s="22"/>
      <c r="AY697" s="22"/>
      <c r="AZ697" s="22"/>
      <c r="BA697" s="22"/>
      <c r="BB697" s="1">
        <v>0</v>
      </c>
      <c r="BC697" s="1" t="s">
        <v>331</v>
      </c>
      <c r="BD697" s="1" t="s">
        <v>40</v>
      </c>
      <c r="BE697" s="1">
        <v>236</v>
      </c>
      <c r="BF697" s="1">
        <v>2000</v>
      </c>
      <c r="BG697" s="1">
        <v>2000</v>
      </c>
      <c r="BH697" s="1">
        <v>2.9607000000000001</v>
      </c>
      <c r="BI697" s="1" t="s">
        <v>10</v>
      </c>
    </row>
    <row r="698" spans="1:61" x14ac:dyDescent="0.15">
      <c r="A698" s="21" t="s">
        <v>1540</v>
      </c>
      <c r="B698" s="21" t="s">
        <v>1541</v>
      </c>
      <c r="C698" s="1" t="s">
        <v>38</v>
      </c>
      <c r="K698" s="1">
        <v>2</v>
      </c>
      <c r="V698" s="1">
        <v>1500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22">
        <f t="shared" si="66"/>
        <v>1500</v>
      </c>
      <c r="AI698" s="22"/>
      <c r="AJ698" s="22"/>
      <c r="AK698" s="22">
        <f t="shared" si="62"/>
        <v>1500</v>
      </c>
      <c r="AL698" s="22"/>
      <c r="AM698" s="22"/>
      <c r="AN698" s="22"/>
      <c r="AO698" s="22"/>
      <c r="AP698" s="22">
        <f t="shared" si="63"/>
        <v>1500</v>
      </c>
      <c r="AQ698" s="22"/>
      <c r="AR698" s="22">
        <f t="shared" si="64"/>
        <v>1500</v>
      </c>
      <c r="AS698" s="22"/>
      <c r="AT698" s="22"/>
      <c r="AU698" s="22"/>
      <c r="AV698" s="22"/>
      <c r="AW698" s="22">
        <f t="shared" si="65"/>
        <v>1500</v>
      </c>
      <c r="AX698" s="22"/>
      <c r="AY698" s="22"/>
      <c r="AZ698" s="22"/>
      <c r="BA698" s="22"/>
      <c r="BB698" s="1">
        <v>0</v>
      </c>
      <c r="BC698" s="1" t="s">
        <v>1001</v>
      </c>
      <c r="BD698" s="1" t="s">
        <v>40</v>
      </c>
      <c r="BE698" s="1">
        <v>45</v>
      </c>
      <c r="BF698" s="1">
        <v>500</v>
      </c>
      <c r="BG698" s="1">
        <v>250</v>
      </c>
      <c r="BH698" s="1">
        <v>7.4992000000000001</v>
      </c>
      <c r="BI698" s="1" t="s">
        <v>10</v>
      </c>
    </row>
    <row r="699" spans="1:61" x14ac:dyDescent="0.15">
      <c r="A699" s="21" t="s">
        <v>1542</v>
      </c>
      <c r="B699" s="21" t="s">
        <v>1543</v>
      </c>
      <c r="C699" s="1" t="s">
        <v>38</v>
      </c>
      <c r="K699" s="1">
        <v>10</v>
      </c>
      <c r="V699" s="1">
        <v>6783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22">
        <f t="shared" si="66"/>
        <v>6783</v>
      </c>
      <c r="AI699" s="22"/>
      <c r="AJ699" s="22"/>
      <c r="AK699" s="22">
        <f t="shared" si="62"/>
        <v>6783</v>
      </c>
      <c r="AL699" s="22"/>
      <c r="AM699" s="22"/>
      <c r="AN699" s="22"/>
      <c r="AO699" s="22"/>
      <c r="AP699" s="22">
        <f t="shared" si="63"/>
        <v>6783</v>
      </c>
      <c r="AQ699" s="22"/>
      <c r="AR699" s="22">
        <f t="shared" si="64"/>
        <v>6783</v>
      </c>
      <c r="AS699" s="22"/>
      <c r="AT699" s="22"/>
      <c r="AU699" s="22"/>
      <c r="AV699" s="22"/>
      <c r="AW699" s="22">
        <f t="shared" si="65"/>
        <v>6783</v>
      </c>
      <c r="AX699" s="22"/>
      <c r="AY699" s="22"/>
      <c r="AZ699" s="22"/>
      <c r="BA699" s="22"/>
      <c r="BB699" s="1">
        <v>0</v>
      </c>
      <c r="BC699" s="1" t="s">
        <v>1001</v>
      </c>
      <c r="BD699" s="1" t="s">
        <v>40</v>
      </c>
      <c r="BE699" s="1">
        <v>45</v>
      </c>
      <c r="BF699" s="1">
        <v>2000</v>
      </c>
      <c r="BG699" s="1">
        <v>2000</v>
      </c>
      <c r="BH699" s="1">
        <v>0.98699999999999999</v>
      </c>
      <c r="BI699" s="1" t="s">
        <v>10</v>
      </c>
    </row>
    <row r="700" spans="1:61" x14ac:dyDescent="0.15">
      <c r="A700" s="24" t="s">
        <v>398</v>
      </c>
      <c r="B700" s="21" t="s">
        <v>399</v>
      </c>
      <c r="C700" s="1" t="s">
        <v>38</v>
      </c>
      <c r="D700" s="1">
        <v>6</v>
      </c>
      <c r="G700" s="1">
        <v>11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3621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22">
        <f t="shared" si="66"/>
        <v>3621</v>
      </c>
      <c r="AI700" s="22"/>
      <c r="AJ700" s="22"/>
      <c r="AK700" s="22">
        <f t="shared" si="62"/>
        <v>3621</v>
      </c>
      <c r="AL700" s="22"/>
      <c r="AM700" s="22"/>
      <c r="AN700" s="22"/>
      <c r="AO700" s="22"/>
      <c r="AP700" s="22">
        <f t="shared" si="63"/>
        <v>3621</v>
      </c>
      <c r="AQ700" s="22" t="s">
        <v>1786</v>
      </c>
      <c r="AR700" s="22">
        <f t="shared" si="64"/>
        <v>3621</v>
      </c>
      <c r="AS700" s="22"/>
      <c r="AT700" s="22"/>
      <c r="AU700" s="22"/>
      <c r="AV700" s="22" t="s">
        <v>1786</v>
      </c>
      <c r="AW700" s="22">
        <f t="shared" si="65"/>
        <v>3621</v>
      </c>
      <c r="AX700" s="22" t="s">
        <v>1728</v>
      </c>
      <c r="AY700" s="22"/>
      <c r="AZ700" s="22" t="s">
        <v>1844</v>
      </c>
      <c r="BA700" s="22"/>
      <c r="BB700" s="1">
        <v>3000</v>
      </c>
      <c r="BC700" s="1" t="s">
        <v>172</v>
      </c>
      <c r="BD700" s="1" t="s">
        <v>40</v>
      </c>
      <c r="BE700" s="1">
        <v>76</v>
      </c>
      <c r="BF700" s="1">
        <v>3000</v>
      </c>
      <c r="BG700" s="1">
        <v>3000</v>
      </c>
      <c r="BH700" s="1">
        <v>4.6899999999999997E-2</v>
      </c>
      <c r="BI700" s="1" t="s">
        <v>212</v>
      </c>
    </row>
    <row r="701" spans="1:61" x14ac:dyDescent="0.15">
      <c r="A701" s="21" t="s">
        <v>1546</v>
      </c>
      <c r="B701" s="21" t="s">
        <v>1547</v>
      </c>
      <c r="C701" s="1" t="s">
        <v>38</v>
      </c>
      <c r="K701" s="1">
        <v>15</v>
      </c>
      <c r="V701" s="1">
        <v>11659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22">
        <f t="shared" si="66"/>
        <v>11659</v>
      </c>
      <c r="AI701" s="22"/>
      <c r="AJ701" s="22"/>
      <c r="AK701" s="22">
        <f t="shared" si="62"/>
        <v>11659</v>
      </c>
      <c r="AL701" s="22"/>
      <c r="AM701" s="22"/>
      <c r="AN701" s="22"/>
      <c r="AO701" s="22"/>
      <c r="AP701" s="22">
        <f t="shared" si="63"/>
        <v>11659</v>
      </c>
      <c r="AQ701" s="22"/>
      <c r="AR701" s="22">
        <f t="shared" si="64"/>
        <v>11659</v>
      </c>
      <c r="AS701" s="22"/>
      <c r="AT701" s="22"/>
      <c r="AU701" s="22"/>
      <c r="AV701" s="22"/>
      <c r="AW701" s="22">
        <f t="shared" si="65"/>
        <v>11659</v>
      </c>
      <c r="AX701" s="22"/>
      <c r="AY701" s="22"/>
      <c r="AZ701" s="22"/>
      <c r="BA701" s="22"/>
      <c r="BB701" s="1">
        <v>0</v>
      </c>
      <c r="BC701" s="1" t="s">
        <v>395</v>
      </c>
      <c r="BD701" s="1" t="s">
        <v>40</v>
      </c>
      <c r="BE701" s="1">
        <v>121</v>
      </c>
      <c r="BF701" s="1">
        <v>3000</v>
      </c>
      <c r="BG701" s="1">
        <v>3000</v>
      </c>
      <c r="BH701" s="1">
        <v>0.14899999999999999</v>
      </c>
      <c r="BI701" s="1" t="s">
        <v>10</v>
      </c>
    </row>
    <row r="702" spans="1:61" x14ac:dyDescent="0.15">
      <c r="A702" s="21" t="s">
        <v>1548</v>
      </c>
      <c r="B702" s="21" t="s">
        <v>1549</v>
      </c>
      <c r="C702" s="1" t="s">
        <v>38</v>
      </c>
      <c r="J702" s="1">
        <v>2</v>
      </c>
      <c r="V702" s="1">
        <v>130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22">
        <f t="shared" si="66"/>
        <v>130</v>
      </c>
      <c r="AI702" s="22"/>
      <c r="AJ702" s="22"/>
      <c r="AK702" s="22">
        <f t="shared" si="62"/>
        <v>130</v>
      </c>
      <c r="AL702" s="22"/>
      <c r="AM702" s="22"/>
      <c r="AN702" s="22"/>
      <c r="AO702" s="22"/>
      <c r="AP702" s="22">
        <f t="shared" si="63"/>
        <v>130</v>
      </c>
      <c r="AQ702" s="22"/>
      <c r="AR702" s="22">
        <f t="shared" si="64"/>
        <v>130</v>
      </c>
      <c r="AS702" s="22"/>
      <c r="AT702" s="22"/>
      <c r="AU702" s="22"/>
      <c r="AV702" s="22"/>
      <c r="AW702" s="22">
        <f t="shared" si="65"/>
        <v>130</v>
      </c>
      <c r="AX702" s="22"/>
      <c r="AY702" s="22"/>
      <c r="AZ702" s="22"/>
      <c r="BA702" s="22"/>
      <c r="BB702" s="1">
        <v>0</v>
      </c>
      <c r="BC702" s="1" t="s">
        <v>356</v>
      </c>
      <c r="BD702" s="1" t="s">
        <v>40</v>
      </c>
      <c r="BE702" s="1">
        <v>74</v>
      </c>
      <c r="BF702" s="1">
        <v>500</v>
      </c>
      <c r="BG702" s="1">
        <v>500</v>
      </c>
      <c r="BH702" s="1">
        <v>4.5726000000000004</v>
      </c>
      <c r="BI702" s="1" t="s">
        <v>9</v>
      </c>
    </row>
    <row r="703" spans="1:61" x14ac:dyDescent="0.15">
      <c r="A703" s="21" t="s">
        <v>1550</v>
      </c>
      <c r="B703" s="21" t="s">
        <v>1551</v>
      </c>
      <c r="C703" s="1" t="s">
        <v>38</v>
      </c>
      <c r="J703" s="1">
        <v>1</v>
      </c>
      <c r="V703" s="1">
        <v>268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22">
        <f t="shared" si="66"/>
        <v>268</v>
      </c>
      <c r="AI703" s="22"/>
      <c r="AJ703" s="22"/>
      <c r="AK703" s="22">
        <f t="shared" si="62"/>
        <v>268</v>
      </c>
      <c r="AL703" s="22"/>
      <c r="AM703" s="22"/>
      <c r="AN703" s="22"/>
      <c r="AO703" s="22"/>
      <c r="AP703" s="22">
        <f t="shared" si="63"/>
        <v>268</v>
      </c>
      <c r="AQ703" s="22"/>
      <c r="AR703" s="22">
        <f t="shared" si="64"/>
        <v>268</v>
      </c>
      <c r="AS703" s="22"/>
      <c r="AT703" s="22"/>
      <c r="AU703" s="22"/>
      <c r="AV703" s="22"/>
      <c r="AW703" s="22">
        <f t="shared" si="65"/>
        <v>268</v>
      </c>
      <c r="AX703" s="22"/>
      <c r="AY703" s="22"/>
      <c r="AZ703" s="22"/>
      <c r="BA703" s="22"/>
      <c r="BB703" s="1">
        <v>0</v>
      </c>
      <c r="BC703" s="1" t="s">
        <v>356</v>
      </c>
      <c r="BD703" s="1" t="s">
        <v>40</v>
      </c>
      <c r="BE703" s="1">
        <v>74</v>
      </c>
      <c r="BF703" s="1">
        <v>500</v>
      </c>
      <c r="BG703" s="1">
        <v>500</v>
      </c>
      <c r="BH703" s="1">
        <v>3.9817</v>
      </c>
      <c r="BI703" s="1" t="s">
        <v>9</v>
      </c>
    </row>
    <row r="704" spans="1:61" x14ac:dyDescent="0.15">
      <c r="A704" s="21" t="s">
        <v>1552</v>
      </c>
      <c r="B704" s="21" t="s">
        <v>1553</v>
      </c>
      <c r="C704" s="1" t="s">
        <v>38</v>
      </c>
      <c r="U704" s="1">
        <v>1</v>
      </c>
      <c r="V704" s="1">
        <v>45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22">
        <f t="shared" si="66"/>
        <v>45</v>
      </c>
      <c r="AI704" s="22"/>
      <c r="AJ704" s="22"/>
      <c r="AK704" s="22">
        <f t="shared" si="62"/>
        <v>45</v>
      </c>
      <c r="AL704" s="22"/>
      <c r="AM704" s="22"/>
      <c r="AN704" s="22"/>
      <c r="AO704" s="22"/>
      <c r="AP704" s="22">
        <f t="shared" si="63"/>
        <v>45</v>
      </c>
      <c r="AQ704" s="22"/>
      <c r="AR704" s="22">
        <f t="shared" si="64"/>
        <v>45</v>
      </c>
      <c r="AS704" s="22"/>
      <c r="AT704" s="22"/>
      <c r="AU704" s="22"/>
      <c r="AV704" s="22"/>
      <c r="AW704" s="22">
        <f t="shared" si="65"/>
        <v>45</v>
      </c>
      <c r="AX704" s="22"/>
      <c r="AY704" s="22"/>
      <c r="AZ704" s="22"/>
      <c r="BA704" s="22"/>
      <c r="BB704" s="1">
        <v>0</v>
      </c>
      <c r="BC704" s="1" t="s">
        <v>150</v>
      </c>
      <c r="BD704" s="1" t="s">
        <v>40</v>
      </c>
      <c r="BE704" s="1">
        <v>999</v>
      </c>
      <c r="BF704" s="1">
        <v>1</v>
      </c>
      <c r="BG704" s="1">
        <v>1</v>
      </c>
      <c r="BH704" s="1">
        <v>6.8056000000000001</v>
      </c>
      <c r="BI704" s="1" t="s">
        <v>20</v>
      </c>
    </row>
    <row r="705" spans="1:61" x14ac:dyDescent="0.15">
      <c r="A705" s="21" t="s">
        <v>1554</v>
      </c>
      <c r="B705" s="21" t="s">
        <v>1555</v>
      </c>
      <c r="C705" s="1" t="s">
        <v>38</v>
      </c>
      <c r="U705" s="1">
        <v>1</v>
      </c>
      <c r="V705" s="1">
        <v>46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22">
        <f t="shared" si="66"/>
        <v>46</v>
      </c>
      <c r="AI705" s="22"/>
      <c r="AJ705" s="22"/>
      <c r="AK705" s="22">
        <f t="shared" si="62"/>
        <v>46</v>
      </c>
      <c r="AL705" s="22"/>
      <c r="AM705" s="22"/>
      <c r="AN705" s="22"/>
      <c r="AO705" s="22"/>
      <c r="AP705" s="22">
        <f t="shared" si="63"/>
        <v>46</v>
      </c>
      <c r="AQ705" s="22"/>
      <c r="AR705" s="22">
        <f t="shared" si="64"/>
        <v>46</v>
      </c>
      <c r="AS705" s="22"/>
      <c r="AT705" s="22"/>
      <c r="AU705" s="22"/>
      <c r="AV705" s="22"/>
      <c r="AW705" s="22">
        <f t="shared" si="65"/>
        <v>46</v>
      </c>
      <c r="AX705" s="22"/>
      <c r="AY705" s="22"/>
      <c r="AZ705" s="22"/>
      <c r="BA705" s="22"/>
      <c r="BB705" s="1">
        <v>0</v>
      </c>
      <c r="BC705" s="1" t="s">
        <v>150</v>
      </c>
      <c r="BD705" s="1" t="s">
        <v>40</v>
      </c>
      <c r="BE705" s="1">
        <v>999</v>
      </c>
      <c r="BF705" s="1">
        <v>1</v>
      </c>
      <c r="BG705" s="1">
        <v>1</v>
      </c>
      <c r="BH705" s="1">
        <v>9.8331</v>
      </c>
      <c r="BI705" s="1" t="s">
        <v>20</v>
      </c>
    </row>
    <row r="706" spans="1:61" x14ac:dyDescent="0.15">
      <c r="A706" s="21" t="s">
        <v>1556</v>
      </c>
      <c r="B706" s="21" t="s">
        <v>1557</v>
      </c>
      <c r="C706" s="1" t="s">
        <v>38</v>
      </c>
      <c r="U706" s="1">
        <v>1</v>
      </c>
      <c r="V706" s="1">
        <v>50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22">
        <f t="shared" si="66"/>
        <v>50</v>
      </c>
      <c r="AI706" s="22"/>
      <c r="AJ706" s="22"/>
      <c r="AK706" s="22">
        <f t="shared" si="62"/>
        <v>50</v>
      </c>
      <c r="AL706" s="22"/>
      <c r="AM706" s="22"/>
      <c r="AN706" s="22"/>
      <c r="AO706" s="22"/>
      <c r="AP706" s="22">
        <f t="shared" si="63"/>
        <v>50</v>
      </c>
      <c r="AQ706" s="22"/>
      <c r="AR706" s="22">
        <f t="shared" si="64"/>
        <v>50</v>
      </c>
      <c r="AS706" s="22"/>
      <c r="AT706" s="22"/>
      <c r="AU706" s="22"/>
      <c r="AV706" s="22"/>
      <c r="AW706" s="22">
        <f t="shared" si="65"/>
        <v>50</v>
      </c>
      <c r="AX706" s="22"/>
      <c r="AY706" s="22"/>
      <c r="AZ706" s="22"/>
      <c r="BA706" s="22"/>
      <c r="BB706" s="1">
        <v>0</v>
      </c>
      <c r="BC706" s="1" t="s">
        <v>150</v>
      </c>
      <c r="BD706" s="1" t="s">
        <v>40</v>
      </c>
      <c r="BE706" s="1">
        <v>999</v>
      </c>
      <c r="BF706" s="1">
        <v>1</v>
      </c>
      <c r="BG706" s="1">
        <v>1</v>
      </c>
      <c r="BH706" s="1">
        <v>15.9594</v>
      </c>
      <c r="BI706" s="1" t="s">
        <v>20</v>
      </c>
    </row>
    <row r="707" spans="1:61" x14ac:dyDescent="0.15">
      <c r="A707" s="21" t="s">
        <v>1558</v>
      </c>
      <c r="B707" s="21" t="s">
        <v>1559</v>
      </c>
      <c r="C707" s="1" t="s">
        <v>38</v>
      </c>
      <c r="K707" s="1">
        <v>2</v>
      </c>
      <c r="V707" s="1">
        <v>3506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22">
        <f t="shared" si="66"/>
        <v>3506</v>
      </c>
      <c r="AI707" s="22"/>
      <c r="AJ707" s="22"/>
      <c r="AK707" s="22">
        <f t="shared" si="62"/>
        <v>3506</v>
      </c>
      <c r="AL707" s="22"/>
      <c r="AM707" s="22"/>
      <c r="AN707" s="22"/>
      <c r="AO707" s="22"/>
      <c r="AP707" s="22">
        <f t="shared" si="63"/>
        <v>3506</v>
      </c>
      <c r="AQ707" s="22"/>
      <c r="AR707" s="22">
        <f t="shared" si="64"/>
        <v>3506</v>
      </c>
      <c r="AS707" s="22"/>
      <c r="AT707" s="22"/>
      <c r="AU707" s="22"/>
      <c r="AV707" s="22"/>
      <c r="AW707" s="22">
        <f t="shared" si="65"/>
        <v>3506</v>
      </c>
      <c r="AX707" s="22"/>
      <c r="AY707" s="22"/>
      <c r="AZ707" s="22"/>
      <c r="BA707" s="22"/>
      <c r="BB707" s="1">
        <v>0</v>
      </c>
      <c r="BC707" s="1" t="s">
        <v>181</v>
      </c>
      <c r="BD707" s="1" t="s">
        <v>40</v>
      </c>
      <c r="BE707" s="1">
        <v>71</v>
      </c>
      <c r="BF707" s="1">
        <v>4000</v>
      </c>
      <c r="BG707" s="1">
        <v>4000</v>
      </c>
      <c r="BH707" s="1">
        <v>0.1517</v>
      </c>
      <c r="BI707" s="1" t="s">
        <v>10</v>
      </c>
    </row>
    <row r="708" spans="1:61" x14ac:dyDescent="0.15">
      <c r="A708" s="21" t="s">
        <v>1560</v>
      </c>
      <c r="B708" s="21" t="s">
        <v>1561</v>
      </c>
      <c r="C708" s="1" t="s">
        <v>38</v>
      </c>
      <c r="K708" s="1">
        <v>19</v>
      </c>
      <c r="V708" s="1">
        <v>11993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22">
        <f t="shared" si="66"/>
        <v>11993</v>
      </c>
      <c r="AI708" s="22"/>
      <c r="AJ708" s="22"/>
      <c r="AK708" s="22">
        <f t="shared" si="62"/>
        <v>11993</v>
      </c>
      <c r="AL708" s="22"/>
      <c r="AM708" s="22"/>
      <c r="AN708" s="22"/>
      <c r="AO708" s="22"/>
      <c r="AP708" s="22">
        <f t="shared" si="63"/>
        <v>11993</v>
      </c>
      <c r="AQ708" s="22"/>
      <c r="AR708" s="22">
        <f t="shared" si="64"/>
        <v>11993</v>
      </c>
      <c r="AS708" s="22"/>
      <c r="AT708" s="22"/>
      <c r="AU708" s="22"/>
      <c r="AV708" s="22"/>
      <c r="AW708" s="22">
        <f t="shared" si="65"/>
        <v>11993</v>
      </c>
      <c r="AX708" s="22"/>
      <c r="AY708" s="22"/>
      <c r="AZ708" s="22"/>
      <c r="BA708" s="22"/>
      <c r="BB708" s="1">
        <v>0</v>
      </c>
      <c r="BC708" s="1" t="s">
        <v>68</v>
      </c>
      <c r="BD708" s="1" t="s">
        <v>40</v>
      </c>
      <c r="BE708" s="1">
        <v>71</v>
      </c>
      <c r="BF708" s="1">
        <v>8000</v>
      </c>
      <c r="BG708" s="1">
        <v>4000</v>
      </c>
      <c r="BH708" s="1">
        <v>0.1202</v>
      </c>
      <c r="BI708" s="1" t="s">
        <v>10</v>
      </c>
    </row>
    <row r="709" spans="1:61" x14ac:dyDescent="0.15">
      <c r="A709" s="21" t="s">
        <v>1562</v>
      </c>
      <c r="B709" s="21" t="s">
        <v>1563</v>
      </c>
      <c r="C709" s="1" t="s">
        <v>38</v>
      </c>
      <c r="U709" s="1">
        <v>1</v>
      </c>
      <c r="V709" s="1">
        <v>11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22">
        <f t="shared" si="66"/>
        <v>11</v>
      </c>
      <c r="AI709" s="22"/>
      <c r="AJ709" s="22"/>
      <c r="AK709" s="22">
        <f t="shared" si="62"/>
        <v>11</v>
      </c>
      <c r="AL709" s="22"/>
      <c r="AM709" s="22"/>
      <c r="AN709" s="22"/>
      <c r="AO709" s="22"/>
      <c r="AP709" s="22">
        <f t="shared" si="63"/>
        <v>11</v>
      </c>
      <c r="AQ709" s="22"/>
      <c r="AR709" s="22">
        <f t="shared" si="64"/>
        <v>11</v>
      </c>
      <c r="AS709" s="22"/>
      <c r="AT709" s="22"/>
      <c r="AU709" s="22"/>
      <c r="AV709" s="22"/>
      <c r="AW709" s="22">
        <f t="shared" si="65"/>
        <v>11</v>
      </c>
      <c r="AX709" s="22"/>
      <c r="AY709" s="22"/>
      <c r="AZ709" s="22"/>
      <c r="BA709" s="22"/>
      <c r="BB709" s="1">
        <v>0</v>
      </c>
      <c r="BC709" s="1" t="s">
        <v>150</v>
      </c>
      <c r="BD709" s="1" t="s">
        <v>40</v>
      </c>
      <c r="BE709" s="1">
        <v>999</v>
      </c>
      <c r="BF709" s="1">
        <v>1</v>
      </c>
      <c r="BG709" s="1">
        <v>1</v>
      </c>
      <c r="BH709" s="1">
        <v>1.5938000000000001</v>
      </c>
      <c r="BI709" s="1" t="s">
        <v>20</v>
      </c>
    </row>
    <row r="710" spans="1:61" x14ac:dyDescent="0.15">
      <c r="A710" s="21" t="s">
        <v>1564</v>
      </c>
      <c r="B710" s="21" t="s">
        <v>1565</v>
      </c>
      <c r="C710" s="1" t="s">
        <v>38</v>
      </c>
      <c r="N710" s="1">
        <v>1</v>
      </c>
      <c r="V710" s="1">
        <v>198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22">
        <f t="shared" si="66"/>
        <v>198</v>
      </c>
      <c r="AI710" s="22"/>
      <c r="AJ710" s="22"/>
      <c r="AK710" s="22">
        <f t="shared" si="62"/>
        <v>198</v>
      </c>
      <c r="AL710" s="22"/>
      <c r="AM710" s="22"/>
      <c r="AN710" s="22"/>
      <c r="AO710" s="22"/>
      <c r="AP710" s="22">
        <f t="shared" si="63"/>
        <v>198</v>
      </c>
      <c r="AQ710" s="22"/>
      <c r="AR710" s="22">
        <f t="shared" si="64"/>
        <v>198</v>
      </c>
      <c r="AS710" s="22"/>
      <c r="AT710" s="22"/>
      <c r="AU710" s="22"/>
      <c r="AV710" s="22"/>
      <c r="AW710" s="22">
        <f t="shared" si="65"/>
        <v>198</v>
      </c>
      <c r="AX710" s="22"/>
      <c r="AY710" s="22"/>
      <c r="AZ710" s="22"/>
      <c r="BA710" s="22"/>
      <c r="BB710" s="1">
        <v>0</v>
      </c>
      <c r="BC710" s="1" t="s">
        <v>359</v>
      </c>
      <c r="BD710" s="1" t="s">
        <v>40</v>
      </c>
      <c r="BE710" s="1">
        <v>71</v>
      </c>
      <c r="BF710" s="1">
        <v>375</v>
      </c>
      <c r="BG710" s="1">
        <v>25</v>
      </c>
      <c r="BH710" s="1">
        <v>53.539000000000001</v>
      </c>
      <c r="BI710" s="1" t="s">
        <v>13</v>
      </c>
    </row>
    <row r="711" spans="1:61" x14ac:dyDescent="0.15">
      <c r="A711" s="21" t="s">
        <v>1566</v>
      </c>
      <c r="B711" s="21" t="s">
        <v>1567</v>
      </c>
      <c r="C711" s="1" t="s">
        <v>38</v>
      </c>
      <c r="N711" s="1">
        <v>1</v>
      </c>
      <c r="V711" s="1">
        <v>21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22">
        <f t="shared" si="66"/>
        <v>21</v>
      </c>
      <c r="AI711" s="22"/>
      <c r="AJ711" s="22"/>
      <c r="AK711" s="22">
        <f t="shared" si="62"/>
        <v>21</v>
      </c>
      <c r="AL711" s="22"/>
      <c r="AM711" s="22"/>
      <c r="AN711" s="22"/>
      <c r="AO711" s="22"/>
      <c r="AP711" s="22">
        <f t="shared" si="63"/>
        <v>21</v>
      </c>
      <c r="AQ711" s="22"/>
      <c r="AR711" s="22">
        <f t="shared" si="64"/>
        <v>21</v>
      </c>
      <c r="AS711" s="22"/>
      <c r="AT711" s="22"/>
      <c r="AU711" s="22"/>
      <c r="AV711" s="22"/>
      <c r="AW711" s="22">
        <f t="shared" si="65"/>
        <v>21</v>
      </c>
      <c r="AX711" s="22"/>
      <c r="AY711" s="22"/>
      <c r="AZ711" s="22"/>
      <c r="BA711" s="22"/>
      <c r="BB711" s="1">
        <v>0</v>
      </c>
      <c r="BC711" s="1" t="s">
        <v>359</v>
      </c>
      <c r="BD711" s="1" t="s">
        <v>40</v>
      </c>
      <c r="BE711" s="1">
        <v>71</v>
      </c>
      <c r="BF711" s="1">
        <v>375</v>
      </c>
      <c r="BG711" s="1">
        <v>25</v>
      </c>
      <c r="BH711" s="1">
        <v>45.922800000000002</v>
      </c>
      <c r="BI711" s="1" t="s">
        <v>13</v>
      </c>
    </row>
    <row r="712" spans="1:61" x14ac:dyDescent="0.15">
      <c r="A712" s="21" t="s">
        <v>1568</v>
      </c>
      <c r="B712" s="21" t="s">
        <v>1569</v>
      </c>
      <c r="C712" s="1" t="s">
        <v>38</v>
      </c>
      <c r="K712" s="1">
        <v>1</v>
      </c>
      <c r="N712" s="1">
        <v>1</v>
      </c>
      <c r="V712" s="1">
        <v>2420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22">
        <f t="shared" si="66"/>
        <v>2420</v>
      </c>
      <c r="AI712" s="22"/>
      <c r="AJ712" s="22"/>
      <c r="AK712" s="22">
        <f t="shared" si="62"/>
        <v>2420</v>
      </c>
      <c r="AL712" s="22"/>
      <c r="AM712" s="22"/>
      <c r="AN712" s="22"/>
      <c r="AO712" s="22"/>
      <c r="AP712" s="22">
        <f t="shared" si="63"/>
        <v>2420</v>
      </c>
      <c r="AQ712" s="22"/>
      <c r="AR712" s="22">
        <f t="shared" si="64"/>
        <v>2420</v>
      </c>
      <c r="AS712" s="22"/>
      <c r="AT712" s="22"/>
      <c r="AU712" s="22"/>
      <c r="AV712" s="22"/>
      <c r="AW712" s="22">
        <f t="shared" si="65"/>
        <v>2420</v>
      </c>
      <c r="AX712" s="22"/>
      <c r="AY712" s="22"/>
      <c r="AZ712" s="22"/>
      <c r="BA712" s="22"/>
      <c r="BB712" s="1">
        <v>0</v>
      </c>
      <c r="BC712" s="1" t="s">
        <v>331</v>
      </c>
      <c r="BD712" s="1" t="s">
        <v>40</v>
      </c>
      <c r="BE712" s="1">
        <v>91</v>
      </c>
      <c r="BF712" s="1">
        <v>3000</v>
      </c>
      <c r="BG712" s="1">
        <v>3000</v>
      </c>
      <c r="BH712" s="1">
        <v>3.4342999999999999</v>
      </c>
      <c r="BI712" s="1" t="s">
        <v>932</v>
      </c>
    </row>
    <row r="713" spans="1:61" ht="19.5" x14ac:dyDescent="0.15">
      <c r="A713" s="24" t="s">
        <v>406</v>
      </c>
      <c r="B713" s="21" t="s">
        <v>407</v>
      </c>
      <c r="C713" s="1" t="s">
        <v>38</v>
      </c>
      <c r="D713" s="1">
        <v>12</v>
      </c>
      <c r="V713" s="1">
        <v>1436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22">
        <f t="shared" si="66"/>
        <v>1436</v>
      </c>
      <c r="AI713" s="22"/>
      <c r="AJ713" s="22"/>
      <c r="AK713" s="22">
        <f t="shared" si="62"/>
        <v>1436</v>
      </c>
      <c r="AL713" s="22"/>
      <c r="AM713" s="22"/>
      <c r="AN713" s="22"/>
      <c r="AO713" s="22"/>
      <c r="AP713" s="22">
        <f t="shared" si="63"/>
        <v>1436</v>
      </c>
      <c r="AQ713" s="22" t="s">
        <v>1728</v>
      </c>
      <c r="AR713" s="22">
        <f t="shared" si="64"/>
        <v>1436</v>
      </c>
      <c r="AS713" s="22"/>
      <c r="AT713" s="22"/>
      <c r="AU713" s="22"/>
      <c r="AV713" s="22" t="s">
        <v>1728</v>
      </c>
      <c r="AW713" s="22">
        <f t="shared" si="65"/>
        <v>1436</v>
      </c>
      <c r="AX713" s="22" t="s">
        <v>1786</v>
      </c>
      <c r="AY713" s="22">
        <v>2000</v>
      </c>
      <c r="AZ713" s="23" t="s">
        <v>1845</v>
      </c>
      <c r="BA713" s="22" t="s">
        <v>1847</v>
      </c>
      <c r="BB713" s="1">
        <v>2500</v>
      </c>
      <c r="BC713" s="1" t="s">
        <v>172</v>
      </c>
      <c r="BD713" s="1" t="s">
        <v>40</v>
      </c>
      <c r="BE713" s="1">
        <v>96</v>
      </c>
      <c r="BF713" s="1">
        <v>500</v>
      </c>
      <c r="BG713" s="1">
        <v>1</v>
      </c>
      <c r="BH713" s="1">
        <v>0.1163</v>
      </c>
      <c r="BI713" s="1" t="s">
        <v>125</v>
      </c>
    </row>
    <row r="714" spans="1:61" x14ac:dyDescent="0.15">
      <c r="A714" s="21" t="s">
        <v>1572</v>
      </c>
      <c r="B714" s="21" t="s">
        <v>1573</v>
      </c>
      <c r="C714" s="1" t="s">
        <v>38</v>
      </c>
      <c r="O714" s="1">
        <v>2</v>
      </c>
      <c r="V714" s="1">
        <v>1749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22">
        <f t="shared" si="66"/>
        <v>1749</v>
      </c>
      <c r="AI714" s="22"/>
      <c r="AJ714" s="22"/>
      <c r="AK714" s="22">
        <f t="shared" si="62"/>
        <v>1749</v>
      </c>
      <c r="AL714" s="22"/>
      <c r="AM714" s="22"/>
      <c r="AN714" s="22"/>
      <c r="AO714" s="22"/>
      <c r="AP714" s="22">
        <f t="shared" si="63"/>
        <v>1749</v>
      </c>
      <c r="AQ714" s="22"/>
      <c r="AR714" s="22">
        <f t="shared" si="64"/>
        <v>1749</v>
      </c>
      <c r="AS714" s="22"/>
      <c r="AT714" s="22"/>
      <c r="AU714" s="22"/>
      <c r="AV714" s="22"/>
      <c r="AW714" s="22">
        <f t="shared" si="65"/>
        <v>1749</v>
      </c>
      <c r="AX714" s="22"/>
      <c r="AY714" s="22"/>
      <c r="AZ714" s="22"/>
      <c r="BA714" s="22"/>
      <c r="BB714" s="1">
        <v>0</v>
      </c>
      <c r="BC714" s="1" t="s">
        <v>468</v>
      </c>
      <c r="BD714" s="1" t="s">
        <v>40</v>
      </c>
      <c r="BE714" s="1">
        <v>68</v>
      </c>
      <c r="BF714" s="1">
        <v>1500</v>
      </c>
      <c r="BG714" s="1">
        <v>1500</v>
      </c>
      <c r="BH714" s="1">
        <v>3.3231999999999999</v>
      </c>
      <c r="BI714" s="1" t="s">
        <v>14</v>
      </c>
    </row>
    <row r="715" spans="1:61" x14ac:dyDescent="0.15">
      <c r="A715" s="21" t="s">
        <v>1574</v>
      </c>
      <c r="B715" s="21" t="s">
        <v>1575</v>
      </c>
      <c r="C715" s="1" t="s">
        <v>38</v>
      </c>
      <c r="O715" s="1">
        <v>7</v>
      </c>
      <c r="V715" s="1">
        <v>5717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22">
        <f t="shared" si="66"/>
        <v>5717</v>
      </c>
      <c r="AI715" s="22"/>
      <c r="AJ715" s="22"/>
      <c r="AK715" s="22">
        <f t="shared" si="62"/>
        <v>5717</v>
      </c>
      <c r="AL715" s="22"/>
      <c r="AM715" s="22"/>
      <c r="AN715" s="22"/>
      <c r="AO715" s="22"/>
      <c r="AP715" s="22">
        <f t="shared" si="63"/>
        <v>5717</v>
      </c>
      <c r="AQ715" s="22"/>
      <c r="AR715" s="22">
        <f t="shared" si="64"/>
        <v>5717</v>
      </c>
      <c r="AS715" s="22"/>
      <c r="AT715" s="22"/>
      <c r="AU715" s="22"/>
      <c r="AV715" s="22"/>
      <c r="AW715" s="22">
        <f t="shared" si="65"/>
        <v>5717</v>
      </c>
      <c r="AX715" s="22"/>
      <c r="AY715" s="22"/>
      <c r="AZ715" s="22"/>
      <c r="BA715" s="22"/>
      <c r="BB715" s="1">
        <v>0</v>
      </c>
      <c r="BC715" s="1" t="s">
        <v>331</v>
      </c>
      <c r="BD715" s="1" t="s">
        <v>40</v>
      </c>
      <c r="BE715" s="1">
        <v>63</v>
      </c>
      <c r="BF715" s="1">
        <v>6000</v>
      </c>
      <c r="BG715" s="1">
        <v>6000</v>
      </c>
      <c r="BH715" s="1">
        <v>0.32500000000000001</v>
      </c>
      <c r="BI715" s="1" t="s">
        <v>14</v>
      </c>
    </row>
    <row r="716" spans="1:61" x14ac:dyDescent="0.15">
      <c r="A716" s="21" t="s">
        <v>1576</v>
      </c>
      <c r="B716" s="21" t="s">
        <v>1577</v>
      </c>
      <c r="C716" s="1" t="s">
        <v>38</v>
      </c>
      <c r="Q716" s="1">
        <v>1</v>
      </c>
      <c r="V716" s="1">
        <v>410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22">
        <f t="shared" si="66"/>
        <v>410</v>
      </c>
      <c r="AI716" s="22"/>
      <c r="AJ716" s="22"/>
      <c r="AK716" s="22">
        <f t="shared" si="62"/>
        <v>410</v>
      </c>
      <c r="AL716" s="22"/>
      <c r="AM716" s="22"/>
      <c r="AN716" s="22"/>
      <c r="AO716" s="22"/>
      <c r="AP716" s="22">
        <f t="shared" si="63"/>
        <v>410</v>
      </c>
      <c r="AQ716" s="22"/>
      <c r="AR716" s="22">
        <f t="shared" si="64"/>
        <v>410</v>
      </c>
      <c r="AS716" s="22"/>
      <c r="AT716" s="22"/>
      <c r="AU716" s="22"/>
      <c r="AV716" s="22"/>
      <c r="AW716" s="22">
        <f t="shared" si="65"/>
        <v>410</v>
      </c>
      <c r="AX716" s="22"/>
      <c r="AY716" s="22"/>
      <c r="AZ716" s="22"/>
      <c r="BA716" s="22"/>
      <c r="BB716" s="1">
        <v>0</v>
      </c>
      <c r="BC716" s="1" t="s">
        <v>68</v>
      </c>
      <c r="BD716" s="1" t="s">
        <v>40</v>
      </c>
      <c r="BE716" s="1">
        <v>71</v>
      </c>
      <c r="BF716" s="1">
        <v>1000</v>
      </c>
      <c r="BG716" s="1">
        <v>500</v>
      </c>
      <c r="BH716" s="1">
        <v>3.5817999999999999</v>
      </c>
      <c r="BI716" s="1" t="s">
        <v>16</v>
      </c>
    </row>
    <row r="717" spans="1:61" ht="19.5" x14ac:dyDescent="0.15">
      <c r="A717" s="24" t="s">
        <v>408</v>
      </c>
      <c r="B717" s="21" t="s">
        <v>409</v>
      </c>
      <c r="C717" s="1" t="s">
        <v>38</v>
      </c>
      <c r="D717" s="1">
        <v>2</v>
      </c>
      <c r="E717" s="1">
        <v>3</v>
      </c>
      <c r="G717" s="1">
        <v>16</v>
      </c>
      <c r="I717" s="1">
        <v>5</v>
      </c>
      <c r="J717" s="1">
        <v>5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4066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22">
        <f t="shared" si="66"/>
        <v>4066</v>
      </c>
      <c r="AI717" s="22"/>
      <c r="AJ717" s="22"/>
      <c r="AK717" s="22">
        <f t="shared" si="62"/>
        <v>4066</v>
      </c>
      <c r="AL717" s="22"/>
      <c r="AM717" s="22"/>
      <c r="AN717" s="22"/>
      <c r="AO717" s="22"/>
      <c r="AP717" s="22">
        <f t="shared" si="63"/>
        <v>4066</v>
      </c>
      <c r="AQ717" s="22" t="s">
        <v>1728</v>
      </c>
      <c r="AR717" s="22">
        <f t="shared" si="64"/>
        <v>4066</v>
      </c>
      <c r="AS717" s="22"/>
      <c r="AT717" s="22"/>
      <c r="AU717" s="22"/>
      <c r="AV717" s="22" t="s">
        <v>1728</v>
      </c>
      <c r="AW717" s="22">
        <f t="shared" si="65"/>
        <v>4066</v>
      </c>
      <c r="AX717" s="22" t="s">
        <v>1728</v>
      </c>
      <c r="AY717" s="22">
        <v>2000</v>
      </c>
      <c r="AZ717" s="23" t="s">
        <v>1848</v>
      </c>
      <c r="BA717" s="22" t="s">
        <v>1701</v>
      </c>
      <c r="BB717" s="1">
        <v>2000</v>
      </c>
      <c r="BC717" s="1" t="s">
        <v>172</v>
      </c>
      <c r="BD717" s="1" t="s">
        <v>40</v>
      </c>
      <c r="BE717" s="1">
        <v>91</v>
      </c>
      <c r="BF717" s="1">
        <v>2000</v>
      </c>
      <c r="BG717" s="1">
        <v>2000</v>
      </c>
      <c r="BH717" s="1">
        <v>1.2826</v>
      </c>
      <c r="BI717" s="1" t="s">
        <v>200</v>
      </c>
    </row>
    <row r="718" spans="1:61" x14ac:dyDescent="0.15">
      <c r="A718" s="21" t="s">
        <v>878</v>
      </c>
      <c r="B718" s="21" t="s">
        <v>879</v>
      </c>
      <c r="C718" s="1" t="s">
        <v>38</v>
      </c>
      <c r="N718" s="1">
        <v>1</v>
      </c>
      <c r="P718" s="1">
        <v>2</v>
      </c>
      <c r="R718" s="1">
        <v>6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3226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22">
        <f t="shared" si="66"/>
        <v>3226</v>
      </c>
      <c r="AI718" s="22"/>
      <c r="AJ718" s="22"/>
      <c r="AK718" s="22">
        <f t="shared" si="62"/>
        <v>3226</v>
      </c>
      <c r="AL718" s="22"/>
      <c r="AM718" s="22"/>
      <c r="AN718" s="22"/>
      <c r="AO718" s="22"/>
      <c r="AP718" s="22">
        <f t="shared" si="63"/>
        <v>3226</v>
      </c>
      <c r="AQ718" s="22"/>
      <c r="AR718" s="22">
        <f t="shared" si="64"/>
        <v>3226</v>
      </c>
      <c r="AS718" s="22"/>
      <c r="AT718" s="22"/>
      <c r="AU718" s="22"/>
      <c r="AV718" s="22" t="s">
        <v>1728</v>
      </c>
      <c r="AW718" s="22">
        <f t="shared" si="65"/>
        <v>3226</v>
      </c>
      <c r="AX718" s="22" t="s">
        <v>1728</v>
      </c>
      <c r="AY718" s="22">
        <v>4000</v>
      </c>
      <c r="AZ718" s="22" t="s">
        <v>1851</v>
      </c>
      <c r="BA718" s="22" t="s">
        <v>1850</v>
      </c>
      <c r="BB718" s="1">
        <v>4000</v>
      </c>
      <c r="BC718" s="1" t="s">
        <v>172</v>
      </c>
      <c r="BD718" s="1" t="s">
        <v>40</v>
      </c>
      <c r="BE718" s="1">
        <v>76</v>
      </c>
      <c r="BF718" s="1">
        <v>4000</v>
      </c>
      <c r="BG718" s="1">
        <v>4000</v>
      </c>
      <c r="BH718" s="1">
        <v>1.34E-2</v>
      </c>
      <c r="BI718" s="1" t="s">
        <v>880</v>
      </c>
    </row>
    <row r="719" spans="1:61" x14ac:dyDescent="0.15">
      <c r="A719" s="21" t="s">
        <v>1581</v>
      </c>
      <c r="B719" s="21" t="s">
        <v>1582</v>
      </c>
      <c r="C719" s="1" t="s">
        <v>38</v>
      </c>
      <c r="O719" s="1">
        <v>2</v>
      </c>
      <c r="V719" s="1">
        <v>2191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22">
        <f t="shared" si="66"/>
        <v>2191</v>
      </c>
      <c r="AI719" s="22"/>
      <c r="AJ719" s="22"/>
      <c r="AK719" s="22">
        <f t="shared" si="62"/>
        <v>2191</v>
      </c>
      <c r="AL719" s="22"/>
      <c r="AM719" s="22"/>
      <c r="AN719" s="22"/>
      <c r="AO719" s="22"/>
      <c r="AP719" s="22">
        <f t="shared" si="63"/>
        <v>2191</v>
      </c>
      <c r="AQ719" s="22"/>
      <c r="AR719" s="22">
        <f t="shared" si="64"/>
        <v>2191</v>
      </c>
      <c r="AS719" s="22"/>
      <c r="AT719" s="22"/>
      <c r="AU719" s="22"/>
      <c r="AV719" s="22"/>
      <c r="AW719" s="22">
        <f t="shared" si="65"/>
        <v>2191</v>
      </c>
      <c r="AX719" s="22"/>
      <c r="AY719" s="22"/>
      <c r="AZ719" s="22"/>
      <c r="BA719" s="22"/>
      <c r="BB719" s="1">
        <v>0</v>
      </c>
      <c r="BC719" s="1" t="s">
        <v>117</v>
      </c>
      <c r="BD719" s="1" t="s">
        <v>40</v>
      </c>
      <c r="BE719" s="1">
        <v>61</v>
      </c>
      <c r="BF719" s="1">
        <v>1000</v>
      </c>
      <c r="BG719" s="1">
        <v>1000</v>
      </c>
      <c r="BH719" s="1">
        <v>0.37319999999999998</v>
      </c>
      <c r="BI719" s="1" t="s">
        <v>14</v>
      </c>
    </row>
    <row r="720" spans="1:61" x14ac:dyDescent="0.15">
      <c r="A720" s="21" t="s">
        <v>919</v>
      </c>
      <c r="B720" s="21" t="s">
        <v>920</v>
      </c>
      <c r="C720" s="1" t="s">
        <v>38</v>
      </c>
      <c r="K720" s="1">
        <v>6</v>
      </c>
      <c r="M720" s="1">
        <v>2</v>
      </c>
      <c r="R720" s="1">
        <v>2</v>
      </c>
      <c r="V720" s="1">
        <v>4237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22">
        <f>SUM(V720:AE720)-AG720-SUMPRODUCT($D$8:$U$8*D720:U720)</f>
        <v>4237</v>
      </c>
      <c r="AI720" s="22"/>
      <c r="AJ720" s="22"/>
      <c r="AK720" s="22">
        <f t="shared" ref="AK720:AK769" si="67">AH720-SUMPRODUCT($D$9:$U$9*D720:U720)</f>
        <v>4237</v>
      </c>
      <c r="AL720" s="22"/>
      <c r="AM720" s="22"/>
      <c r="AN720" s="22"/>
      <c r="AO720" s="22"/>
      <c r="AP720" s="22">
        <f t="shared" ref="AP720:AP769" si="68">AK720-SUMPRODUCT($D$10:$U$10*D720:U720)</f>
        <v>4237</v>
      </c>
      <c r="AQ720" s="22"/>
      <c r="AR720" s="22">
        <f t="shared" ref="AR720:AR769" si="69">AP720-SUMPRODUCT($D$11:$U$11*D720:U720)</f>
        <v>4237</v>
      </c>
      <c r="AS720" s="22"/>
      <c r="AT720" s="22"/>
      <c r="AU720" s="22"/>
      <c r="AV720" s="22" t="s">
        <v>1786</v>
      </c>
      <c r="AW720" s="22">
        <f t="shared" ref="AW720:AW769" si="70">AR720-SUMPRODUCT($D$12:$U$12*D720:U720)</f>
        <v>4237</v>
      </c>
      <c r="AX720" s="22" t="s">
        <v>1786</v>
      </c>
      <c r="AY720" s="22"/>
      <c r="AZ720" s="22" t="s">
        <v>1711</v>
      </c>
      <c r="BA720" s="22"/>
      <c r="BB720" s="1">
        <v>3000</v>
      </c>
      <c r="BC720" s="1" t="s">
        <v>172</v>
      </c>
      <c r="BD720" s="1" t="s">
        <v>40</v>
      </c>
      <c r="BE720" s="1">
        <v>96</v>
      </c>
      <c r="BF720" s="1">
        <v>3000</v>
      </c>
      <c r="BG720" s="1">
        <v>3000</v>
      </c>
      <c r="BH720" s="1">
        <v>0.2072</v>
      </c>
      <c r="BI720" s="1" t="s">
        <v>921</v>
      </c>
    </row>
    <row r="721" spans="1:61" x14ac:dyDescent="0.15">
      <c r="A721" s="21" t="s">
        <v>1586</v>
      </c>
      <c r="B721" s="21" t="s">
        <v>1587</v>
      </c>
      <c r="C721" s="1" t="s">
        <v>38</v>
      </c>
      <c r="L721" s="1">
        <v>1</v>
      </c>
      <c r="V721" s="1">
        <v>699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22">
        <f>SUM(V721:AE721)-AG721-SUMPRODUCT($D$8:$U$8*D721:U721)</f>
        <v>699</v>
      </c>
      <c r="AI721" s="22"/>
      <c r="AJ721" s="22"/>
      <c r="AK721" s="22">
        <f t="shared" si="67"/>
        <v>699</v>
      </c>
      <c r="AL721" s="22"/>
      <c r="AM721" s="22"/>
      <c r="AN721" s="22"/>
      <c r="AO721" s="22"/>
      <c r="AP721" s="22">
        <f t="shared" si="68"/>
        <v>699</v>
      </c>
      <c r="AQ721" s="22"/>
      <c r="AR721" s="22">
        <f t="shared" si="69"/>
        <v>699</v>
      </c>
      <c r="AS721" s="22"/>
      <c r="AT721" s="22"/>
      <c r="AU721" s="22"/>
      <c r="AV721" s="22"/>
      <c r="AW721" s="22">
        <f t="shared" si="70"/>
        <v>699</v>
      </c>
      <c r="AX721" s="22"/>
      <c r="AY721" s="22"/>
      <c r="AZ721" s="22"/>
      <c r="BA721" s="22"/>
      <c r="BB721" s="1">
        <v>0</v>
      </c>
      <c r="BC721" s="1" t="s">
        <v>302</v>
      </c>
      <c r="BD721" s="1" t="s">
        <v>40</v>
      </c>
      <c r="BE721" s="1">
        <v>71</v>
      </c>
      <c r="BF721" s="1">
        <v>278</v>
      </c>
      <c r="BG721" s="1">
        <v>1</v>
      </c>
      <c r="BH721" s="1">
        <v>8.4688999999999997</v>
      </c>
      <c r="BI721" s="1" t="s">
        <v>11</v>
      </c>
    </row>
    <row r="722" spans="1:61" x14ac:dyDescent="0.15">
      <c r="A722" s="21" t="s">
        <v>1039</v>
      </c>
      <c r="B722" s="21" t="s">
        <v>1040</v>
      </c>
      <c r="C722" s="1" t="s">
        <v>38</v>
      </c>
      <c r="R722" s="1">
        <v>2</v>
      </c>
      <c r="V722" s="1">
        <v>213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22">
        <f>SUM(V722:AE722)-AG722-SUMPRODUCT($D$8:$U$8*D722:U722)+1000</f>
        <v>1213</v>
      </c>
      <c r="AI722" s="22"/>
      <c r="AJ722" s="22"/>
      <c r="AK722" s="22">
        <f t="shared" si="67"/>
        <v>1213</v>
      </c>
      <c r="AL722" s="22"/>
      <c r="AM722" s="22"/>
      <c r="AN722" s="22"/>
      <c r="AO722" s="22"/>
      <c r="AP722" s="22">
        <f t="shared" si="68"/>
        <v>1213</v>
      </c>
      <c r="AQ722" s="22"/>
      <c r="AR722" s="22">
        <f t="shared" si="69"/>
        <v>1213</v>
      </c>
      <c r="AS722" s="22"/>
      <c r="AT722" s="22"/>
      <c r="AU722" s="22"/>
      <c r="AV722" s="22"/>
      <c r="AW722" s="22">
        <f t="shared" si="70"/>
        <v>1213</v>
      </c>
      <c r="AX722" s="22"/>
      <c r="AY722" s="22"/>
      <c r="AZ722" s="22"/>
      <c r="BA722" s="22"/>
      <c r="BB722" s="1">
        <v>0</v>
      </c>
      <c r="BC722" s="1" t="s">
        <v>172</v>
      </c>
      <c r="BD722" s="1" t="s">
        <v>40</v>
      </c>
      <c r="BE722" s="1">
        <v>166</v>
      </c>
      <c r="BF722" s="1">
        <v>1000</v>
      </c>
      <c r="BG722" s="1">
        <v>1000</v>
      </c>
      <c r="BH722" s="1">
        <v>4.8501000000000003</v>
      </c>
      <c r="BI722" s="1" t="s">
        <v>17</v>
      </c>
    </row>
    <row r="723" spans="1:61" x14ac:dyDescent="0.15">
      <c r="A723" s="21" t="s">
        <v>1087</v>
      </c>
      <c r="B723" s="21" t="s">
        <v>1088</v>
      </c>
      <c r="C723" s="1" t="s">
        <v>38</v>
      </c>
      <c r="R723" s="1">
        <v>1</v>
      </c>
      <c r="V723" s="1">
        <v>381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22">
        <f t="shared" ref="AH723:AH731" si="71">SUM(V723:AE723)-AG723-SUMPRODUCT($D$8:$U$8*D723:U723)</f>
        <v>381</v>
      </c>
      <c r="AI723" s="22"/>
      <c r="AJ723" s="22"/>
      <c r="AK723" s="22">
        <f t="shared" si="67"/>
        <v>381</v>
      </c>
      <c r="AL723" s="22"/>
      <c r="AM723" s="22"/>
      <c r="AN723" s="22"/>
      <c r="AO723" s="22"/>
      <c r="AP723" s="22">
        <f t="shared" si="68"/>
        <v>381</v>
      </c>
      <c r="AQ723" s="22"/>
      <c r="AR723" s="22">
        <f t="shared" si="69"/>
        <v>381</v>
      </c>
      <c r="AS723" s="22"/>
      <c r="AT723" s="22"/>
      <c r="AU723" s="22"/>
      <c r="AV723" s="22" t="s">
        <v>1728</v>
      </c>
      <c r="AW723" s="22">
        <f t="shared" si="70"/>
        <v>381</v>
      </c>
      <c r="AX723" s="22" t="s">
        <v>1728</v>
      </c>
      <c r="AY723" s="22">
        <v>500</v>
      </c>
      <c r="AZ723" s="22" t="s">
        <v>1849</v>
      </c>
      <c r="BA723" s="22" t="s">
        <v>1850</v>
      </c>
      <c r="BB723" s="1">
        <v>500</v>
      </c>
      <c r="BC723" s="1" t="s">
        <v>172</v>
      </c>
      <c r="BD723" s="1" t="s">
        <v>40</v>
      </c>
      <c r="BE723" s="1">
        <v>81</v>
      </c>
      <c r="BF723" s="1">
        <v>500</v>
      </c>
      <c r="BG723" s="1">
        <v>500</v>
      </c>
      <c r="BH723" s="1">
        <v>0.4073</v>
      </c>
      <c r="BI723" s="1" t="s">
        <v>17</v>
      </c>
    </row>
    <row r="724" spans="1:61" x14ac:dyDescent="0.15">
      <c r="A724" s="21" t="s">
        <v>1592</v>
      </c>
      <c r="B724" s="21" t="s">
        <v>1593</v>
      </c>
      <c r="C724" s="1" t="s">
        <v>38</v>
      </c>
      <c r="K724" s="1">
        <v>1</v>
      </c>
      <c r="V724" s="1">
        <v>1656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22">
        <f t="shared" si="71"/>
        <v>1656</v>
      </c>
      <c r="AI724" s="22"/>
      <c r="AJ724" s="22"/>
      <c r="AK724" s="22">
        <f t="shared" si="67"/>
        <v>1656</v>
      </c>
      <c r="AL724" s="22"/>
      <c r="AM724" s="22"/>
      <c r="AN724" s="22"/>
      <c r="AO724" s="22"/>
      <c r="AP724" s="22">
        <f t="shared" si="68"/>
        <v>1656</v>
      </c>
      <c r="AQ724" s="22"/>
      <c r="AR724" s="22">
        <f t="shared" si="69"/>
        <v>1656</v>
      </c>
      <c r="AS724" s="22"/>
      <c r="AT724" s="22"/>
      <c r="AU724" s="22"/>
      <c r="AV724" s="22"/>
      <c r="AW724" s="22">
        <f t="shared" si="70"/>
        <v>1656</v>
      </c>
      <c r="AX724" s="22"/>
      <c r="AY724" s="22"/>
      <c r="AZ724" s="22"/>
      <c r="BA724" s="22"/>
      <c r="BB724" s="1">
        <v>0</v>
      </c>
      <c r="BC724" s="1" t="s">
        <v>302</v>
      </c>
      <c r="BD724" s="1" t="s">
        <v>40</v>
      </c>
      <c r="BE724" s="1">
        <v>61</v>
      </c>
      <c r="BF724" s="1">
        <v>2000</v>
      </c>
      <c r="BG724" s="1">
        <v>2000</v>
      </c>
      <c r="BH724" s="1">
        <v>0.23619999999999999</v>
      </c>
      <c r="BI724" s="1" t="s">
        <v>10</v>
      </c>
    </row>
    <row r="725" spans="1:61" x14ac:dyDescent="0.15">
      <c r="A725" s="21" t="s">
        <v>1594</v>
      </c>
      <c r="B725" s="21" t="s">
        <v>1584</v>
      </c>
      <c r="C725" s="1" t="s">
        <v>38</v>
      </c>
      <c r="K725" s="1">
        <v>1</v>
      </c>
      <c r="V725" s="1">
        <v>631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22">
        <f t="shared" si="71"/>
        <v>631</v>
      </c>
      <c r="AI725" s="22"/>
      <c r="AJ725" s="22"/>
      <c r="AK725" s="22">
        <f t="shared" si="67"/>
        <v>631</v>
      </c>
      <c r="AL725" s="22"/>
      <c r="AM725" s="22"/>
      <c r="AN725" s="22"/>
      <c r="AO725" s="22"/>
      <c r="AP725" s="22">
        <f t="shared" si="68"/>
        <v>631</v>
      </c>
      <c r="AQ725" s="22"/>
      <c r="AR725" s="22">
        <f t="shared" si="69"/>
        <v>631</v>
      </c>
      <c r="AS725" s="22"/>
      <c r="AT725" s="22"/>
      <c r="AU725" s="22"/>
      <c r="AV725" s="22"/>
      <c r="AW725" s="22">
        <f t="shared" si="70"/>
        <v>631</v>
      </c>
      <c r="AX725" s="22"/>
      <c r="AY725" s="22"/>
      <c r="AZ725" s="22"/>
      <c r="BA725" s="22"/>
      <c r="BB725" s="1">
        <v>3000</v>
      </c>
      <c r="BC725" s="1" t="s">
        <v>150</v>
      </c>
      <c r="BD725" s="1" t="s">
        <v>40</v>
      </c>
      <c r="BE725" s="1">
        <v>999</v>
      </c>
      <c r="BF725" s="1">
        <v>1</v>
      </c>
      <c r="BG725" s="1">
        <v>1</v>
      </c>
      <c r="BH725" s="1">
        <v>40.226599999999998</v>
      </c>
      <c r="BI725" s="1" t="s">
        <v>10</v>
      </c>
    </row>
    <row r="726" spans="1:61" x14ac:dyDescent="0.15">
      <c r="A726" s="21" t="s">
        <v>1151</v>
      </c>
      <c r="B726" s="21" t="s">
        <v>1152</v>
      </c>
      <c r="C726" s="1" t="s">
        <v>38</v>
      </c>
      <c r="K726" s="1">
        <v>92</v>
      </c>
      <c r="V726" s="1">
        <v>56560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22">
        <f t="shared" si="71"/>
        <v>56560</v>
      </c>
      <c r="AI726" s="22"/>
      <c r="AJ726" s="22"/>
      <c r="AK726" s="22">
        <f t="shared" si="67"/>
        <v>56560</v>
      </c>
      <c r="AL726" s="22"/>
      <c r="AM726" s="22"/>
      <c r="AN726" s="22"/>
      <c r="AO726" s="22"/>
      <c r="AP726" s="22">
        <f t="shared" si="68"/>
        <v>56560</v>
      </c>
      <c r="AQ726" s="22"/>
      <c r="AR726" s="22">
        <f t="shared" si="69"/>
        <v>56560</v>
      </c>
      <c r="AS726" s="22"/>
      <c r="AT726" s="22"/>
      <c r="AU726" s="22"/>
      <c r="AV726" s="22" t="s">
        <v>1786</v>
      </c>
      <c r="AW726" s="22">
        <f t="shared" si="70"/>
        <v>56560</v>
      </c>
      <c r="AX726" s="22" t="s">
        <v>1786</v>
      </c>
      <c r="AY726" s="22"/>
      <c r="AZ726" s="22" t="s">
        <v>1852</v>
      </c>
      <c r="BA726" s="22"/>
      <c r="BB726" s="1">
        <v>10000</v>
      </c>
      <c r="BC726" s="1" t="s">
        <v>172</v>
      </c>
      <c r="BD726" s="1" t="s">
        <v>40</v>
      </c>
      <c r="BE726" s="1">
        <v>376</v>
      </c>
      <c r="BF726" s="1">
        <v>10000</v>
      </c>
      <c r="BG726" s="1">
        <v>10000</v>
      </c>
      <c r="BH726" s="1">
        <v>1.0800000000000001E-2</v>
      </c>
      <c r="BI726" s="1" t="s">
        <v>10</v>
      </c>
    </row>
    <row r="727" spans="1:61" x14ac:dyDescent="0.15">
      <c r="A727" s="21" t="s">
        <v>1597</v>
      </c>
      <c r="B727" s="21" t="s">
        <v>1598</v>
      </c>
      <c r="C727" s="1" t="s">
        <v>38</v>
      </c>
      <c r="P727" s="1">
        <v>5</v>
      </c>
      <c r="V727" s="1">
        <v>2257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22">
        <f t="shared" si="71"/>
        <v>2257</v>
      </c>
      <c r="AI727" s="22"/>
      <c r="AJ727" s="22"/>
      <c r="AK727" s="22">
        <f t="shared" si="67"/>
        <v>2257</v>
      </c>
      <c r="AL727" s="22"/>
      <c r="AM727" s="22"/>
      <c r="AN727" s="22"/>
      <c r="AO727" s="22"/>
      <c r="AP727" s="22">
        <f t="shared" si="68"/>
        <v>2257</v>
      </c>
      <c r="AQ727" s="22"/>
      <c r="AR727" s="22">
        <f t="shared" si="69"/>
        <v>2257</v>
      </c>
      <c r="AS727" s="22"/>
      <c r="AT727" s="22"/>
      <c r="AU727" s="22"/>
      <c r="AV727" s="22"/>
      <c r="AW727" s="22">
        <f t="shared" si="70"/>
        <v>2257</v>
      </c>
      <c r="AX727" s="22"/>
      <c r="AY727" s="22"/>
      <c r="AZ727" s="22"/>
      <c r="BA727" s="22"/>
      <c r="BB727" s="1">
        <v>0</v>
      </c>
      <c r="BC727" s="1" t="s">
        <v>846</v>
      </c>
      <c r="BD727" s="1" t="s">
        <v>40</v>
      </c>
      <c r="BE727" s="1">
        <v>71</v>
      </c>
      <c r="BF727" s="1">
        <v>1400</v>
      </c>
      <c r="BG727" s="1">
        <v>100</v>
      </c>
      <c r="BH727" s="1">
        <v>0.52390000000000003</v>
      </c>
      <c r="BI727" s="1" t="s">
        <v>15</v>
      </c>
    </row>
    <row r="728" spans="1:61" x14ac:dyDescent="0.15">
      <c r="A728" s="21" t="s">
        <v>1599</v>
      </c>
      <c r="B728" s="21" t="s">
        <v>1600</v>
      </c>
      <c r="C728" s="1" t="s">
        <v>38</v>
      </c>
      <c r="K728" s="1">
        <v>1</v>
      </c>
      <c r="V728" s="1">
        <v>1539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22">
        <f t="shared" si="71"/>
        <v>1539</v>
      </c>
      <c r="AI728" s="22"/>
      <c r="AJ728" s="22"/>
      <c r="AK728" s="22">
        <f t="shared" si="67"/>
        <v>1539</v>
      </c>
      <c r="AL728" s="22"/>
      <c r="AM728" s="22"/>
      <c r="AN728" s="22"/>
      <c r="AO728" s="22"/>
      <c r="AP728" s="22">
        <f t="shared" si="68"/>
        <v>1539</v>
      </c>
      <c r="AQ728" s="22"/>
      <c r="AR728" s="22">
        <f t="shared" si="69"/>
        <v>1539</v>
      </c>
      <c r="AS728" s="22"/>
      <c r="AT728" s="22"/>
      <c r="AU728" s="22"/>
      <c r="AV728" s="22"/>
      <c r="AW728" s="22">
        <f t="shared" si="70"/>
        <v>1539</v>
      </c>
      <c r="AX728" s="22"/>
      <c r="AY728" s="22"/>
      <c r="AZ728" s="22"/>
      <c r="BA728" s="22"/>
      <c r="BB728" s="1">
        <v>0</v>
      </c>
      <c r="BC728" s="1" t="s">
        <v>117</v>
      </c>
      <c r="BD728" s="1" t="s">
        <v>40</v>
      </c>
      <c r="BE728" s="1">
        <v>66</v>
      </c>
      <c r="BF728" s="1">
        <v>1300</v>
      </c>
      <c r="BG728" s="1">
        <v>1300</v>
      </c>
      <c r="BH728" s="1">
        <v>6.0285000000000002</v>
      </c>
      <c r="BI728" s="1" t="s">
        <v>10</v>
      </c>
    </row>
    <row r="729" spans="1:61" x14ac:dyDescent="0.15">
      <c r="A729" s="21" t="s">
        <v>1601</v>
      </c>
      <c r="B729" s="21" t="s">
        <v>1602</v>
      </c>
      <c r="C729" s="1" t="s">
        <v>38</v>
      </c>
      <c r="O729" s="1">
        <v>1</v>
      </c>
      <c r="V729" s="1">
        <v>1648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22">
        <f t="shared" si="71"/>
        <v>1648</v>
      </c>
      <c r="AI729" s="22"/>
      <c r="AJ729" s="22"/>
      <c r="AK729" s="22">
        <f t="shared" si="67"/>
        <v>1648</v>
      </c>
      <c r="AL729" s="22"/>
      <c r="AM729" s="22"/>
      <c r="AN729" s="22"/>
      <c r="AO729" s="22"/>
      <c r="AP729" s="22">
        <f t="shared" si="68"/>
        <v>1648</v>
      </c>
      <c r="AQ729" s="22"/>
      <c r="AR729" s="22">
        <f t="shared" si="69"/>
        <v>1648</v>
      </c>
      <c r="AS729" s="22"/>
      <c r="AT729" s="22"/>
      <c r="AU729" s="22"/>
      <c r="AV729" s="22"/>
      <c r="AW729" s="22">
        <f t="shared" si="70"/>
        <v>1648</v>
      </c>
      <c r="AX729" s="22"/>
      <c r="AY729" s="22"/>
      <c r="AZ729" s="22"/>
      <c r="BA729" s="22"/>
      <c r="BB729" s="1">
        <v>0</v>
      </c>
      <c r="BC729" s="1" t="s">
        <v>172</v>
      </c>
      <c r="BD729" s="1" t="s">
        <v>40</v>
      </c>
      <c r="BE729" s="1">
        <v>71</v>
      </c>
      <c r="BF729" s="1">
        <v>3600</v>
      </c>
      <c r="BG729" s="1">
        <v>3600</v>
      </c>
      <c r="BH729" s="1">
        <v>0.9405</v>
      </c>
      <c r="BI729" s="1" t="s">
        <v>14</v>
      </c>
    </row>
    <row r="730" spans="1:61" x14ac:dyDescent="0.15">
      <c r="A730" s="21" t="s">
        <v>1603</v>
      </c>
      <c r="B730" s="21" t="s">
        <v>1604</v>
      </c>
      <c r="C730" s="1" t="s">
        <v>38</v>
      </c>
      <c r="N730" s="1">
        <v>1</v>
      </c>
      <c r="O730" s="1">
        <v>1</v>
      </c>
      <c r="V730" s="1">
        <v>3157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22">
        <f t="shared" si="71"/>
        <v>3157</v>
      </c>
      <c r="AI730" s="22"/>
      <c r="AJ730" s="22"/>
      <c r="AK730" s="22">
        <f t="shared" si="67"/>
        <v>3157</v>
      </c>
      <c r="AL730" s="22"/>
      <c r="AM730" s="22"/>
      <c r="AN730" s="22"/>
      <c r="AO730" s="22"/>
      <c r="AP730" s="22">
        <f t="shared" si="68"/>
        <v>3157</v>
      </c>
      <c r="AQ730" s="22"/>
      <c r="AR730" s="22">
        <f t="shared" si="69"/>
        <v>3157</v>
      </c>
      <c r="AS730" s="22"/>
      <c r="AT730" s="22"/>
      <c r="AU730" s="22"/>
      <c r="AV730" s="22"/>
      <c r="AW730" s="22">
        <f t="shared" si="70"/>
        <v>3157</v>
      </c>
      <c r="AX730" s="22"/>
      <c r="AY730" s="22"/>
      <c r="AZ730" s="22"/>
      <c r="BA730" s="22"/>
      <c r="BB730" s="1">
        <v>0</v>
      </c>
      <c r="BC730" s="1" t="s">
        <v>117</v>
      </c>
      <c r="BD730" s="1" t="s">
        <v>40</v>
      </c>
      <c r="BE730" s="1">
        <v>61</v>
      </c>
      <c r="BF730" s="1">
        <v>2970</v>
      </c>
      <c r="BG730" s="1">
        <v>2970</v>
      </c>
      <c r="BH730" s="1">
        <v>0.83989999999999998</v>
      </c>
      <c r="BI730" s="1" t="s">
        <v>1605</v>
      </c>
    </row>
    <row r="731" spans="1:61" x14ac:dyDescent="0.15">
      <c r="A731" s="21" t="s">
        <v>1606</v>
      </c>
      <c r="B731" s="21" t="s">
        <v>1607</v>
      </c>
      <c r="C731" s="1" t="s">
        <v>38</v>
      </c>
      <c r="O731" s="1">
        <v>1</v>
      </c>
      <c r="V731" s="1">
        <v>1791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22">
        <f t="shared" si="71"/>
        <v>1791</v>
      </c>
      <c r="AI731" s="22"/>
      <c r="AJ731" s="22"/>
      <c r="AK731" s="22">
        <f t="shared" si="67"/>
        <v>1791</v>
      </c>
      <c r="AL731" s="22"/>
      <c r="AM731" s="22"/>
      <c r="AN731" s="22"/>
      <c r="AO731" s="22"/>
      <c r="AP731" s="22">
        <f t="shared" si="68"/>
        <v>1791</v>
      </c>
      <c r="AQ731" s="22"/>
      <c r="AR731" s="22">
        <f t="shared" si="69"/>
        <v>1791</v>
      </c>
      <c r="AS731" s="22"/>
      <c r="AT731" s="22"/>
      <c r="AU731" s="22"/>
      <c r="AV731" s="22"/>
      <c r="AW731" s="22">
        <f t="shared" si="70"/>
        <v>1791</v>
      </c>
      <c r="AX731" s="22"/>
      <c r="AY731" s="22"/>
      <c r="AZ731" s="22"/>
      <c r="BA731" s="22"/>
      <c r="BB731" s="1">
        <v>0</v>
      </c>
      <c r="BC731" s="1" t="s">
        <v>117</v>
      </c>
      <c r="BD731" s="1" t="s">
        <v>40</v>
      </c>
      <c r="BE731" s="1">
        <v>61</v>
      </c>
      <c r="BF731" s="1">
        <v>1620</v>
      </c>
      <c r="BG731" s="1">
        <v>1620</v>
      </c>
      <c r="BH731" s="1">
        <v>1.2307999999999999</v>
      </c>
      <c r="BI731" s="1" t="s">
        <v>14</v>
      </c>
    </row>
    <row r="732" spans="1:61" x14ac:dyDescent="0.15">
      <c r="A732" s="21" t="s">
        <v>1194</v>
      </c>
      <c r="B732" s="21" t="s">
        <v>1195</v>
      </c>
      <c r="C732" s="1" t="s">
        <v>38</v>
      </c>
      <c r="K732" s="1">
        <v>3</v>
      </c>
      <c r="V732" s="1">
        <v>1247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22">
        <f>SUM(V732:AE732)-AG732-SUMPRODUCT($D$8:$U$8*D732:U732)+10000</f>
        <v>11247</v>
      </c>
      <c r="AI732" s="22"/>
      <c r="AJ732" s="22"/>
      <c r="AK732" s="22">
        <f t="shared" si="67"/>
        <v>11247</v>
      </c>
      <c r="AL732" s="22"/>
      <c r="AM732" s="22"/>
      <c r="AN732" s="22"/>
      <c r="AO732" s="22"/>
      <c r="AP732" s="22">
        <f t="shared" si="68"/>
        <v>11247</v>
      </c>
      <c r="AQ732" s="22"/>
      <c r="AR732" s="22">
        <f t="shared" si="69"/>
        <v>11247</v>
      </c>
      <c r="AS732" s="22"/>
      <c r="AT732" s="22"/>
      <c r="AU732" s="22"/>
      <c r="AV732" s="22"/>
      <c r="AW732" s="22">
        <f t="shared" si="70"/>
        <v>11247</v>
      </c>
      <c r="AX732" s="22"/>
      <c r="AY732" s="22"/>
      <c r="AZ732" s="22"/>
      <c r="BA732" s="22"/>
      <c r="BB732" s="1">
        <v>0</v>
      </c>
      <c r="BC732" s="1" t="s">
        <v>172</v>
      </c>
      <c r="BD732" s="1" t="s">
        <v>40</v>
      </c>
      <c r="BE732" s="1">
        <v>376</v>
      </c>
      <c r="BF732" s="1">
        <v>10000</v>
      </c>
      <c r="BG732" s="1">
        <v>10000</v>
      </c>
      <c r="BH732" s="1">
        <v>1.7299999999999999E-2</v>
      </c>
      <c r="BI732" s="1" t="s">
        <v>10</v>
      </c>
    </row>
    <row r="733" spans="1:61" x14ac:dyDescent="0.15">
      <c r="A733" s="21" t="s">
        <v>1611</v>
      </c>
      <c r="B733" s="21" t="s">
        <v>1612</v>
      </c>
      <c r="C733" s="1" t="s">
        <v>38</v>
      </c>
      <c r="O733" s="1">
        <v>1</v>
      </c>
      <c r="V733" s="1">
        <v>3983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22">
        <f t="shared" ref="AH733:AH743" si="72">SUM(V733:AE733)-AG733-SUMPRODUCT($D$8:$U$8*D733:U733)</f>
        <v>3983</v>
      </c>
      <c r="AI733" s="22"/>
      <c r="AJ733" s="22"/>
      <c r="AK733" s="22">
        <f t="shared" si="67"/>
        <v>3983</v>
      </c>
      <c r="AL733" s="22"/>
      <c r="AM733" s="22"/>
      <c r="AN733" s="22"/>
      <c r="AO733" s="22"/>
      <c r="AP733" s="22">
        <f t="shared" si="68"/>
        <v>3983</v>
      </c>
      <c r="AQ733" s="22"/>
      <c r="AR733" s="22">
        <f t="shared" si="69"/>
        <v>3983</v>
      </c>
      <c r="AS733" s="22"/>
      <c r="AT733" s="22"/>
      <c r="AU733" s="22"/>
      <c r="AV733" s="22"/>
      <c r="AW733" s="22">
        <f t="shared" si="70"/>
        <v>3983</v>
      </c>
      <c r="AX733" s="22"/>
      <c r="AY733" s="22"/>
      <c r="AZ733" s="22"/>
      <c r="BA733" s="22"/>
      <c r="BB733" s="1">
        <v>0</v>
      </c>
      <c r="BC733" s="1" t="s">
        <v>117</v>
      </c>
      <c r="BD733" s="1" t="s">
        <v>40</v>
      </c>
      <c r="BE733" s="1">
        <v>61</v>
      </c>
      <c r="BF733" s="1">
        <v>3960</v>
      </c>
      <c r="BG733" s="1">
        <v>3960</v>
      </c>
      <c r="BH733" s="1">
        <v>1.7319</v>
      </c>
      <c r="BI733" s="1" t="s">
        <v>14</v>
      </c>
    </row>
    <row r="734" spans="1:61" x14ac:dyDescent="0.15">
      <c r="A734" s="21" t="s">
        <v>1258</v>
      </c>
      <c r="B734" s="21" t="s">
        <v>1259</v>
      </c>
      <c r="C734" s="1" t="s">
        <v>38</v>
      </c>
      <c r="K734" s="1">
        <v>6</v>
      </c>
      <c r="V734" s="1">
        <v>2504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22">
        <f t="shared" si="72"/>
        <v>2504</v>
      </c>
      <c r="AI734" s="22"/>
      <c r="AJ734" s="22"/>
      <c r="AK734" s="22">
        <f t="shared" si="67"/>
        <v>2504</v>
      </c>
      <c r="AL734" s="22"/>
      <c r="AM734" s="22"/>
      <c r="AN734" s="22"/>
      <c r="AO734" s="22"/>
      <c r="AP734" s="22">
        <f t="shared" si="68"/>
        <v>2504</v>
      </c>
      <c r="AQ734" s="22"/>
      <c r="AR734" s="22">
        <f t="shared" si="69"/>
        <v>2504</v>
      </c>
      <c r="AS734" s="22"/>
      <c r="AT734" s="22"/>
      <c r="AU734" s="22"/>
      <c r="AV734" s="22" t="s">
        <v>1786</v>
      </c>
      <c r="AW734" s="22">
        <f t="shared" si="70"/>
        <v>2504</v>
      </c>
      <c r="AX734" s="22" t="s">
        <v>1786</v>
      </c>
      <c r="AY734" s="22"/>
      <c r="AZ734" s="22" t="s">
        <v>1852</v>
      </c>
      <c r="BA734" s="22"/>
      <c r="BB734" s="1">
        <v>10000</v>
      </c>
      <c r="BC734" s="1" t="s">
        <v>172</v>
      </c>
      <c r="BD734" s="1" t="s">
        <v>40</v>
      </c>
      <c r="BE734" s="1">
        <v>376</v>
      </c>
      <c r="BF734" s="1">
        <v>10000</v>
      </c>
      <c r="BG734" s="1">
        <v>10000</v>
      </c>
      <c r="BH734" s="1">
        <v>2.35E-2</v>
      </c>
      <c r="BI734" s="1" t="s">
        <v>10</v>
      </c>
    </row>
    <row r="735" spans="1:61" x14ac:dyDescent="0.15">
      <c r="A735" s="21" t="s">
        <v>1263</v>
      </c>
      <c r="B735" s="21" t="s">
        <v>1156</v>
      </c>
      <c r="C735" s="1" t="s">
        <v>38</v>
      </c>
      <c r="K735" s="1">
        <v>2</v>
      </c>
      <c r="L735" s="1">
        <v>1</v>
      </c>
      <c r="V735" s="1">
        <v>700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22">
        <f t="shared" si="72"/>
        <v>700</v>
      </c>
      <c r="AI735" s="22"/>
      <c r="AJ735" s="22"/>
      <c r="AK735" s="22">
        <f t="shared" si="67"/>
        <v>700</v>
      </c>
      <c r="AL735" s="22"/>
      <c r="AM735" s="22"/>
      <c r="AN735" s="22"/>
      <c r="AO735" s="22" t="s">
        <v>1728</v>
      </c>
      <c r="AP735" s="22">
        <f t="shared" si="68"/>
        <v>700</v>
      </c>
      <c r="AQ735" s="22" t="s">
        <v>1728</v>
      </c>
      <c r="AR735" s="22">
        <f t="shared" si="69"/>
        <v>700</v>
      </c>
      <c r="AS735" s="22"/>
      <c r="AT735" s="22"/>
      <c r="AU735" s="22"/>
      <c r="AV735" s="22" t="s">
        <v>1728</v>
      </c>
      <c r="AW735" s="22">
        <f t="shared" si="70"/>
        <v>700</v>
      </c>
      <c r="AX735" s="22" t="s">
        <v>1728</v>
      </c>
      <c r="AY735" s="22">
        <v>10000</v>
      </c>
      <c r="AZ735" s="22" t="s">
        <v>1717</v>
      </c>
      <c r="BA735" s="22"/>
      <c r="BB735" s="1">
        <v>10000</v>
      </c>
      <c r="BC735" s="1" t="s">
        <v>172</v>
      </c>
      <c r="BD735" s="1" t="s">
        <v>40</v>
      </c>
      <c r="BE735" s="1">
        <v>371</v>
      </c>
      <c r="BF735" s="1">
        <v>10000</v>
      </c>
      <c r="BG735" s="1">
        <v>10000</v>
      </c>
      <c r="BH735" s="1">
        <v>5.6500000000000002E-2</v>
      </c>
      <c r="BI735" s="1" t="s">
        <v>1165</v>
      </c>
    </row>
    <row r="736" spans="1:61" x14ac:dyDescent="0.15">
      <c r="A736" s="21" t="s">
        <v>1617</v>
      </c>
      <c r="B736" s="21" t="s">
        <v>1618</v>
      </c>
      <c r="C736" s="1" t="s">
        <v>38</v>
      </c>
      <c r="O736" s="1">
        <v>6</v>
      </c>
      <c r="V736" s="1">
        <v>4737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22">
        <f t="shared" si="72"/>
        <v>4737</v>
      </c>
      <c r="AI736" s="22"/>
      <c r="AJ736" s="22"/>
      <c r="AK736" s="22">
        <f t="shared" si="67"/>
        <v>4737</v>
      </c>
      <c r="AL736" s="22"/>
      <c r="AM736" s="22"/>
      <c r="AN736" s="22"/>
      <c r="AO736" s="22"/>
      <c r="AP736" s="22">
        <f t="shared" si="68"/>
        <v>4737</v>
      </c>
      <c r="AQ736" s="22"/>
      <c r="AR736" s="22">
        <f t="shared" si="69"/>
        <v>4737</v>
      </c>
      <c r="AS736" s="22"/>
      <c r="AT736" s="22"/>
      <c r="AU736" s="22"/>
      <c r="AV736" s="22"/>
      <c r="AW736" s="22">
        <f t="shared" si="70"/>
        <v>4737</v>
      </c>
      <c r="AX736" s="22"/>
      <c r="AY736" s="22"/>
      <c r="AZ736" s="22"/>
      <c r="BA736" s="22"/>
      <c r="BB736" s="1">
        <v>0</v>
      </c>
      <c r="BC736" s="1" t="s">
        <v>172</v>
      </c>
      <c r="BD736" s="1" t="s">
        <v>40</v>
      </c>
      <c r="BE736" s="1">
        <v>63</v>
      </c>
      <c r="BF736" s="1">
        <v>9600</v>
      </c>
      <c r="BG736" s="1">
        <v>4800</v>
      </c>
      <c r="BH736" s="1">
        <v>0.65510000000000002</v>
      </c>
      <c r="BI736" s="1" t="s">
        <v>14</v>
      </c>
    </row>
    <row r="737" spans="1:61" x14ac:dyDescent="0.15">
      <c r="A737" s="21" t="s">
        <v>1619</v>
      </c>
      <c r="B737" s="21" t="s">
        <v>1620</v>
      </c>
      <c r="C737" s="1" t="s">
        <v>38</v>
      </c>
      <c r="N737" s="1">
        <v>1</v>
      </c>
      <c r="O737" s="1">
        <v>1</v>
      </c>
      <c r="V737" s="1">
        <v>1450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22">
        <f t="shared" si="72"/>
        <v>1450</v>
      </c>
      <c r="AI737" s="22"/>
      <c r="AJ737" s="22"/>
      <c r="AK737" s="22">
        <f t="shared" si="67"/>
        <v>1450</v>
      </c>
      <c r="AL737" s="22"/>
      <c r="AM737" s="22"/>
      <c r="AN737" s="22"/>
      <c r="AO737" s="22"/>
      <c r="AP737" s="22">
        <f t="shared" si="68"/>
        <v>1450</v>
      </c>
      <c r="AQ737" s="22"/>
      <c r="AR737" s="22">
        <f t="shared" si="69"/>
        <v>1450</v>
      </c>
      <c r="AS737" s="22"/>
      <c r="AT737" s="22"/>
      <c r="AU737" s="22"/>
      <c r="AV737" s="22"/>
      <c r="AW737" s="22">
        <f t="shared" si="70"/>
        <v>1450</v>
      </c>
      <c r="AX737" s="22"/>
      <c r="AY737" s="22"/>
      <c r="AZ737" s="22"/>
      <c r="BA737" s="22"/>
      <c r="BB737" s="1">
        <v>0</v>
      </c>
      <c r="BC737" s="1" t="s">
        <v>172</v>
      </c>
      <c r="BD737" s="1" t="s">
        <v>40</v>
      </c>
      <c r="BE737" s="1">
        <v>63</v>
      </c>
      <c r="BF737" s="1">
        <v>7200</v>
      </c>
      <c r="BG737" s="1">
        <v>2400</v>
      </c>
      <c r="BH737" s="1">
        <v>0.8085</v>
      </c>
      <c r="BI737" s="1" t="s">
        <v>1605</v>
      </c>
    </row>
    <row r="738" spans="1:61" x14ac:dyDescent="0.15">
      <c r="A738" s="21" t="s">
        <v>1621</v>
      </c>
      <c r="B738" s="21" t="s">
        <v>1622</v>
      </c>
      <c r="C738" s="1" t="s">
        <v>38</v>
      </c>
      <c r="O738" s="1">
        <v>2</v>
      </c>
      <c r="V738" s="1">
        <v>1204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22">
        <f t="shared" si="72"/>
        <v>1204</v>
      </c>
      <c r="AI738" s="22"/>
      <c r="AJ738" s="22"/>
      <c r="AK738" s="22">
        <f t="shared" si="67"/>
        <v>1204</v>
      </c>
      <c r="AL738" s="22"/>
      <c r="AM738" s="22"/>
      <c r="AN738" s="22"/>
      <c r="AO738" s="22"/>
      <c r="AP738" s="22">
        <f t="shared" si="68"/>
        <v>1204</v>
      </c>
      <c r="AQ738" s="22"/>
      <c r="AR738" s="22">
        <f t="shared" si="69"/>
        <v>1204</v>
      </c>
      <c r="AS738" s="22"/>
      <c r="AT738" s="22"/>
      <c r="AU738" s="22"/>
      <c r="AV738" s="22"/>
      <c r="AW738" s="22">
        <f t="shared" si="70"/>
        <v>1204</v>
      </c>
      <c r="AX738" s="22"/>
      <c r="AY738" s="22"/>
      <c r="AZ738" s="22"/>
      <c r="BA738" s="22"/>
      <c r="BB738" s="1">
        <v>0</v>
      </c>
      <c r="BC738" s="1" t="s">
        <v>916</v>
      </c>
      <c r="BD738" s="1" t="s">
        <v>40</v>
      </c>
      <c r="BE738" s="1">
        <v>194</v>
      </c>
      <c r="BF738" s="1">
        <v>150</v>
      </c>
      <c r="BG738" s="1">
        <v>150</v>
      </c>
      <c r="BH738" s="1">
        <v>20.064699999999998</v>
      </c>
      <c r="BI738" s="1" t="s">
        <v>14</v>
      </c>
    </row>
    <row r="739" spans="1:61" x14ac:dyDescent="0.15">
      <c r="A739" s="21" t="s">
        <v>1326</v>
      </c>
      <c r="B739" s="21" t="s">
        <v>1327</v>
      </c>
      <c r="C739" s="1" t="s">
        <v>38</v>
      </c>
      <c r="K739" s="1">
        <v>34</v>
      </c>
      <c r="V739" s="1">
        <v>18904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22">
        <f t="shared" si="72"/>
        <v>18904</v>
      </c>
      <c r="AI739" s="22"/>
      <c r="AJ739" s="22"/>
      <c r="AK739" s="22">
        <f t="shared" si="67"/>
        <v>18904</v>
      </c>
      <c r="AL739" s="22"/>
      <c r="AM739" s="22"/>
      <c r="AN739" s="22"/>
      <c r="AO739" s="22"/>
      <c r="AP739" s="22">
        <f t="shared" si="68"/>
        <v>18904</v>
      </c>
      <c r="AQ739" s="22"/>
      <c r="AR739" s="22">
        <f t="shared" si="69"/>
        <v>18904</v>
      </c>
      <c r="AS739" s="22"/>
      <c r="AT739" s="22"/>
      <c r="AU739" s="22"/>
      <c r="AV739" s="22" t="s">
        <v>1786</v>
      </c>
      <c r="AW739" s="22">
        <f t="shared" si="70"/>
        <v>18904</v>
      </c>
      <c r="AX739" s="22" t="s">
        <v>1728</v>
      </c>
      <c r="AY739" s="22"/>
      <c r="AZ739" s="22" t="s">
        <v>1853</v>
      </c>
      <c r="BA739" s="22"/>
      <c r="BB739" s="1">
        <v>24000</v>
      </c>
      <c r="BC739" s="1" t="s">
        <v>172</v>
      </c>
      <c r="BD739" s="1" t="s">
        <v>40</v>
      </c>
      <c r="BE739" s="1">
        <v>201</v>
      </c>
      <c r="BF739" s="1">
        <v>2000</v>
      </c>
      <c r="BG739" s="1">
        <v>2000</v>
      </c>
      <c r="BH739" s="1">
        <v>0.33989999999999998</v>
      </c>
      <c r="BI739" s="1" t="s">
        <v>10</v>
      </c>
    </row>
    <row r="740" spans="1:61" x14ac:dyDescent="0.15">
      <c r="A740" s="21" t="s">
        <v>1338</v>
      </c>
      <c r="B740" s="21" t="s">
        <v>1339</v>
      </c>
      <c r="C740" s="1" t="s">
        <v>38</v>
      </c>
      <c r="K740" s="1">
        <v>3</v>
      </c>
      <c r="V740" s="1">
        <v>1719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22">
        <f t="shared" si="72"/>
        <v>1719</v>
      </c>
      <c r="AI740" s="22"/>
      <c r="AJ740" s="22"/>
      <c r="AK740" s="22">
        <f t="shared" si="67"/>
        <v>1719</v>
      </c>
      <c r="AL740" s="22"/>
      <c r="AM740" s="22"/>
      <c r="AN740" s="22"/>
      <c r="AO740" s="22"/>
      <c r="AP740" s="22">
        <f t="shared" si="68"/>
        <v>1719</v>
      </c>
      <c r="AQ740" s="22"/>
      <c r="AR740" s="22">
        <f t="shared" si="69"/>
        <v>1719</v>
      </c>
      <c r="AS740" s="22"/>
      <c r="AT740" s="22"/>
      <c r="AU740" s="22"/>
      <c r="AV740" s="22" t="s">
        <v>1786</v>
      </c>
      <c r="AW740" s="22">
        <f t="shared" si="70"/>
        <v>1719</v>
      </c>
      <c r="AX740" s="22" t="s">
        <v>1728</v>
      </c>
      <c r="AY740" s="22"/>
      <c r="AZ740" s="22" t="s">
        <v>1853</v>
      </c>
      <c r="BA740" s="22"/>
      <c r="BB740" s="1">
        <v>2000</v>
      </c>
      <c r="BC740" s="1" t="s">
        <v>1855</v>
      </c>
      <c r="BD740" s="1" t="s">
        <v>40</v>
      </c>
      <c r="BE740" s="1">
        <v>166</v>
      </c>
      <c r="BF740" s="1">
        <v>2000</v>
      </c>
      <c r="BG740" s="1">
        <v>2000</v>
      </c>
      <c r="BH740" s="1">
        <v>0.7409</v>
      </c>
      <c r="BI740" s="1" t="s">
        <v>10</v>
      </c>
    </row>
    <row r="741" spans="1:61" x14ac:dyDescent="0.15">
      <c r="A741" s="21" t="s">
        <v>1356</v>
      </c>
      <c r="B741" s="21" t="s">
        <v>1357</v>
      </c>
      <c r="C741" s="1" t="s">
        <v>38</v>
      </c>
      <c r="K741" s="1">
        <v>168</v>
      </c>
      <c r="V741" s="1">
        <v>81670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22">
        <f t="shared" si="72"/>
        <v>81670</v>
      </c>
      <c r="AI741" s="22"/>
      <c r="AJ741" s="22"/>
      <c r="AK741" s="22">
        <f t="shared" si="67"/>
        <v>81670</v>
      </c>
      <c r="AL741" s="22"/>
      <c r="AM741" s="22"/>
      <c r="AN741" s="22"/>
      <c r="AO741" s="22"/>
      <c r="AP741" s="22">
        <f t="shared" si="68"/>
        <v>81670</v>
      </c>
      <c r="AQ741" s="22"/>
      <c r="AR741" s="22">
        <f t="shared" si="69"/>
        <v>81670</v>
      </c>
      <c r="AS741" s="22"/>
      <c r="AT741" s="22"/>
      <c r="AU741" s="22"/>
      <c r="AV741" s="22" t="s">
        <v>1728</v>
      </c>
      <c r="AW741" s="22">
        <f t="shared" si="70"/>
        <v>81670</v>
      </c>
      <c r="AX741" s="22" t="s">
        <v>1728</v>
      </c>
      <c r="AY741" s="22"/>
      <c r="AZ741" s="22" t="s">
        <v>1854</v>
      </c>
      <c r="BA741" s="22"/>
      <c r="BB741" s="1">
        <v>30000</v>
      </c>
      <c r="BC741" s="1" t="s">
        <v>172</v>
      </c>
      <c r="BD741" s="1" t="s">
        <v>40</v>
      </c>
      <c r="BE741" s="1">
        <v>96</v>
      </c>
      <c r="BF741" s="1">
        <v>10000</v>
      </c>
      <c r="BG741" s="1">
        <v>10000</v>
      </c>
      <c r="BH741" s="1">
        <v>8.0000000000000002E-3</v>
      </c>
      <c r="BI741" s="1" t="s">
        <v>10</v>
      </c>
    </row>
    <row r="742" spans="1:61" x14ac:dyDescent="0.15">
      <c r="A742" s="21" t="s">
        <v>1629</v>
      </c>
      <c r="B742" s="21" t="s">
        <v>1630</v>
      </c>
      <c r="C742" s="1" t="s">
        <v>38</v>
      </c>
      <c r="Q742" s="1">
        <v>1</v>
      </c>
      <c r="V742" s="1">
        <v>578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22">
        <f t="shared" si="72"/>
        <v>578</v>
      </c>
      <c r="AI742" s="22"/>
      <c r="AJ742" s="22"/>
      <c r="AK742" s="22">
        <f t="shared" si="67"/>
        <v>578</v>
      </c>
      <c r="AL742" s="22"/>
      <c r="AM742" s="22"/>
      <c r="AN742" s="22"/>
      <c r="AO742" s="22"/>
      <c r="AP742" s="22">
        <f t="shared" si="68"/>
        <v>578</v>
      </c>
      <c r="AQ742" s="22"/>
      <c r="AR742" s="22">
        <f t="shared" si="69"/>
        <v>578</v>
      </c>
      <c r="AS742" s="22"/>
      <c r="AT742" s="22"/>
      <c r="AU742" s="22"/>
      <c r="AV742" s="22"/>
      <c r="AW742" s="22">
        <f t="shared" si="70"/>
        <v>578</v>
      </c>
      <c r="AX742" s="22"/>
      <c r="AY742" s="22"/>
      <c r="AZ742" s="22"/>
      <c r="BA742" s="22"/>
      <c r="BB742" s="1">
        <v>0</v>
      </c>
      <c r="BC742" s="1" t="s">
        <v>68</v>
      </c>
      <c r="BD742" s="1" t="s">
        <v>40</v>
      </c>
      <c r="BE742" s="1">
        <v>71</v>
      </c>
      <c r="BF742" s="1">
        <v>800</v>
      </c>
      <c r="BG742" s="1">
        <v>800</v>
      </c>
      <c r="BH742" s="1">
        <v>6.6593999999999998</v>
      </c>
      <c r="BI742" s="1" t="s">
        <v>16</v>
      </c>
    </row>
    <row r="743" spans="1:61" x14ac:dyDescent="0.15">
      <c r="A743" s="21" t="s">
        <v>1544</v>
      </c>
      <c r="B743" s="21" t="s">
        <v>1545</v>
      </c>
      <c r="C743" s="1" t="s">
        <v>38</v>
      </c>
      <c r="L743" s="1">
        <v>1</v>
      </c>
      <c r="V743" s="1">
        <v>247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22">
        <f t="shared" si="72"/>
        <v>247</v>
      </c>
      <c r="AI743" s="22"/>
      <c r="AJ743" s="22"/>
      <c r="AK743" s="22">
        <f t="shared" si="67"/>
        <v>247</v>
      </c>
      <c r="AL743" s="22"/>
      <c r="AM743" s="22"/>
      <c r="AN743" s="22"/>
      <c r="AO743" s="22"/>
      <c r="AP743" s="22">
        <f t="shared" si="68"/>
        <v>247</v>
      </c>
      <c r="AQ743" s="22"/>
      <c r="AR743" s="22">
        <f t="shared" si="69"/>
        <v>247</v>
      </c>
      <c r="AS743" s="22"/>
      <c r="AT743" s="22"/>
      <c r="AU743" s="22"/>
      <c r="AV743" s="22"/>
      <c r="AW743" s="22">
        <f t="shared" si="70"/>
        <v>247</v>
      </c>
      <c r="AX743" s="22" t="s">
        <v>1728</v>
      </c>
      <c r="AY743" s="22"/>
      <c r="AZ743" s="22" t="s">
        <v>1856</v>
      </c>
      <c r="BA743" s="22"/>
      <c r="BB743" s="1">
        <v>500</v>
      </c>
      <c r="BC743" s="1" t="s">
        <v>172</v>
      </c>
      <c r="BD743" s="1" t="s">
        <v>40</v>
      </c>
      <c r="BE743" s="1">
        <v>161</v>
      </c>
      <c r="BF743" s="1">
        <v>500</v>
      </c>
      <c r="BG743" s="1">
        <v>500</v>
      </c>
      <c r="BH743" s="1">
        <v>3.5068000000000001</v>
      </c>
      <c r="BI743" s="1" t="s">
        <v>11</v>
      </c>
    </row>
    <row r="744" spans="1:61" x14ac:dyDescent="0.15">
      <c r="A744" s="21" t="s">
        <v>1615</v>
      </c>
      <c r="B744" s="21" t="s">
        <v>1616</v>
      </c>
      <c r="C744" s="1" t="s">
        <v>38</v>
      </c>
      <c r="O744" s="1">
        <v>2</v>
      </c>
      <c r="V744" s="1">
        <v>93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22">
        <f>SUM(V744:AE744)-AG744-SUMPRODUCT($D$8:$U$8*D744:U744)+2000</f>
        <v>2093</v>
      </c>
      <c r="AI744" s="22"/>
      <c r="AJ744" s="22"/>
      <c r="AK744" s="22">
        <f t="shared" si="67"/>
        <v>2093</v>
      </c>
      <c r="AL744" s="22"/>
      <c r="AM744" s="22"/>
      <c r="AN744" s="22"/>
      <c r="AO744" s="22"/>
      <c r="AP744" s="22">
        <f t="shared" si="68"/>
        <v>2093</v>
      </c>
      <c r="AQ744" s="22"/>
      <c r="AR744" s="22">
        <f t="shared" si="69"/>
        <v>2093</v>
      </c>
      <c r="AS744" s="22"/>
      <c r="AT744" s="22"/>
      <c r="AU744" s="22"/>
      <c r="AV744" s="22"/>
      <c r="AW744" s="22">
        <f t="shared" si="70"/>
        <v>2093</v>
      </c>
      <c r="AX744" s="22"/>
      <c r="AY744" s="22"/>
      <c r="AZ744" s="22"/>
      <c r="BA744" s="22"/>
      <c r="BB744" s="1">
        <v>0</v>
      </c>
      <c r="BC744" s="1" t="s">
        <v>172</v>
      </c>
      <c r="BD744" s="1" t="s">
        <v>40</v>
      </c>
      <c r="BE744" s="1">
        <v>76</v>
      </c>
      <c r="BF744" s="1">
        <v>16000</v>
      </c>
      <c r="BG744" s="1">
        <v>8000</v>
      </c>
      <c r="BH744" s="1">
        <v>0.43609999999999999</v>
      </c>
      <c r="BI744" s="1" t="s">
        <v>14</v>
      </c>
    </row>
    <row r="745" spans="1:61" x14ac:dyDescent="0.15">
      <c r="A745" s="21" t="s">
        <v>1635</v>
      </c>
      <c r="B745" s="21" t="s">
        <v>1636</v>
      </c>
      <c r="C745" s="1" t="s">
        <v>38</v>
      </c>
      <c r="K745" s="1">
        <v>1</v>
      </c>
      <c r="V745" s="1">
        <v>749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22">
        <f>SUM(V745:AE745)-AG745-SUMPRODUCT($D$8:$U$8*D745:U745)</f>
        <v>749</v>
      </c>
      <c r="AI745" s="22"/>
      <c r="AJ745" s="22"/>
      <c r="AK745" s="22">
        <f t="shared" si="67"/>
        <v>749</v>
      </c>
      <c r="AL745" s="22"/>
      <c r="AM745" s="22"/>
      <c r="AN745" s="22"/>
      <c r="AO745" s="22"/>
      <c r="AP745" s="22">
        <f t="shared" si="68"/>
        <v>749</v>
      </c>
      <c r="AQ745" s="22"/>
      <c r="AR745" s="22">
        <f t="shared" si="69"/>
        <v>749</v>
      </c>
      <c r="AS745" s="22"/>
      <c r="AT745" s="22"/>
      <c r="AU745" s="22"/>
      <c r="AV745" s="22"/>
      <c r="AW745" s="22">
        <f t="shared" si="70"/>
        <v>749</v>
      </c>
      <c r="AX745" s="22"/>
      <c r="AY745" s="22"/>
      <c r="AZ745" s="22"/>
      <c r="BA745" s="22"/>
      <c r="BB745" s="1">
        <v>0</v>
      </c>
      <c r="BC745" s="1" t="s">
        <v>181</v>
      </c>
      <c r="BD745" s="1" t="s">
        <v>40</v>
      </c>
      <c r="BE745" s="1">
        <v>71</v>
      </c>
      <c r="BF745" s="1">
        <v>500</v>
      </c>
      <c r="BG745" s="1">
        <v>500</v>
      </c>
      <c r="BH745" s="1">
        <v>16.4985</v>
      </c>
      <c r="BI745" s="1" t="s">
        <v>10</v>
      </c>
    </row>
    <row r="746" spans="1:61" x14ac:dyDescent="0.15">
      <c r="A746" s="21" t="s">
        <v>1637</v>
      </c>
      <c r="B746" s="21" t="s">
        <v>1638</v>
      </c>
      <c r="C746" s="1" t="s">
        <v>38</v>
      </c>
      <c r="K746" s="1">
        <v>2</v>
      </c>
      <c r="V746" s="1">
        <v>1306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22">
        <f>SUM(V746:AE746)-AG746-SUMPRODUCT($D$8:$U$8*D746:U746)</f>
        <v>1306</v>
      </c>
      <c r="AI746" s="22"/>
      <c r="AJ746" s="22"/>
      <c r="AK746" s="22">
        <f t="shared" si="67"/>
        <v>1306</v>
      </c>
      <c r="AL746" s="22"/>
      <c r="AM746" s="22"/>
      <c r="AN746" s="22"/>
      <c r="AO746" s="22"/>
      <c r="AP746" s="22">
        <f t="shared" si="68"/>
        <v>1306</v>
      </c>
      <c r="AQ746" s="22"/>
      <c r="AR746" s="22">
        <f t="shared" si="69"/>
        <v>1306</v>
      </c>
      <c r="AS746" s="22"/>
      <c r="AT746" s="22"/>
      <c r="AU746" s="22"/>
      <c r="AV746" s="22"/>
      <c r="AW746" s="22">
        <f t="shared" si="70"/>
        <v>1306</v>
      </c>
      <c r="AX746" s="22"/>
      <c r="AY746" s="22"/>
      <c r="AZ746" s="22"/>
      <c r="BA746" s="22"/>
      <c r="BB746" s="1">
        <v>0</v>
      </c>
      <c r="BC746" s="1" t="s">
        <v>737</v>
      </c>
      <c r="BD746" s="1" t="s">
        <v>40</v>
      </c>
      <c r="BE746" s="1">
        <v>51</v>
      </c>
      <c r="BF746" s="1">
        <v>125</v>
      </c>
      <c r="BG746" s="1">
        <v>125</v>
      </c>
      <c r="BH746" s="1">
        <v>7.8493000000000004</v>
      </c>
      <c r="BI746" s="1" t="s">
        <v>10</v>
      </c>
    </row>
    <row r="747" spans="1:61" x14ac:dyDescent="0.15">
      <c r="A747" s="21" t="s">
        <v>1639</v>
      </c>
      <c r="B747" s="21" t="s">
        <v>1640</v>
      </c>
      <c r="C747" s="1" t="s">
        <v>38</v>
      </c>
      <c r="K747" s="1">
        <v>1</v>
      </c>
      <c r="V747" s="1">
        <v>720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22">
        <f>SUM(V747:AE747)-AG747-SUMPRODUCT($D$8:$U$8*D747:U747)</f>
        <v>720</v>
      </c>
      <c r="AI747" s="22"/>
      <c r="AJ747" s="22"/>
      <c r="AK747" s="22">
        <f t="shared" si="67"/>
        <v>720</v>
      </c>
      <c r="AL747" s="22"/>
      <c r="AM747" s="22"/>
      <c r="AN747" s="22"/>
      <c r="AO747" s="22"/>
      <c r="AP747" s="22">
        <f t="shared" si="68"/>
        <v>720</v>
      </c>
      <c r="AQ747" s="22"/>
      <c r="AR747" s="22">
        <f t="shared" si="69"/>
        <v>720</v>
      </c>
      <c r="AS747" s="22"/>
      <c r="AT747" s="22"/>
      <c r="AU747" s="22"/>
      <c r="AV747" s="22"/>
      <c r="AW747" s="22">
        <f t="shared" si="70"/>
        <v>720</v>
      </c>
      <c r="AX747" s="22"/>
      <c r="AY747" s="22"/>
      <c r="AZ747" s="22"/>
      <c r="BA747" s="22"/>
      <c r="BB747" s="1">
        <v>0</v>
      </c>
      <c r="BC747" s="1" t="s">
        <v>302</v>
      </c>
      <c r="BD747" s="1" t="s">
        <v>40</v>
      </c>
      <c r="BE747" s="1">
        <v>91</v>
      </c>
      <c r="BF747" s="1">
        <v>50</v>
      </c>
      <c r="BG747" s="1">
        <v>50</v>
      </c>
      <c r="BH747" s="1">
        <v>2.7016</v>
      </c>
      <c r="BI747" s="1" t="s">
        <v>10</v>
      </c>
    </row>
    <row r="748" spans="1:61" x14ac:dyDescent="0.15">
      <c r="A748" s="21" t="s">
        <v>1625</v>
      </c>
      <c r="B748" s="21" t="s">
        <v>1626</v>
      </c>
      <c r="C748" s="1" t="s">
        <v>38</v>
      </c>
      <c r="O748" s="1">
        <v>1</v>
      </c>
      <c r="V748" s="1">
        <v>13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22">
        <f>SUM(V748:AE748)-AG748-SUMPRODUCT($D$8:$U$8*D748:U748)+1000</f>
        <v>1013</v>
      </c>
      <c r="AI748" s="22"/>
      <c r="AJ748" s="22"/>
      <c r="AK748" s="22">
        <f t="shared" si="67"/>
        <v>1013</v>
      </c>
      <c r="AL748" s="22"/>
      <c r="AM748" s="22"/>
      <c r="AN748" s="22"/>
      <c r="AO748" s="22"/>
      <c r="AP748" s="22">
        <f t="shared" si="68"/>
        <v>1013</v>
      </c>
      <c r="AQ748" s="22"/>
      <c r="AR748" s="22">
        <f t="shared" si="69"/>
        <v>1013</v>
      </c>
      <c r="AS748" s="22"/>
      <c r="AT748" s="22"/>
      <c r="AU748" s="22"/>
      <c r="AV748" s="22"/>
      <c r="AW748" s="22">
        <f t="shared" si="70"/>
        <v>1013</v>
      </c>
      <c r="AX748" s="22"/>
      <c r="AY748" s="22">
        <v>1000</v>
      </c>
      <c r="AZ748" s="22" t="s">
        <v>1806</v>
      </c>
      <c r="BA748" s="22"/>
      <c r="BB748" s="1">
        <v>1000</v>
      </c>
      <c r="BC748" s="1" t="s">
        <v>172</v>
      </c>
      <c r="BD748" s="1" t="s">
        <v>40</v>
      </c>
      <c r="BE748" s="1">
        <v>76</v>
      </c>
      <c r="BF748" s="1">
        <v>2000</v>
      </c>
      <c r="BG748" s="1">
        <v>1000</v>
      </c>
      <c r="BH748" s="1">
        <v>2.71</v>
      </c>
      <c r="BI748" s="1" t="s">
        <v>14</v>
      </c>
    </row>
    <row r="749" spans="1:61" x14ac:dyDescent="0.15">
      <c r="A749" s="21" t="s">
        <v>1643</v>
      </c>
      <c r="B749" s="21" t="s">
        <v>1644</v>
      </c>
      <c r="C749" s="1" t="s">
        <v>38</v>
      </c>
      <c r="O749" s="1">
        <v>1</v>
      </c>
      <c r="V749" s="1">
        <v>625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22">
        <f t="shared" ref="AH749:AH769" si="73">SUM(V749:AE749)-AG749-SUMPRODUCT($D$8:$U$8*D749:U749)</f>
        <v>625</v>
      </c>
      <c r="AI749" s="22"/>
      <c r="AJ749" s="22"/>
      <c r="AK749" s="22">
        <f t="shared" si="67"/>
        <v>625</v>
      </c>
      <c r="AL749" s="22"/>
      <c r="AM749" s="22"/>
      <c r="AN749" s="22"/>
      <c r="AO749" s="22"/>
      <c r="AP749" s="22">
        <f t="shared" si="68"/>
        <v>625</v>
      </c>
      <c r="AQ749" s="22"/>
      <c r="AR749" s="22">
        <f t="shared" si="69"/>
        <v>625</v>
      </c>
      <c r="AS749" s="22"/>
      <c r="AT749" s="22"/>
      <c r="AU749" s="22"/>
      <c r="AV749" s="22"/>
      <c r="AW749" s="22">
        <f t="shared" si="70"/>
        <v>625</v>
      </c>
      <c r="AX749" s="22"/>
      <c r="AY749" s="22"/>
      <c r="AZ749" s="22"/>
      <c r="BA749" s="22"/>
      <c r="BB749" s="1">
        <v>0</v>
      </c>
      <c r="BC749" s="1" t="s">
        <v>68</v>
      </c>
      <c r="BD749" s="1" t="s">
        <v>40</v>
      </c>
      <c r="BE749" s="1">
        <v>71</v>
      </c>
      <c r="BF749" s="1">
        <v>300</v>
      </c>
      <c r="BG749" s="1">
        <v>1</v>
      </c>
      <c r="BH749" s="1">
        <v>2.2242999999999999</v>
      </c>
      <c r="BI749" s="1" t="s">
        <v>14</v>
      </c>
    </row>
    <row r="750" spans="1:61" x14ac:dyDescent="0.15">
      <c r="A750" s="21" t="s">
        <v>1645</v>
      </c>
      <c r="B750" s="21" t="s">
        <v>1646</v>
      </c>
      <c r="C750" s="1" t="s">
        <v>38</v>
      </c>
      <c r="K750" s="1">
        <v>1</v>
      </c>
      <c r="V750" s="1">
        <v>694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22">
        <f t="shared" si="73"/>
        <v>694</v>
      </c>
      <c r="AI750" s="22"/>
      <c r="AJ750" s="22"/>
      <c r="AK750" s="22">
        <f t="shared" si="67"/>
        <v>694</v>
      </c>
      <c r="AL750" s="22"/>
      <c r="AM750" s="22"/>
      <c r="AN750" s="22"/>
      <c r="AO750" s="22"/>
      <c r="AP750" s="22">
        <f t="shared" si="68"/>
        <v>694</v>
      </c>
      <c r="AQ750" s="22"/>
      <c r="AR750" s="22">
        <f t="shared" si="69"/>
        <v>694</v>
      </c>
      <c r="AS750" s="22"/>
      <c r="AT750" s="22"/>
      <c r="AU750" s="22"/>
      <c r="AV750" s="22"/>
      <c r="AW750" s="22">
        <f t="shared" si="70"/>
        <v>694</v>
      </c>
      <c r="AX750" s="22"/>
      <c r="AY750" s="22"/>
      <c r="AZ750" s="22"/>
      <c r="BA750" s="22"/>
      <c r="BB750" s="1">
        <v>0</v>
      </c>
      <c r="BC750" s="1" t="s">
        <v>737</v>
      </c>
      <c r="BD750" s="1" t="s">
        <v>40</v>
      </c>
      <c r="BE750" s="1">
        <v>31</v>
      </c>
      <c r="BF750" s="1">
        <v>100</v>
      </c>
      <c r="BG750" s="1">
        <v>1</v>
      </c>
      <c r="BH750" s="1">
        <v>1.1851</v>
      </c>
      <c r="BI750" s="1" t="s">
        <v>10</v>
      </c>
    </row>
    <row r="751" spans="1:61" x14ac:dyDescent="0.15">
      <c r="A751" s="21" t="s">
        <v>1659</v>
      </c>
      <c r="B751" s="21" t="s">
        <v>1660</v>
      </c>
      <c r="C751" s="1" t="s">
        <v>38</v>
      </c>
      <c r="O751" s="1">
        <v>1</v>
      </c>
      <c r="V751" s="1">
        <v>565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22">
        <f t="shared" si="73"/>
        <v>565</v>
      </c>
      <c r="AI751" s="22"/>
      <c r="AJ751" s="22"/>
      <c r="AK751" s="22">
        <f t="shared" si="67"/>
        <v>565</v>
      </c>
      <c r="AL751" s="22"/>
      <c r="AM751" s="22"/>
      <c r="AN751" s="22"/>
      <c r="AO751" s="22"/>
      <c r="AP751" s="22">
        <f t="shared" si="68"/>
        <v>565</v>
      </c>
      <c r="AQ751" s="22"/>
      <c r="AR751" s="22">
        <f t="shared" si="69"/>
        <v>565</v>
      </c>
      <c r="AS751" s="22"/>
      <c r="AT751" s="22"/>
      <c r="AU751" s="22"/>
      <c r="AV751" s="22"/>
      <c r="AW751" s="22">
        <f t="shared" si="70"/>
        <v>565</v>
      </c>
      <c r="AX751" s="22" t="s">
        <v>1728</v>
      </c>
      <c r="AY751" s="22"/>
      <c r="AZ751" s="22" t="s">
        <v>1843</v>
      </c>
      <c r="BA751" s="22"/>
      <c r="BB751" s="1">
        <v>0</v>
      </c>
      <c r="BC751" s="1" t="s">
        <v>172</v>
      </c>
      <c r="BD751" s="1" t="s">
        <v>40</v>
      </c>
      <c r="BE751" s="1">
        <v>34</v>
      </c>
      <c r="BF751" s="1">
        <v>300</v>
      </c>
      <c r="BG751" s="1">
        <v>300</v>
      </c>
      <c r="BH751" s="1">
        <v>5.3087</v>
      </c>
      <c r="BI751" s="1" t="s">
        <v>14</v>
      </c>
    </row>
    <row r="752" spans="1:61" x14ac:dyDescent="0.15">
      <c r="A752" s="21" t="s">
        <v>1649</v>
      </c>
      <c r="B752" s="21" t="s">
        <v>1650</v>
      </c>
      <c r="C752" s="1" t="s">
        <v>38</v>
      </c>
      <c r="U752" s="1">
        <v>1</v>
      </c>
      <c r="V752" s="1">
        <v>18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22">
        <f t="shared" si="73"/>
        <v>18</v>
      </c>
      <c r="AI752" s="22"/>
      <c r="AJ752" s="22"/>
      <c r="AK752" s="22">
        <f t="shared" si="67"/>
        <v>18</v>
      </c>
      <c r="AL752" s="22"/>
      <c r="AM752" s="22"/>
      <c r="AN752" s="22"/>
      <c r="AO752" s="22"/>
      <c r="AP752" s="22">
        <f t="shared" si="68"/>
        <v>18</v>
      </c>
      <c r="AQ752" s="22"/>
      <c r="AR752" s="22">
        <f t="shared" si="69"/>
        <v>18</v>
      </c>
      <c r="AS752" s="22"/>
      <c r="AT752" s="22"/>
      <c r="AU752" s="22"/>
      <c r="AV752" s="22"/>
      <c r="AW752" s="22">
        <f t="shared" si="70"/>
        <v>18</v>
      </c>
      <c r="AX752" s="22"/>
      <c r="AY752" s="22"/>
      <c r="AZ752" s="22"/>
      <c r="BA752" s="22"/>
      <c r="BB752" s="1">
        <v>0</v>
      </c>
      <c r="BC752" s="1" t="s">
        <v>150</v>
      </c>
      <c r="BD752" s="1" t="s">
        <v>40</v>
      </c>
      <c r="BE752" s="1">
        <v>999</v>
      </c>
      <c r="BF752" s="1">
        <v>1</v>
      </c>
      <c r="BG752" s="1">
        <v>1</v>
      </c>
      <c r="BH752" s="1">
        <v>1.61</v>
      </c>
      <c r="BI752" s="1" t="s">
        <v>20</v>
      </c>
    </row>
    <row r="753" spans="1:61" x14ac:dyDescent="0.15">
      <c r="A753" s="21" t="s">
        <v>1651</v>
      </c>
      <c r="B753" s="21" t="s">
        <v>1652</v>
      </c>
      <c r="C753" s="1" t="s">
        <v>38</v>
      </c>
      <c r="U753" s="1">
        <v>1</v>
      </c>
      <c r="V753" s="1">
        <v>18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22">
        <f t="shared" si="73"/>
        <v>18</v>
      </c>
      <c r="AI753" s="22"/>
      <c r="AJ753" s="22"/>
      <c r="AK753" s="22">
        <f t="shared" si="67"/>
        <v>18</v>
      </c>
      <c r="AL753" s="22"/>
      <c r="AM753" s="22"/>
      <c r="AN753" s="22"/>
      <c r="AO753" s="22"/>
      <c r="AP753" s="22">
        <f t="shared" si="68"/>
        <v>18</v>
      </c>
      <c r="AQ753" s="22"/>
      <c r="AR753" s="22">
        <f t="shared" si="69"/>
        <v>18</v>
      </c>
      <c r="AS753" s="22"/>
      <c r="AT753" s="22"/>
      <c r="AU753" s="22"/>
      <c r="AV753" s="22"/>
      <c r="AW753" s="22">
        <f t="shared" si="70"/>
        <v>18</v>
      </c>
      <c r="AX753" s="22"/>
      <c r="AY753" s="22"/>
      <c r="AZ753" s="22"/>
      <c r="BA753" s="22"/>
      <c r="BB753" s="1">
        <v>0</v>
      </c>
      <c r="BC753" s="1" t="s">
        <v>150</v>
      </c>
      <c r="BD753" s="1" t="s">
        <v>40</v>
      </c>
      <c r="BE753" s="1">
        <v>999</v>
      </c>
      <c r="BF753" s="1">
        <v>1</v>
      </c>
      <c r="BG753" s="1">
        <v>1</v>
      </c>
      <c r="BH753" s="1">
        <v>2.4868000000000001</v>
      </c>
      <c r="BI753" s="1" t="s">
        <v>20</v>
      </c>
    </row>
    <row r="754" spans="1:61" x14ac:dyDescent="0.15">
      <c r="A754" s="21" t="s">
        <v>1653</v>
      </c>
      <c r="B754" s="21" t="s">
        <v>1654</v>
      </c>
      <c r="C754" s="1" t="s">
        <v>38</v>
      </c>
      <c r="U754" s="1">
        <v>1</v>
      </c>
      <c r="V754" s="1">
        <v>18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22">
        <f t="shared" si="73"/>
        <v>18</v>
      </c>
      <c r="AI754" s="22"/>
      <c r="AJ754" s="22"/>
      <c r="AK754" s="22">
        <f t="shared" si="67"/>
        <v>18</v>
      </c>
      <c r="AL754" s="22"/>
      <c r="AM754" s="22"/>
      <c r="AN754" s="22"/>
      <c r="AO754" s="22"/>
      <c r="AP754" s="22">
        <f t="shared" si="68"/>
        <v>18</v>
      </c>
      <c r="AQ754" s="22"/>
      <c r="AR754" s="22">
        <f t="shared" si="69"/>
        <v>18</v>
      </c>
      <c r="AS754" s="22"/>
      <c r="AT754" s="22"/>
      <c r="AU754" s="22"/>
      <c r="AV754" s="22"/>
      <c r="AW754" s="22">
        <f t="shared" si="70"/>
        <v>18</v>
      </c>
      <c r="AX754" s="22"/>
      <c r="AY754" s="22"/>
      <c r="AZ754" s="22"/>
      <c r="BA754" s="22"/>
      <c r="BB754" s="1">
        <v>0</v>
      </c>
      <c r="BC754" s="1" t="s">
        <v>150</v>
      </c>
      <c r="BD754" s="1" t="s">
        <v>40</v>
      </c>
      <c r="BE754" s="1">
        <v>999</v>
      </c>
      <c r="BF754" s="1">
        <v>1</v>
      </c>
      <c r="BG754" s="1">
        <v>1</v>
      </c>
      <c r="BH754" s="1">
        <v>1.32</v>
      </c>
      <c r="BI754" s="1" t="s">
        <v>20</v>
      </c>
    </row>
    <row r="755" spans="1:61" x14ac:dyDescent="0.15">
      <c r="A755" s="21" t="s">
        <v>1655</v>
      </c>
      <c r="B755" s="21" t="s">
        <v>1656</v>
      </c>
      <c r="C755" s="1" t="s">
        <v>38</v>
      </c>
      <c r="U755" s="1">
        <v>1</v>
      </c>
      <c r="V755" s="1">
        <v>18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22">
        <f t="shared" si="73"/>
        <v>18</v>
      </c>
      <c r="AI755" s="22"/>
      <c r="AJ755" s="22"/>
      <c r="AK755" s="22">
        <f t="shared" si="67"/>
        <v>18</v>
      </c>
      <c r="AL755" s="22"/>
      <c r="AM755" s="22"/>
      <c r="AN755" s="22"/>
      <c r="AO755" s="22"/>
      <c r="AP755" s="22">
        <f t="shared" si="68"/>
        <v>18</v>
      </c>
      <c r="AQ755" s="22"/>
      <c r="AR755" s="22">
        <f t="shared" si="69"/>
        <v>18</v>
      </c>
      <c r="AS755" s="22"/>
      <c r="AT755" s="22"/>
      <c r="AU755" s="22"/>
      <c r="AV755" s="22"/>
      <c r="AW755" s="22">
        <f t="shared" si="70"/>
        <v>18</v>
      </c>
      <c r="AX755" s="22"/>
      <c r="AY755" s="22"/>
      <c r="AZ755" s="22"/>
      <c r="BA755" s="22"/>
      <c r="BB755" s="1">
        <v>0</v>
      </c>
      <c r="BC755" s="1" t="s">
        <v>150</v>
      </c>
      <c r="BD755" s="1" t="s">
        <v>40</v>
      </c>
      <c r="BE755" s="1">
        <v>999</v>
      </c>
      <c r="BF755" s="1">
        <v>1</v>
      </c>
      <c r="BG755" s="1">
        <v>1</v>
      </c>
      <c r="BH755" s="1">
        <v>2.2949999999999999</v>
      </c>
      <c r="BI755" s="1" t="s">
        <v>20</v>
      </c>
    </row>
    <row r="756" spans="1:61" x14ac:dyDescent="0.15">
      <c r="A756" s="21" t="s">
        <v>1657</v>
      </c>
      <c r="B756" s="21" t="s">
        <v>1658</v>
      </c>
      <c r="C756" s="1" t="s">
        <v>38</v>
      </c>
      <c r="U756" s="1">
        <v>1</v>
      </c>
      <c r="V756" s="1">
        <v>18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22">
        <f t="shared" si="73"/>
        <v>18</v>
      </c>
      <c r="AI756" s="22"/>
      <c r="AJ756" s="22"/>
      <c r="AK756" s="22">
        <f t="shared" si="67"/>
        <v>18</v>
      </c>
      <c r="AL756" s="22"/>
      <c r="AM756" s="22"/>
      <c r="AN756" s="22"/>
      <c r="AO756" s="22"/>
      <c r="AP756" s="22">
        <f t="shared" si="68"/>
        <v>18</v>
      </c>
      <c r="AQ756" s="22"/>
      <c r="AR756" s="22">
        <f t="shared" si="69"/>
        <v>18</v>
      </c>
      <c r="AS756" s="22"/>
      <c r="AT756" s="22"/>
      <c r="AU756" s="22"/>
      <c r="AV756" s="22"/>
      <c r="AW756" s="22">
        <f t="shared" si="70"/>
        <v>18</v>
      </c>
      <c r="AX756" s="22"/>
      <c r="AY756" s="22"/>
      <c r="AZ756" s="22"/>
      <c r="BA756" s="22"/>
      <c r="BB756" s="1">
        <v>0</v>
      </c>
      <c r="BC756" s="1" t="s">
        <v>150</v>
      </c>
      <c r="BD756" s="1" t="s">
        <v>40</v>
      </c>
      <c r="BE756" s="1">
        <v>999</v>
      </c>
      <c r="BF756" s="1">
        <v>1</v>
      </c>
      <c r="BG756" s="1">
        <v>1</v>
      </c>
      <c r="BH756" s="1">
        <v>1.21</v>
      </c>
      <c r="BI756" s="1" t="s">
        <v>20</v>
      </c>
    </row>
    <row r="757" spans="1:61" ht="19.5" x14ac:dyDescent="0.15">
      <c r="A757" s="21" t="s">
        <v>1228</v>
      </c>
      <c r="B757" s="21" t="s">
        <v>1229</v>
      </c>
      <c r="C757" s="1" t="s">
        <v>38</v>
      </c>
      <c r="K757" s="1">
        <v>9</v>
      </c>
      <c r="V757" s="1">
        <v>2915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22">
        <f t="shared" si="73"/>
        <v>2915</v>
      </c>
      <c r="AI757" s="22"/>
      <c r="AJ757" s="22"/>
      <c r="AK757" s="22">
        <f t="shared" si="67"/>
        <v>2915</v>
      </c>
      <c r="AL757" s="22"/>
      <c r="AM757" s="22"/>
      <c r="AN757" s="22"/>
      <c r="AO757" s="22" t="s">
        <v>1728</v>
      </c>
      <c r="AP757" s="22">
        <f t="shared" si="68"/>
        <v>2915</v>
      </c>
      <c r="AQ757" s="22" t="s">
        <v>1728</v>
      </c>
      <c r="AR757" s="22">
        <f t="shared" si="69"/>
        <v>2915</v>
      </c>
      <c r="AS757" s="22"/>
      <c r="AT757" s="22"/>
      <c r="AU757" s="22"/>
      <c r="AV757" s="22" t="s">
        <v>1728</v>
      </c>
      <c r="AW757" s="22">
        <f t="shared" si="70"/>
        <v>2915</v>
      </c>
      <c r="AX757" s="22" t="s">
        <v>1728</v>
      </c>
      <c r="AY757" s="22">
        <v>10000</v>
      </c>
      <c r="AZ757" s="23" t="s">
        <v>1857</v>
      </c>
      <c r="BA757" s="22" t="s">
        <v>1858</v>
      </c>
      <c r="BB757" s="1">
        <v>13000</v>
      </c>
      <c r="BC757" s="1" t="s">
        <v>1230</v>
      </c>
      <c r="BD757" s="1" t="s">
        <v>40</v>
      </c>
      <c r="BE757" s="1">
        <v>376</v>
      </c>
      <c r="BF757" s="1">
        <v>3000</v>
      </c>
      <c r="BG757" s="1">
        <v>3000</v>
      </c>
      <c r="BH757" s="1">
        <v>1.29E-2</v>
      </c>
      <c r="BI757" s="1" t="s">
        <v>10</v>
      </c>
    </row>
    <row r="758" spans="1:61" x14ac:dyDescent="0.15">
      <c r="A758" s="21" t="s">
        <v>1661</v>
      </c>
      <c r="B758" s="21" t="s">
        <v>1662</v>
      </c>
      <c r="C758" s="1" t="s">
        <v>38</v>
      </c>
      <c r="K758" s="1">
        <v>2</v>
      </c>
      <c r="V758" s="1">
        <v>2183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22">
        <f t="shared" si="73"/>
        <v>2183</v>
      </c>
      <c r="AI758" s="22"/>
      <c r="AJ758" s="22"/>
      <c r="AK758" s="22">
        <f t="shared" si="67"/>
        <v>2183</v>
      </c>
      <c r="AL758" s="22"/>
      <c r="AM758" s="22"/>
      <c r="AN758" s="22"/>
      <c r="AO758" s="22"/>
      <c r="AP758" s="22">
        <f t="shared" si="68"/>
        <v>2183</v>
      </c>
      <c r="AQ758" s="22"/>
      <c r="AR758" s="22">
        <f t="shared" si="69"/>
        <v>2183</v>
      </c>
      <c r="AS758" s="22"/>
      <c r="AT758" s="22"/>
      <c r="AU758" s="22"/>
      <c r="AV758" s="22"/>
      <c r="AW758" s="22">
        <f t="shared" si="70"/>
        <v>2183</v>
      </c>
      <c r="AX758" s="22"/>
      <c r="AY758" s="22"/>
      <c r="AZ758" s="22"/>
      <c r="BA758" s="22"/>
      <c r="BB758" s="1">
        <v>0</v>
      </c>
      <c r="BC758" s="1" t="s">
        <v>734</v>
      </c>
      <c r="BD758" s="1" t="s">
        <v>40</v>
      </c>
      <c r="BE758" s="1">
        <v>91</v>
      </c>
      <c r="BF758" s="1">
        <v>3500</v>
      </c>
      <c r="BG758" s="1">
        <v>3500</v>
      </c>
      <c r="BH758" s="1">
        <v>0.9708</v>
      </c>
      <c r="BI758" s="1" t="s">
        <v>10</v>
      </c>
    </row>
    <row r="759" spans="1:61" x14ac:dyDescent="0.15">
      <c r="A759" s="21" t="s">
        <v>1663</v>
      </c>
      <c r="B759" s="21" t="s">
        <v>1664</v>
      </c>
      <c r="C759" s="1" t="s">
        <v>38</v>
      </c>
      <c r="K759" s="1">
        <v>1</v>
      </c>
      <c r="V759" s="1">
        <v>1272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22">
        <f t="shared" si="73"/>
        <v>1272</v>
      </c>
      <c r="AI759" s="22"/>
      <c r="AJ759" s="22"/>
      <c r="AK759" s="22">
        <f t="shared" si="67"/>
        <v>1272</v>
      </c>
      <c r="AL759" s="22"/>
      <c r="AM759" s="22"/>
      <c r="AN759" s="22"/>
      <c r="AO759" s="22"/>
      <c r="AP759" s="22">
        <f t="shared" si="68"/>
        <v>1272</v>
      </c>
      <c r="AQ759" s="22"/>
      <c r="AR759" s="22">
        <f t="shared" si="69"/>
        <v>1272</v>
      </c>
      <c r="AS759" s="22"/>
      <c r="AT759" s="22"/>
      <c r="AU759" s="22"/>
      <c r="AV759" s="22"/>
      <c r="AW759" s="22">
        <f t="shared" si="70"/>
        <v>1272</v>
      </c>
      <c r="AX759" s="22"/>
      <c r="AY759" s="22"/>
      <c r="AZ759" s="22"/>
      <c r="BA759" s="22"/>
      <c r="BB759" s="1">
        <v>0</v>
      </c>
      <c r="BC759" s="1" t="s">
        <v>172</v>
      </c>
      <c r="BD759" s="1" t="s">
        <v>40</v>
      </c>
      <c r="BE759" s="1">
        <v>66</v>
      </c>
      <c r="BF759" s="1">
        <v>2000</v>
      </c>
      <c r="BG759" s="1">
        <v>2000</v>
      </c>
      <c r="BH759" s="1">
        <v>0.62390000000000001</v>
      </c>
      <c r="BI759" s="1" t="s">
        <v>10</v>
      </c>
    </row>
    <row r="760" spans="1:61" x14ac:dyDescent="0.15">
      <c r="A760" s="24" t="s">
        <v>163</v>
      </c>
      <c r="B760" s="21" t="s">
        <v>164</v>
      </c>
      <c r="C760" s="1" t="s">
        <v>38</v>
      </c>
      <c r="G760" s="1">
        <v>1</v>
      </c>
      <c r="V760" s="1">
        <v>144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22">
        <f t="shared" si="73"/>
        <v>144</v>
      </c>
      <c r="AI760" s="22" t="s">
        <v>1786</v>
      </c>
      <c r="AJ760" s="22"/>
      <c r="AK760" s="22">
        <f t="shared" si="67"/>
        <v>144</v>
      </c>
      <c r="AL760" s="22"/>
      <c r="AM760" s="22"/>
      <c r="AN760" s="22"/>
      <c r="AO760" s="22" t="s">
        <v>1786</v>
      </c>
      <c r="AP760" s="22">
        <f t="shared" si="68"/>
        <v>144</v>
      </c>
      <c r="AQ760" s="22" t="s">
        <v>1786</v>
      </c>
      <c r="AR760" s="22">
        <f t="shared" si="69"/>
        <v>144</v>
      </c>
      <c r="AS760" s="22"/>
      <c r="AT760" s="22"/>
      <c r="AU760" s="22"/>
      <c r="AV760" s="22" t="s">
        <v>1728</v>
      </c>
      <c r="AW760" s="22">
        <f t="shared" si="70"/>
        <v>144</v>
      </c>
      <c r="AX760" s="22" t="s">
        <v>1728</v>
      </c>
      <c r="AY760" s="22">
        <v>80</v>
      </c>
      <c r="AZ760" s="22" t="s">
        <v>1859</v>
      </c>
      <c r="BA760" s="22" t="s">
        <v>1699</v>
      </c>
      <c r="BB760" s="1">
        <v>539</v>
      </c>
      <c r="BC760" s="1" t="s">
        <v>149</v>
      </c>
      <c r="BD760" s="1" t="s">
        <v>40</v>
      </c>
      <c r="BE760" s="1">
        <v>91</v>
      </c>
      <c r="BF760" s="1">
        <v>600</v>
      </c>
      <c r="BG760" s="1">
        <v>300</v>
      </c>
      <c r="BH760" s="1">
        <v>42.56</v>
      </c>
      <c r="BI760" s="1" t="s">
        <v>162</v>
      </c>
    </row>
    <row r="761" spans="1:61" x14ac:dyDescent="0.15">
      <c r="A761" s="21" t="s">
        <v>1627</v>
      </c>
      <c r="B761" s="21" t="s">
        <v>1628</v>
      </c>
      <c r="C761" s="1" t="s">
        <v>38</v>
      </c>
      <c r="K761" s="1">
        <v>1</v>
      </c>
      <c r="V761" s="1">
        <v>308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22">
        <f t="shared" si="73"/>
        <v>308</v>
      </c>
      <c r="AI761" s="22"/>
      <c r="AJ761" s="22"/>
      <c r="AK761" s="22">
        <f t="shared" si="67"/>
        <v>308</v>
      </c>
      <c r="AL761" s="22"/>
      <c r="AM761" s="22"/>
      <c r="AN761" s="22"/>
      <c r="AO761" s="22" t="s">
        <v>1728</v>
      </c>
      <c r="AP761" s="22">
        <f t="shared" si="68"/>
        <v>308</v>
      </c>
      <c r="AQ761" s="22" t="s">
        <v>1728</v>
      </c>
      <c r="AR761" s="22">
        <f t="shared" si="69"/>
        <v>308</v>
      </c>
      <c r="AS761" s="22"/>
      <c r="AT761" s="22"/>
      <c r="AU761" s="22"/>
      <c r="AV761" s="22" t="s">
        <v>1728</v>
      </c>
      <c r="AW761" s="22">
        <f t="shared" si="70"/>
        <v>308</v>
      </c>
      <c r="AX761" s="22" t="s">
        <v>1728</v>
      </c>
      <c r="AY761" s="22">
        <v>196</v>
      </c>
      <c r="AZ761" s="22" t="s">
        <v>1724</v>
      </c>
      <c r="BA761" s="22" t="s">
        <v>1704</v>
      </c>
      <c r="BB761" s="1">
        <v>392</v>
      </c>
      <c r="BC761" s="1" t="s">
        <v>356</v>
      </c>
      <c r="BD761" s="1" t="s">
        <v>40</v>
      </c>
      <c r="BE761" s="1">
        <v>74</v>
      </c>
      <c r="BF761" s="1">
        <v>28</v>
      </c>
      <c r="BG761" s="1">
        <v>28</v>
      </c>
      <c r="BH761" s="1">
        <v>30.5</v>
      </c>
      <c r="BI761" s="1" t="s">
        <v>10</v>
      </c>
    </row>
    <row r="762" spans="1:61" x14ac:dyDescent="0.15">
      <c r="A762" s="21" t="s">
        <v>1669</v>
      </c>
      <c r="B762" s="21" t="s">
        <v>1670</v>
      </c>
      <c r="C762" s="1" t="s">
        <v>38</v>
      </c>
      <c r="R762" s="1">
        <v>1</v>
      </c>
      <c r="V762" s="1">
        <v>613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22">
        <f t="shared" si="73"/>
        <v>613</v>
      </c>
      <c r="AI762" s="22"/>
      <c r="AJ762" s="22"/>
      <c r="AK762" s="22">
        <f t="shared" si="67"/>
        <v>613</v>
      </c>
      <c r="AL762" s="22"/>
      <c r="AM762" s="22"/>
      <c r="AN762" s="22"/>
      <c r="AO762" s="22"/>
      <c r="AP762" s="22">
        <f t="shared" si="68"/>
        <v>613</v>
      </c>
      <c r="AQ762" s="22"/>
      <c r="AR762" s="22">
        <f t="shared" si="69"/>
        <v>613</v>
      </c>
      <c r="AS762" s="22"/>
      <c r="AT762" s="22"/>
      <c r="AU762" s="22"/>
      <c r="AV762" s="22"/>
      <c r="AW762" s="22">
        <f t="shared" si="70"/>
        <v>613</v>
      </c>
      <c r="AX762" s="22"/>
      <c r="AY762" s="22"/>
      <c r="AZ762" s="22"/>
      <c r="BA762" s="22"/>
      <c r="BB762" s="1">
        <v>0</v>
      </c>
      <c r="BC762" s="1" t="s">
        <v>141</v>
      </c>
      <c r="BD762" s="1" t="s">
        <v>40</v>
      </c>
      <c r="BE762" s="1">
        <v>41</v>
      </c>
      <c r="BF762" s="1">
        <v>100</v>
      </c>
      <c r="BG762" s="1">
        <v>100</v>
      </c>
      <c r="BH762" s="1">
        <v>0.78439999999999999</v>
      </c>
      <c r="BI762" s="1" t="s">
        <v>17</v>
      </c>
    </row>
    <row r="763" spans="1:61" x14ac:dyDescent="0.15">
      <c r="A763" s="24" t="s">
        <v>396</v>
      </c>
      <c r="B763" s="21" t="s">
        <v>397</v>
      </c>
      <c r="C763" s="1" t="s">
        <v>38</v>
      </c>
      <c r="D763" s="1">
        <v>4</v>
      </c>
      <c r="E763" s="1">
        <v>1</v>
      </c>
      <c r="G763" s="1">
        <v>8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2517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22">
        <f t="shared" si="73"/>
        <v>2517</v>
      </c>
      <c r="AI763" s="22"/>
      <c r="AJ763" s="22"/>
      <c r="AK763" s="22">
        <f t="shared" si="67"/>
        <v>2517</v>
      </c>
      <c r="AL763" s="22"/>
      <c r="AM763" s="22"/>
      <c r="AN763" s="22"/>
      <c r="AO763" s="22"/>
      <c r="AP763" s="22">
        <f t="shared" si="68"/>
        <v>2517</v>
      </c>
      <c r="AQ763" s="22" t="s">
        <v>1728</v>
      </c>
      <c r="AR763" s="22">
        <f t="shared" si="69"/>
        <v>2517</v>
      </c>
      <c r="AS763" s="22"/>
      <c r="AT763" s="22"/>
      <c r="AU763" s="22"/>
      <c r="AV763" s="22" t="s">
        <v>1728</v>
      </c>
      <c r="AW763" s="22">
        <f t="shared" si="70"/>
        <v>2517</v>
      </c>
      <c r="AX763" s="22" t="s">
        <v>1728</v>
      </c>
      <c r="AY763" s="22">
        <v>4000</v>
      </c>
      <c r="AZ763" s="22" t="s">
        <v>1860</v>
      </c>
      <c r="BA763" s="22"/>
      <c r="BB763" s="1">
        <v>4000</v>
      </c>
      <c r="BC763" s="1" t="s">
        <v>177</v>
      </c>
      <c r="BD763" s="1" t="s">
        <v>40</v>
      </c>
      <c r="BE763" s="1">
        <v>56</v>
      </c>
      <c r="BF763" s="1">
        <v>4000</v>
      </c>
      <c r="BG763" s="1">
        <v>4000</v>
      </c>
      <c r="BH763" s="1">
        <v>9.9000000000000008E-3</v>
      </c>
      <c r="BI763" s="1" t="s">
        <v>212</v>
      </c>
    </row>
    <row r="764" spans="1:61" x14ac:dyDescent="0.15">
      <c r="A764" s="21" t="s">
        <v>1674</v>
      </c>
      <c r="B764" s="21" t="s">
        <v>1675</v>
      </c>
      <c r="C764" s="1" t="s">
        <v>38</v>
      </c>
      <c r="P764" s="1">
        <v>13</v>
      </c>
      <c r="V764" s="1">
        <v>6683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22">
        <f t="shared" si="73"/>
        <v>6683</v>
      </c>
      <c r="AI764" s="22"/>
      <c r="AJ764" s="22"/>
      <c r="AK764" s="22">
        <f t="shared" si="67"/>
        <v>6683</v>
      </c>
      <c r="AL764" s="22"/>
      <c r="AM764" s="22"/>
      <c r="AN764" s="22"/>
      <c r="AO764" s="22"/>
      <c r="AP764" s="22">
        <f t="shared" si="68"/>
        <v>6683</v>
      </c>
      <c r="AQ764" s="22"/>
      <c r="AR764" s="22">
        <f t="shared" si="69"/>
        <v>6683</v>
      </c>
      <c r="AS764" s="22"/>
      <c r="AT764" s="22"/>
      <c r="AU764" s="22"/>
      <c r="AV764" s="22"/>
      <c r="AW764" s="22">
        <f t="shared" si="70"/>
        <v>6683</v>
      </c>
      <c r="AX764" s="22"/>
      <c r="AY764" s="22"/>
      <c r="AZ764" s="22"/>
      <c r="BA764" s="22"/>
      <c r="BB764" s="1">
        <v>0</v>
      </c>
      <c r="BC764" s="1" t="s">
        <v>725</v>
      </c>
      <c r="BD764" s="1" t="s">
        <v>40</v>
      </c>
      <c r="BE764" s="1">
        <v>76</v>
      </c>
      <c r="BF764" s="1">
        <v>1900</v>
      </c>
      <c r="BG764" s="1">
        <v>1900</v>
      </c>
      <c r="BH764" s="1">
        <v>0.50039999999999996</v>
      </c>
      <c r="BI764" s="1" t="s">
        <v>15</v>
      </c>
    </row>
    <row r="765" spans="1:61" x14ac:dyDescent="0.15">
      <c r="A765" s="21" t="s">
        <v>1676</v>
      </c>
      <c r="B765" s="21" t="s">
        <v>1677</v>
      </c>
      <c r="C765" s="1" t="s">
        <v>38</v>
      </c>
      <c r="U765" s="1">
        <v>1</v>
      </c>
      <c r="V765" s="1">
        <v>40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22">
        <f t="shared" si="73"/>
        <v>40</v>
      </c>
      <c r="AI765" s="22"/>
      <c r="AJ765" s="22"/>
      <c r="AK765" s="22">
        <f t="shared" si="67"/>
        <v>40</v>
      </c>
      <c r="AL765" s="22"/>
      <c r="AM765" s="22"/>
      <c r="AN765" s="22"/>
      <c r="AO765" s="22"/>
      <c r="AP765" s="22">
        <f t="shared" si="68"/>
        <v>40</v>
      </c>
      <c r="AQ765" s="22"/>
      <c r="AR765" s="22">
        <f t="shared" si="69"/>
        <v>40</v>
      </c>
      <c r="AS765" s="22"/>
      <c r="AT765" s="22"/>
      <c r="AU765" s="22"/>
      <c r="AV765" s="22"/>
      <c r="AW765" s="22">
        <f t="shared" si="70"/>
        <v>40</v>
      </c>
      <c r="AX765" s="22"/>
      <c r="AY765" s="22"/>
      <c r="AZ765" s="22"/>
      <c r="BA765" s="22"/>
      <c r="BB765" s="1">
        <v>0</v>
      </c>
      <c r="BC765" s="1" t="s">
        <v>150</v>
      </c>
      <c r="BD765" s="1" t="s">
        <v>40</v>
      </c>
      <c r="BE765" s="1">
        <v>999</v>
      </c>
      <c r="BF765" s="1">
        <v>1</v>
      </c>
      <c r="BG765" s="1">
        <v>1</v>
      </c>
      <c r="BH765" s="1">
        <v>0.60899999999999999</v>
      </c>
      <c r="BI765" s="1" t="s">
        <v>20</v>
      </c>
    </row>
    <row r="766" spans="1:61" ht="29.25" x14ac:dyDescent="0.15">
      <c r="A766" s="21" t="s">
        <v>842</v>
      </c>
      <c r="B766" s="21" t="s">
        <v>843</v>
      </c>
      <c r="C766" s="1" t="s">
        <v>38</v>
      </c>
      <c r="R766" s="1">
        <v>12</v>
      </c>
      <c r="V766" s="1">
        <v>1446</v>
      </c>
      <c r="W766" s="1">
        <v>0</v>
      </c>
      <c r="X766" s="1">
        <v>0</v>
      </c>
      <c r="Y766" s="1">
        <v>0</v>
      </c>
      <c r="Z766" s="1">
        <v>0</v>
      </c>
      <c r="AA766" s="1">
        <v>6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22">
        <f t="shared" si="73"/>
        <v>1452</v>
      </c>
      <c r="AI766" s="22"/>
      <c r="AJ766" s="22"/>
      <c r="AK766" s="22">
        <f t="shared" si="67"/>
        <v>1452</v>
      </c>
      <c r="AL766" s="22"/>
      <c r="AM766" s="22"/>
      <c r="AN766" s="22"/>
      <c r="AO766" s="22" t="s">
        <v>1728</v>
      </c>
      <c r="AP766" s="22">
        <f t="shared" si="68"/>
        <v>1452</v>
      </c>
      <c r="AQ766" s="22" t="s">
        <v>1728</v>
      </c>
      <c r="AR766" s="22">
        <f t="shared" si="69"/>
        <v>1452</v>
      </c>
      <c r="AS766" s="22"/>
      <c r="AT766" s="22"/>
      <c r="AU766" s="22"/>
      <c r="AV766" s="22" t="s">
        <v>1786</v>
      </c>
      <c r="AW766" s="22">
        <f t="shared" si="70"/>
        <v>1452</v>
      </c>
      <c r="AX766" s="22" t="s">
        <v>1786</v>
      </c>
      <c r="AY766" s="22">
        <v>3000</v>
      </c>
      <c r="AZ766" s="23" t="s">
        <v>1861</v>
      </c>
      <c r="BA766" s="22"/>
      <c r="BB766" s="1">
        <v>6000</v>
      </c>
      <c r="BC766" s="1" t="s">
        <v>395</v>
      </c>
      <c r="BD766" s="1" t="s">
        <v>40</v>
      </c>
      <c r="BE766" s="1">
        <v>91</v>
      </c>
      <c r="BF766" s="1">
        <v>1000</v>
      </c>
      <c r="BG766" s="1">
        <v>1000</v>
      </c>
      <c r="BH766" s="1">
        <v>16.297799999999999</v>
      </c>
      <c r="BI766" s="1" t="s">
        <v>17</v>
      </c>
    </row>
    <row r="767" spans="1:61" x14ac:dyDescent="0.15">
      <c r="A767" s="21" t="s">
        <v>872</v>
      </c>
      <c r="B767" s="21" t="s">
        <v>873</v>
      </c>
      <c r="C767" s="1" t="s">
        <v>38</v>
      </c>
      <c r="R767" s="1">
        <v>8</v>
      </c>
      <c r="V767" s="1">
        <v>4729</v>
      </c>
      <c r="W767" s="1">
        <v>0</v>
      </c>
      <c r="X767" s="1">
        <v>0</v>
      </c>
      <c r="Y767" s="1">
        <v>0</v>
      </c>
      <c r="Z767" s="1">
        <v>0</v>
      </c>
      <c r="AA767" s="1">
        <v>38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22">
        <f t="shared" si="73"/>
        <v>4767</v>
      </c>
      <c r="AI767" s="22"/>
      <c r="AJ767" s="22"/>
      <c r="AK767" s="22">
        <f t="shared" si="67"/>
        <v>4767</v>
      </c>
      <c r="AL767" s="22"/>
      <c r="AM767" s="22"/>
      <c r="AN767" s="22"/>
      <c r="AO767" s="22"/>
      <c r="AP767" s="22">
        <f t="shared" si="68"/>
        <v>4767</v>
      </c>
      <c r="AQ767" s="22"/>
      <c r="AR767" s="22">
        <f t="shared" si="69"/>
        <v>4767</v>
      </c>
      <c r="AS767" s="22"/>
      <c r="AT767" s="22"/>
      <c r="AU767" s="22"/>
      <c r="AV767" s="22" t="s">
        <v>1728</v>
      </c>
      <c r="AW767" s="22">
        <f t="shared" si="70"/>
        <v>4767</v>
      </c>
      <c r="AX767" s="22" t="s">
        <v>1728</v>
      </c>
      <c r="AY767" s="22"/>
      <c r="AZ767" s="22" t="s">
        <v>1776</v>
      </c>
      <c r="BA767" s="22"/>
      <c r="BB767" s="1">
        <v>0</v>
      </c>
      <c r="BC767" s="1" t="s">
        <v>177</v>
      </c>
      <c r="BD767" s="1" t="s">
        <v>40</v>
      </c>
      <c r="BE767" s="1">
        <v>56</v>
      </c>
      <c r="BF767" s="1">
        <v>4000</v>
      </c>
      <c r="BG767" s="1">
        <v>4000</v>
      </c>
      <c r="BH767" s="1">
        <v>5.3E-3</v>
      </c>
      <c r="BI767" s="1" t="s">
        <v>17</v>
      </c>
    </row>
    <row r="768" spans="1:61" x14ac:dyDescent="0.15">
      <c r="A768" s="21" t="s">
        <v>967</v>
      </c>
      <c r="B768" s="21" t="s">
        <v>968</v>
      </c>
      <c r="C768" s="1" t="s">
        <v>38</v>
      </c>
      <c r="R768" s="1">
        <v>2</v>
      </c>
      <c r="V768" s="1">
        <v>1108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22">
        <f t="shared" si="73"/>
        <v>1108</v>
      </c>
      <c r="AI768" s="22"/>
      <c r="AJ768" s="22"/>
      <c r="AK768" s="22">
        <f t="shared" si="67"/>
        <v>1108</v>
      </c>
      <c r="AL768" s="22"/>
      <c r="AM768" s="22"/>
      <c r="AN768" s="22"/>
      <c r="AO768" s="22"/>
      <c r="AP768" s="22">
        <f t="shared" si="68"/>
        <v>1108</v>
      </c>
      <c r="AQ768" s="22"/>
      <c r="AR768" s="22">
        <f t="shared" si="69"/>
        <v>1108</v>
      </c>
      <c r="AS768" s="22"/>
      <c r="AT768" s="22"/>
      <c r="AU768" s="22"/>
      <c r="AV768" s="22" t="s">
        <v>1786</v>
      </c>
      <c r="AW768" s="22">
        <f t="shared" si="70"/>
        <v>1108</v>
      </c>
      <c r="AX768" s="22" t="s">
        <v>1728</v>
      </c>
      <c r="AY768" s="22"/>
      <c r="AZ768" s="22" t="s">
        <v>1862</v>
      </c>
      <c r="BA768" s="22"/>
      <c r="BB768" s="1">
        <v>1000</v>
      </c>
      <c r="BC768" s="1" t="s">
        <v>177</v>
      </c>
      <c r="BD768" s="1" t="s">
        <v>40</v>
      </c>
      <c r="BE768" s="1">
        <v>154</v>
      </c>
      <c r="BF768" s="1">
        <v>1000</v>
      </c>
      <c r="BG768" s="1">
        <v>1000</v>
      </c>
      <c r="BH768" s="1">
        <v>0.4556</v>
      </c>
      <c r="BI768" s="1" t="s">
        <v>17</v>
      </c>
    </row>
    <row r="769" spans="1:61" x14ac:dyDescent="0.15">
      <c r="A769" s="21" t="s">
        <v>1684</v>
      </c>
      <c r="B769" s="21" t="s">
        <v>1685</v>
      </c>
      <c r="C769" s="1" t="s">
        <v>38</v>
      </c>
      <c r="P769" s="1">
        <v>0.1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4.4000000000000004</v>
      </c>
      <c r="AB769" s="1">
        <v>0</v>
      </c>
      <c r="AC769" s="1">
        <v>50</v>
      </c>
      <c r="AD769" s="1">
        <v>0</v>
      </c>
      <c r="AE769" s="1">
        <v>0</v>
      </c>
      <c r="AF769" s="1">
        <v>0</v>
      </c>
      <c r="AG769" s="1">
        <v>0</v>
      </c>
      <c r="AH769" s="22">
        <f t="shared" si="73"/>
        <v>54.4</v>
      </c>
      <c r="AI769" s="22"/>
      <c r="AJ769" s="22"/>
      <c r="AK769" s="22">
        <f t="shared" si="67"/>
        <v>54.4</v>
      </c>
      <c r="AL769" s="22"/>
      <c r="AM769" s="22"/>
      <c r="AN769" s="22"/>
      <c r="AO769" s="22"/>
      <c r="AP769" s="22">
        <f t="shared" si="68"/>
        <v>54.4</v>
      </c>
      <c r="AQ769" s="22"/>
      <c r="AR769" s="22">
        <f t="shared" si="69"/>
        <v>54.4</v>
      </c>
      <c r="AS769" s="22"/>
      <c r="AT769" s="22"/>
      <c r="AU769" s="22"/>
      <c r="AV769" s="22"/>
      <c r="AW769" s="22">
        <f t="shared" si="70"/>
        <v>54.4</v>
      </c>
      <c r="AX769" s="22"/>
      <c r="AY769" s="22"/>
      <c r="AZ769" s="22"/>
      <c r="BA769" s="22"/>
      <c r="BB769" s="1">
        <v>0</v>
      </c>
      <c r="BC769" s="1" t="s">
        <v>1686</v>
      </c>
      <c r="BD769" s="1" t="s">
        <v>40</v>
      </c>
      <c r="BE769" s="1">
        <v>23</v>
      </c>
      <c r="BF769" s="1">
        <v>50</v>
      </c>
      <c r="BG769" s="1">
        <v>50</v>
      </c>
      <c r="BH769" s="1">
        <v>2.5</v>
      </c>
      <c r="BI769" s="1" t="s">
        <v>1687</v>
      </c>
    </row>
  </sheetData>
  <autoFilter ref="A15:HS15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2018-07-20T06:28:58Z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-1874870902</vt:i4>
  </property>
  <property fmtid="{D5CDD505-2E9C-101B-9397-08002B2CF9AE}" pid="3" name="_NewReviewCycle">
    <vt:lpwstr/>
  </property>
  <property fmtid="{D5CDD505-2E9C-101B-9397-08002B2CF9AE}" pid="4" name="_PreviousAdHocReviewCycleID">
    <vt:i4>699647549</vt:i4>
  </property>
  <property fmtid="{D5CDD505-2E9C-101B-9397-08002B2CF9AE}" pid="5" name="_ReviewingToolsShownOnce">
    <vt:lpwstr/>
  </property>
</Properties>
</file>