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Sheet1" sheetId="1" r:id="rId1"/>
    <sheet name="Data Structure" sheetId="2" r:id="rId2"/>
    <sheet name="v_tt_sales_demand_open_details" sheetId="3" r:id="rId3"/>
    <sheet name="bom" sheetId="4" r:id="rId4"/>
    <sheet name="bsp_flatbom" sheetId="5" r:id="rId5"/>
    <sheet name="orderitems" sheetId="6" r:id="rId6"/>
    <sheet name="spmatrix" sheetId="7" r:id="rId7"/>
    <sheet name="t_tt_dmd_manufacture_leadtime" sheetId="8" r:id="rId8"/>
  </sheets>
  <calcPr calcId="162913"/>
</workbook>
</file>

<file path=xl/calcChain.xml><?xml version="1.0" encoding="utf-8"?>
<calcChain xmlns="http://schemas.openxmlformats.org/spreadsheetml/2006/main">
  <c r="G25" i="1" l="1"/>
  <c r="H25" i="1" s="1"/>
  <c r="F25" i="1"/>
  <c r="F23" i="1"/>
  <c r="G23" i="1"/>
  <c r="G22" i="1"/>
  <c r="G20" i="1"/>
  <c r="G19" i="1"/>
  <c r="F22" i="1"/>
  <c r="F20" i="1"/>
  <c r="F19" i="1"/>
  <c r="G18" i="1"/>
  <c r="F18" i="1"/>
  <c r="G16" i="1"/>
  <c r="G26" i="1" s="1"/>
  <c r="F16" i="1"/>
  <c r="F26" i="1" s="1"/>
  <c r="H26" i="1" s="1"/>
  <c r="H27" i="1" l="1"/>
  <c r="H28" i="1" s="1"/>
</calcChain>
</file>

<file path=xl/sharedStrings.xml><?xml version="1.0" encoding="utf-8"?>
<sst xmlns="http://schemas.openxmlformats.org/spreadsheetml/2006/main" count="574" uniqueCount="298">
  <si>
    <t>TT GMS-Suzhou Trial Kitting Process</t>
    <phoneticPr fontId="2" type="noConversion"/>
  </si>
  <si>
    <t>Original Step</t>
    <phoneticPr fontId="2" type="noConversion"/>
  </si>
  <si>
    <t>Enhanced Step</t>
    <phoneticPr fontId="2" type="noConversion"/>
  </si>
  <si>
    <t>Original Hours</t>
    <phoneticPr fontId="2" type="noConversion"/>
  </si>
  <si>
    <t>Enahanced Hours</t>
    <phoneticPr fontId="2" type="noConversion"/>
  </si>
  <si>
    <t>Saving Per</t>
    <phoneticPr fontId="2" type="noConversion"/>
  </si>
  <si>
    <t xml:space="preserve">PM Load demand and confirm. Planner active demand be Monday afternoon MPS. </t>
    <phoneticPr fontId="2" type="noConversion"/>
  </si>
  <si>
    <t>PM load demand and confirm with batch id, Planner can generate shortage/fullkit info with demand only.</t>
    <phoneticPr fontId="2" type="noConversion"/>
  </si>
  <si>
    <t>No need to waiting for MPS/MRP, start simulation, trial kitting with Demand detail.</t>
    <phoneticPr fontId="2" type="noConversion"/>
  </si>
  <si>
    <t>Planner run shortage simulation by input parts/project</t>
    <phoneticPr fontId="2" type="noConversion"/>
  </si>
  <si>
    <t>Just click trial kitting, the simulation will be generated as a part of output.</t>
    <phoneticPr fontId="2" type="noConversion"/>
  </si>
  <si>
    <t xml:space="preserve">It's manually Excel working, the full-kit &amp; gating created with shortage simulation data and Excel fomular. </t>
    <phoneticPr fontId="2" type="noConversion"/>
  </si>
  <si>
    <t>With the default priority rule, auto generate full-kit &amp; gating data.</t>
    <phoneticPr fontId="2" type="noConversion"/>
  </si>
  <si>
    <t>SCEN1</t>
    <phoneticPr fontId="2" type="noConversion"/>
  </si>
  <si>
    <t>SCEN2</t>
    <phoneticPr fontId="2" type="noConversion"/>
  </si>
  <si>
    <t>SCEN3</t>
    <phoneticPr fontId="2" type="noConversion"/>
  </si>
  <si>
    <t>Buyer download commit data,organize data with Excel format</t>
    <phoneticPr fontId="2" type="noConversion"/>
  </si>
  <si>
    <t>Buyer get gating data with default format. The data auto links to commit data.</t>
    <phoneticPr fontId="2" type="noConversion"/>
  </si>
  <si>
    <t>Update commit data and provide to planner manually</t>
    <phoneticPr fontId="2" type="noConversion"/>
  </si>
  <si>
    <t>update commit data, no need to export and send, system auto calculation</t>
    <phoneticPr fontId="2" type="noConversion"/>
  </si>
  <si>
    <t>SCEN4</t>
    <phoneticPr fontId="2" type="noConversion"/>
  </si>
  <si>
    <t>SCEN6</t>
    <phoneticPr fontId="2" type="noConversion"/>
  </si>
  <si>
    <t>SCEN8</t>
    <phoneticPr fontId="2" type="noConversion"/>
  </si>
  <si>
    <t>SCEN10</t>
    <phoneticPr fontId="2" type="noConversion"/>
  </si>
  <si>
    <t>Manually create WO with upload file or one by one.</t>
    <phoneticPr fontId="2" type="noConversion"/>
  </si>
  <si>
    <t>System can auto generate by click generate WO.</t>
    <phoneticPr fontId="2" type="noConversion"/>
  </si>
  <si>
    <t>SCEN32</t>
    <phoneticPr fontId="2" type="noConversion"/>
  </si>
  <si>
    <t>For complex and more rush demand, need to rerun MPS/MRP in whatif system, need at least one day waiting, and many workload from multiple departs.</t>
    <phoneticPr fontId="2" type="noConversion"/>
  </si>
  <si>
    <t>Only need to rerun trial kitting with the rush demand by project.</t>
    <phoneticPr fontId="2" type="noConversion"/>
  </si>
  <si>
    <t>Waiting for MPS/MRP, start simulation with MPS Report.use the weekly data of MRP, not smart.</t>
    <phoneticPr fontId="2" type="noConversion"/>
  </si>
  <si>
    <t>SCEN31</t>
    <phoneticPr fontId="2" type="noConversion"/>
  </si>
  <si>
    <t>Same to SCEN1</t>
    <phoneticPr fontId="2" type="noConversion"/>
  </si>
  <si>
    <t>SCEN33</t>
    <phoneticPr fontId="2" type="noConversion"/>
  </si>
  <si>
    <t>Same to SCEN4</t>
    <phoneticPr fontId="2" type="noConversion"/>
  </si>
  <si>
    <t>Same to SCEN6</t>
    <phoneticPr fontId="2" type="noConversion"/>
  </si>
  <si>
    <t>Same to SCEN8</t>
    <phoneticPr fontId="2" type="noConversion"/>
  </si>
  <si>
    <t>SCEN5</t>
    <phoneticPr fontId="2" type="noConversion"/>
  </si>
  <si>
    <t>Gating data manually send and kept in Excel manually</t>
    <phoneticPr fontId="2" type="noConversion"/>
  </si>
  <si>
    <t>Auto send, and record in system and easily get with Version number.</t>
    <phoneticPr fontId="2" type="noConversion"/>
  </si>
  <si>
    <t>SCEN7</t>
    <phoneticPr fontId="2" type="noConversion"/>
  </si>
  <si>
    <t>review gating with supplier</t>
    <phoneticPr fontId="2" type="noConversion"/>
  </si>
  <si>
    <t>&lt;no change&gt;</t>
    <phoneticPr fontId="2" type="noConversion"/>
  </si>
  <si>
    <t>SCEN9</t>
    <phoneticPr fontId="2" type="noConversion"/>
  </si>
  <si>
    <t>Manually calculate with Excel,</t>
    <phoneticPr fontId="2" type="noConversion"/>
  </si>
  <si>
    <t>Just click for recalculate, no need update excel,check fomular and keep excel file.</t>
    <phoneticPr fontId="2" type="noConversion"/>
  </si>
  <si>
    <t>Same to SCEN5</t>
    <phoneticPr fontId="2" type="noConversion"/>
  </si>
  <si>
    <t>Same to SCEN7</t>
    <phoneticPr fontId="2" type="noConversion"/>
  </si>
  <si>
    <t>Same to SCEN9</t>
    <phoneticPr fontId="2" type="noConversion"/>
  </si>
  <si>
    <t>More Flexible</t>
    <phoneticPr fontId="2" type="noConversion"/>
  </si>
  <si>
    <t>not only rely on weekly MPS report; more flexible then original process</t>
    <phoneticPr fontId="2" type="noConversion"/>
  </si>
  <si>
    <t>need more department involve, and mrp rerun.Can be done by this system.</t>
    <phoneticPr fontId="2" type="noConversion"/>
  </si>
  <si>
    <t>Weight(complex rush demand is low potential event):</t>
    <phoneticPr fontId="2" type="noConversion"/>
  </si>
  <si>
    <t xml:space="preserve">Save (for PM_PLANNER_BUYER): </t>
    <phoneticPr fontId="2" type="noConversion"/>
  </si>
  <si>
    <t>Avery Save (per depart):</t>
    <phoneticPr fontId="2" type="noConversion"/>
  </si>
  <si>
    <t>partid</t>
  </si>
  <si>
    <t>open_qty</t>
  </si>
  <si>
    <t>requesteddate</t>
  </si>
  <si>
    <t>duedate</t>
  </si>
  <si>
    <t>commitdate1</t>
  </si>
  <si>
    <t>unitprice</t>
  </si>
  <si>
    <t>vatunitprice</t>
  </si>
  <si>
    <t>src</t>
  </si>
  <si>
    <t>reorderpolicy</t>
  </si>
  <si>
    <t>prodgroup</t>
  </si>
  <si>
    <t>referencecomments</t>
  </si>
  <si>
    <t>Type</t>
  </si>
  <si>
    <t>006-01408ADF</t>
  </si>
  <si>
    <t>SO</t>
  </si>
  <si>
    <t>MPS</t>
  </si>
  <si>
    <t>ELBIT001</t>
  </si>
  <si>
    <t>MANUFACTURED</t>
  </si>
  <si>
    <t>006-01419AEG</t>
  </si>
  <si>
    <t>S-107650_9</t>
  </si>
  <si>
    <t>NSN</t>
  </si>
  <si>
    <t>S-107650_10</t>
  </si>
  <si>
    <t>S-107650_8</t>
  </si>
  <si>
    <t>006-01437AEG</t>
  </si>
  <si>
    <t>S-107262_3</t>
  </si>
  <si>
    <t>S-107262_4</t>
  </si>
  <si>
    <t>2018-04-02 00:00:00.000</t>
  </si>
  <si>
    <t>2018-06-01 00:00:00.000</t>
  </si>
  <si>
    <t>2018-06-15 00:00:00.000</t>
  </si>
  <si>
    <t>2018-08-13 00:00:00.000</t>
  </si>
  <si>
    <t>2018-07-03 00:00:00.000</t>
  </si>
  <si>
    <t>2018-11-09 00:00:00.000</t>
  </si>
  <si>
    <t>2018-10-09 00:00:00.000</t>
  </si>
  <si>
    <t>2018-04-23 00:00:00.000</t>
  </si>
  <si>
    <t>2018-05-28 00:00:00.000</t>
  </si>
  <si>
    <t>2018-11-25 00:00:00.000</t>
  </si>
  <si>
    <t>2018-11-02 00:00:00.000</t>
  </si>
  <si>
    <t>S-115322_2</t>
    <phoneticPr fontId="2" type="noConversion"/>
  </si>
  <si>
    <t>AS000539</t>
  </si>
  <si>
    <t>762567</t>
  </si>
  <si>
    <t>2018-05-05 00:00:00.000</t>
  </si>
  <si>
    <t>NULL</t>
  </si>
  <si>
    <t>FCST</t>
  </si>
  <si>
    <t>RAYCOM</t>
  </si>
  <si>
    <t>RAYCO001</t>
  </si>
  <si>
    <t>FK</t>
  </si>
  <si>
    <t>AS000581</t>
  </si>
  <si>
    <t>762568</t>
  </si>
  <si>
    <t>2018-05-04 00:00:00.000</t>
  </si>
  <si>
    <t>AS000844</t>
  </si>
  <si>
    <t>762571</t>
  </si>
  <si>
    <t>AS001044</t>
  </si>
  <si>
    <t>762574</t>
  </si>
  <si>
    <t>Data Item</t>
    <phoneticPr fontId="2" type="noConversion"/>
  </si>
  <si>
    <t>Demand</t>
    <phoneticPr fontId="2" type="noConversion"/>
  </si>
  <si>
    <t>Description</t>
    <phoneticPr fontId="2" type="noConversion"/>
  </si>
  <si>
    <t>Db table</t>
    <phoneticPr fontId="2" type="noConversion"/>
  </si>
  <si>
    <t>存放净需求</t>
    <phoneticPr fontId="2" type="noConversion"/>
  </si>
  <si>
    <t>v_tt_sales_demand_open_details</t>
    <phoneticPr fontId="2" type="noConversion"/>
  </si>
  <si>
    <t>Data Type</t>
    <phoneticPr fontId="2" type="noConversion"/>
  </si>
  <si>
    <t>INPUT</t>
    <phoneticPr fontId="2" type="noConversion"/>
  </si>
  <si>
    <t>Bom</t>
    <phoneticPr fontId="2" type="noConversion"/>
  </si>
  <si>
    <t>INPUT</t>
    <phoneticPr fontId="2" type="noConversion"/>
  </si>
  <si>
    <t>bomparent</t>
  </si>
  <si>
    <t>bomchild</t>
  </si>
  <si>
    <t>bomqty</t>
  </si>
  <si>
    <t>bompos</t>
  </si>
  <si>
    <t>baltmethod</t>
  </si>
  <si>
    <t>bomissue</t>
  </si>
  <si>
    <t>97055-63056</t>
  </si>
  <si>
    <t>DEC710135</t>
  </si>
  <si>
    <t>E</t>
  </si>
  <si>
    <t>N/I</t>
  </si>
  <si>
    <t>DEC300128T02</t>
  </si>
  <si>
    <t>DEC970076</t>
  </si>
  <si>
    <t>DEC360076</t>
  </si>
  <si>
    <t>085-866200</t>
  </si>
  <si>
    <t>09-50-8081</t>
  </si>
  <si>
    <t>D</t>
  </si>
  <si>
    <t>09-50-8083</t>
  </si>
  <si>
    <t>08-58-0110</t>
  </si>
  <si>
    <t>S00-1007-18A-06-000</t>
  </si>
  <si>
    <t>DEC420178</t>
  </si>
  <si>
    <t>A</t>
  </si>
  <si>
    <t>E</t>
    <phoneticPr fontId="2" type="noConversion"/>
  </si>
  <si>
    <t>depth</t>
  </si>
  <si>
    <t>toplevel</t>
  </si>
  <si>
    <t>parent</t>
  </si>
  <si>
    <t>child</t>
  </si>
  <si>
    <t>childiss</t>
  </si>
  <si>
    <t>meth</t>
  </si>
  <si>
    <t>seq</t>
  </si>
  <si>
    <t>sdate</t>
  </si>
  <si>
    <t>fdate</t>
  </si>
  <si>
    <t>qty</t>
  </si>
  <si>
    <t>cumqty</t>
  </si>
  <si>
    <t>childsm</t>
  </si>
  <si>
    <t>topcurrevision</t>
  </si>
  <si>
    <t>topbommeth</t>
  </si>
  <si>
    <t>topprodgroup</t>
  </si>
  <si>
    <t>.....5</t>
  </si>
  <si>
    <t>4258008DC2-ROHS</t>
  </si>
  <si>
    <t>4213210DC0-ROHS</t>
  </si>
  <si>
    <t>PURCHASED</t>
  </si>
  <si>
    <t>C</t>
  </si>
  <si>
    <t>WATERS</t>
  </si>
  <si>
    <t>4213210MSE</t>
  </si>
  <si>
    <t>....4</t>
  </si>
  <si>
    <t>4213210DC3-ROHS</t>
  </si>
  <si>
    <t>DEC970115</t>
  </si>
  <si>
    <t>B</t>
  </si>
  <si>
    <t>...3</t>
  </si>
  <si>
    <t>4258202DC1-ROHS-NONBD</t>
  </si>
  <si>
    <t>4258100BC1</t>
  </si>
  <si>
    <t>4258213DC1-ROHS</t>
  </si>
  <si>
    <t>2800522</t>
  </si>
  <si>
    <t>2015-10-20 00:00:00.000</t>
  </si>
  <si>
    <t>2115-10-20 13:37:16.030</t>
  </si>
  <si>
    <t>2802510</t>
  </si>
  <si>
    <t>2115-10-20 13:37:16.067</t>
  </si>
  <si>
    <t>18266</t>
  </si>
  <si>
    <t>2115-10-20 13:37:16.103</t>
  </si>
  <si>
    <t>2802551</t>
  </si>
  <si>
    <t>2115-10-20 13:37:16.137</t>
  </si>
  <si>
    <t>4669409</t>
  </si>
  <si>
    <t>2115-10-20 13:37:16.170</t>
  </si>
  <si>
    <t>18280</t>
  </si>
  <si>
    <t>2115-10-20 13:37:16.207</t>
  </si>
  <si>
    <t>2802739</t>
  </si>
  <si>
    <t>2115-10-20 13:37:16.237</t>
  </si>
  <si>
    <t>2802747</t>
  </si>
  <si>
    <t>2115-10-20 13:37:16.267</t>
  </si>
  <si>
    <t>2802782</t>
  </si>
  <si>
    <t>2115-10-20 13:37:16.300</t>
  </si>
  <si>
    <t>2804820</t>
  </si>
  <si>
    <t>2115-10-20 13:37:16.350</t>
  </si>
  <si>
    <t>1003432</t>
  </si>
  <si>
    <t>2115-10-20 13:37:16.393</t>
  </si>
  <si>
    <t>2115-10-20 13:37:16.423</t>
  </si>
  <si>
    <t>2016-09-08 00:00:00.000</t>
  </si>
  <si>
    <t>2100-01-01 23:59:59.000</t>
  </si>
  <si>
    <t>2018-05-15 00:00:00.000</t>
  </si>
  <si>
    <t>2118-05-15 10:58:51.760</t>
  </si>
  <si>
    <t>2118-05-15 10:58:51.813</t>
  </si>
  <si>
    <t>BOM/Flat bom可选</t>
    <phoneticPr fontId="2" type="noConversion"/>
  </si>
  <si>
    <t>bom, bsp_flatbom</t>
    <phoneticPr fontId="2" type="noConversion"/>
  </si>
  <si>
    <t>PO</t>
    <phoneticPr fontId="2" type="noConversion"/>
  </si>
  <si>
    <t>Open po, 包含 commit date</t>
    <phoneticPr fontId="2" type="noConversion"/>
  </si>
  <si>
    <t>orderid</t>
  </si>
  <si>
    <t>itemnumber</t>
  </si>
  <si>
    <t>status</t>
  </si>
  <si>
    <t>traderquantity</t>
  </si>
  <si>
    <t>rec_qty</t>
  </si>
  <si>
    <t>commitdate</t>
  </si>
  <si>
    <t>foreignunitprice</t>
  </si>
  <si>
    <t>exchangerate</t>
  </si>
  <si>
    <t>discountpercentage</t>
  </si>
  <si>
    <t>createdby</t>
  </si>
  <si>
    <t>traderid</t>
  </si>
  <si>
    <t>responsibility</t>
  </si>
  <si>
    <t>createddate</t>
  </si>
  <si>
    <t>P/260600</t>
  </si>
  <si>
    <t>DEC378120</t>
  </si>
  <si>
    <t>ACTIVE</t>
  </si>
  <si>
    <t>CindyZhu</t>
  </si>
  <si>
    <t>OPMP001</t>
  </si>
  <si>
    <t>P/272306</t>
  </si>
  <si>
    <t>DEC379205</t>
  </si>
  <si>
    <t>HeatonYan</t>
  </si>
  <si>
    <t>ACWTRI001</t>
  </si>
  <si>
    <t>P/287965</t>
  </si>
  <si>
    <t>ROYALTY002</t>
  </si>
  <si>
    <t>P/310130</t>
  </si>
  <si>
    <t>BJ8634.036</t>
  </si>
  <si>
    <t>RichardCheng</t>
  </si>
  <si>
    <t>SZKEY001</t>
  </si>
  <si>
    <t>P/313908</t>
  </si>
  <si>
    <t>P/350113</t>
  </si>
  <si>
    <t>DEC362391</t>
  </si>
  <si>
    <t>JennyLiu</t>
  </si>
  <si>
    <t>SEVE01</t>
  </si>
  <si>
    <t>P/355195</t>
  </si>
  <si>
    <t>C520018</t>
  </si>
  <si>
    <t>P/355206</t>
  </si>
  <si>
    <t>C720003</t>
  </si>
  <si>
    <t>P/369681</t>
  </si>
  <si>
    <t>PKG-45133308504</t>
  </si>
  <si>
    <t>JennyWang</t>
  </si>
  <si>
    <t>1</t>
  </si>
  <si>
    <t>2020-02-02 00:00:00.000</t>
  </si>
  <si>
    <t>2013-06-18 09:14:29.680</t>
  </si>
  <si>
    <t>2013-07-16 05:02:52.430</t>
  </si>
  <si>
    <t>50059415</t>
  </si>
  <si>
    <t>2013-08-21 01:01:57.107</t>
  </si>
  <si>
    <t>2013-10-22 09:05:33.620</t>
  </si>
  <si>
    <t>1024794</t>
  </si>
  <si>
    <t>2013-10-30 08:57:32.330</t>
  </si>
  <si>
    <t>2000-02-02 00:00:00.000</t>
  </si>
  <si>
    <t>2014-03-04 12:22:57.163</t>
  </si>
  <si>
    <t>2014-04-01 07:32:46.783</t>
  </si>
  <si>
    <t>2014-04-01 07:32:46.837</t>
  </si>
  <si>
    <t>2014-05-27 04:33:23.463</t>
  </si>
  <si>
    <t>如果空或者PO状态为new, 视为uncommitted PO</t>
    <phoneticPr fontId="2" type="noConversion"/>
  </si>
  <si>
    <t>supplierleadtime</t>
  </si>
  <si>
    <t>dts</t>
  </si>
  <si>
    <t>rectime</t>
  </si>
  <si>
    <t>spmsupp</t>
  </si>
  <si>
    <t>spmpart</t>
  </si>
  <si>
    <t>AAPL01</t>
  </si>
  <si>
    <t>023-867900</t>
  </si>
  <si>
    <t>112954-00</t>
  </si>
  <si>
    <t>113586-00</t>
  </si>
  <si>
    <t>134-150400</t>
  </si>
  <si>
    <t>134-162900</t>
  </si>
  <si>
    <t>135-732300</t>
  </si>
  <si>
    <t>1R76738-0123</t>
  </si>
  <si>
    <t>v_tt_po_line_status</t>
    <phoneticPr fontId="2" type="noConversion"/>
  </si>
  <si>
    <t>Purchase Leadtime</t>
    <phoneticPr fontId="2" type="noConversion"/>
  </si>
  <si>
    <t>dbo.spmatrix</t>
    <phoneticPr fontId="2" type="noConversion"/>
  </si>
  <si>
    <t>SELECT spmleadtim supplierleadtime,spmdock/8*5/7 dts,1.5 rectime,* FROM dbo.spmatrix</t>
  </si>
  <si>
    <t>Notes</t>
    <phoneticPr fontId="2" type="noConversion"/>
  </si>
  <si>
    <t>Manufacture Leadtime</t>
    <phoneticPr fontId="2" type="noConversion"/>
  </si>
  <si>
    <t>leadtime</t>
  </si>
  <si>
    <t>pmlt</t>
  </si>
  <si>
    <t>qtime</t>
  </si>
  <si>
    <t>createdate</t>
  </si>
  <si>
    <t>createby</t>
  </si>
  <si>
    <t>batchsize</t>
  </si>
  <si>
    <t>301866-070</t>
  </si>
  <si>
    <t>AlvinLi</t>
  </si>
  <si>
    <t>TinaYang</t>
  </si>
  <si>
    <t>BD-191932-TT-A</t>
  </si>
  <si>
    <t>3100-0089</t>
  </si>
  <si>
    <t>2016-10-20 09:12:17.250</t>
  </si>
  <si>
    <t>37940</t>
  </si>
  <si>
    <t>2016-08-01 10:54:10.387</t>
  </si>
  <si>
    <t>2017-02-13 08:41:20.050</t>
  </si>
  <si>
    <t>2016-08-01 10:54:10.277</t>
  </si>
  <si>
    <t>reference</t>
    <phoneticPr fontId="2" type="noConversion"/>
  </si>
  <si>
    <t>PURCHASED</t>
    <phoneticPr fontId="2" type="noConversion"/>
  </si>
  <si>
    <t>PHANTOM</t>
    <phoneticPr fontId="2" type="noConversion"/>
  </si>
  <si>
    <t>MANUFACTURED</t>
    <phoneticPr fontId="2" type="noConversion"/>
  </si>
  <si>
    <t>dmdclass</t>
    <phoneticPr fontId="2" type="noConversion"/>
  </si>
  <si>
    <t>SSC</t>
    <phoneticPr fontId="2" type="noConversion"/>
  </si>
  <si>
    <t>WATERS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</si>
</sst>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/>
    <xf numFmtId="0" fontId="4" fillId="3" borderId="2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3" fillId="3" borderId="2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0" fontId="5" fillId="6" borderId="0" xfId="0" applyFont="1" applyFill="1" applyAlignment="1">
      <alignment wrapText="1"/>
    </xf>
    <xf numFmtId="43" fontId="5" fillId="6" borderId="0" xfId="1" applyFont="1" applyFill="1" applyAlignment="1">
      <alignment wrapText="1"/>
    </xf>
    <xf numFmtId="49" fontId="0" fillId="0" borderId="0" xfId="0" applyNumberFormat="1"/>
    <xf numFmtId="0" fontId="6" fillId="0" borderId="0" xfId="0" applyFont="1"/>
    <xf numFmtId="49" fontId="0" fillId="7" borderId="0" xfId="0" applyNumberFormat="1" applyFill="1"/>
    <xf numFmtId="0" fontId="0" fillId="7" borderId="0" xfId="0" applyFill="1"/>
    <xf numFmtId="0" fontId="5" fillId="3" borderId="0" xfId="0" applyFont="1" applyFill="1"/>
    <xf numFmtId="49" fontId="5" fillId="3" borderId="0" xfId="0" applyNumberFormat="1" applyFont="1" applyFill="1"/>
    <xf numFmtId="49" fontId="7" fillId="0" borderId="0" xfId="0" applyNumberFormat="1" applyFont="1"/>
    <xf numFmtId="0" fontId="0" fillId="8" borderId="0" xfId="0" applyFill="1"/>
    <xf numFmtId="49" fontId="0" fillId="8" borderId="0" xfId="0" applyNumberFormat="1" applyFill="1"/>
    <xf numFmtId="0" fontId="0" fillId="5" borderId="0" xfId="0" applyFill="1" applyAlignment="1"/>
    <xf numFmtId="0" fontId="0" fillId="0" borderId="0" xfId="0" applyAlignment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 applyAlignment="1"/>
    <xf numFmtId="0" fontId="0" fillId="0" borderId="1" xfId="0" applyBorder="1" applyAlignment="1"/>
    <xf numFmtId="0" fontId="0" fillId="5" borderId="2" xfId="0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356509</xdr:colOff>
      <xdr:row>2</xdr:row>
      <xdr:rowOff>272143</xdr:rowOff>
    </xdr:from>
    <xdr:to>
      <xdr:col>2</xdr:col>
      <xdr:colOff>1894116</xdr:colOff>
      <xdr:row>2</xdr:row>
      <xdr:rowOff>762000</xdr:rowOff>
    </xdr:to>
    <xdr:sp macro="" textlink="">
      <xdr:nvSpPr>
        <xdr:cNvPr id="2" name="Flowchart: Process 1"/>
        <xdr:cNvSpPr/>
      </xdr:nvSpPr>
      <xdr:spPr>
        <a:xfrm>
          <a:off x="7228116" y="2925536"/>
          <a:ext cx="1537607" cy="489857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Official Demand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120797</xdr:colOff>
      <xdr:row>1</xdr:row>
      <xdr:rowOff>436826</xdr:rowOff>
    </xdr:from>
    <xdr:to>
      <xdr:col>2</xdr:col>
      <xdr:colOff>2121047</xdr:colOff>
      <xdr:row>1</xdr:row>
      <xdr:rowOff>1401696</xdr:rowOff>
    </xdr:to>
    <xdr:sp macro="" textlink="">
      <xdr:nvSpPr>
        <xdr:cNvPr id="3" name="Flowchart: Preparation 2"/>
        <xdr:cNvSpPr/>
      </xdr:nvSpPr>
      <xdr:spPr>
        <a:xfrm>
          <a:off x="7013433" y="973690"/>
          <a:ext cx="2000250" cy="964870"/>
        </a:xfrm>
        <a:prstGeom prst="flowChartPreparat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PM</a:t>
          </a:r>
          <a:r>
            <a:rPr lang="en-US" altLang="zh-CN" sz="1100" b="1" baseline="0"/>
            <a:t> Upload Demand</a:t>
          </a:r>
          <a:endParaRPr lang="zh-CN" altLang="en-US" sz="1100" b="1"/>
        </a:p>
      </xdr:txBody>
    </xdr:sp>
    <xdr:clientData/>
  </xdr:twoCellAnchor>
  <xdr:twoCellAnchor>
    <xdr:from>
      <xdr:col>1</xdr:col>
      <xdr:colOff>747956</xdr:colOff>
      <xdr:row>1</xdr:row>
      <xdr:rowOff>469846</xdr:rowOff>
    </xdr:from>
    <xdr:to>
      <xdr:col>1</xdr:col>
      <xdr:colOff>2748206</xdr:colOff>
      <xdr:row>1</xdr:row>
      <xdr:rowOff>1434716</xdr:rowOff>
    </xdr:to>
    <xdr:sp macro="" textlink="">
      <xdr:nvSpPr>
        <xdr:cNvPr id="4" name="Flowchart: Preparation 3"/>
        <xdr:cNvSpPr/>
      </xdr:nvSpPr>
      <xdr:spPr>
        <a:xfrm>
          <a:off x="1431515" y="1007728"/>
          <a:ext cx="2000250" cy="964870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PM</a:t>
          </a:r>
          <a:r>
            <a:rPr lang="en-US" altLang="zh-CN" sz="1100" b="1" baseline="0"/>
            <a:t> Upload Demand</a:t>
          </a:r>
          <a:endParaRPr lang="zh-CN" altLang="en-US" sz="1100" b="1"/>
        </a:p>
      </xdr:txBody>
    </xdr:sp>
    <xdr:clientData/>
  </xdr:twoCellAnchor>
  <xdr:twoCellAnchor>
    <xdr:from>
      <xdr:col>1</xdr:col>
      <xdr:colOff>911678</xdr:colOff>
      <xdr:row>2</xdr:row>
      <xdr:rowOff>163286</xdr:rowOff>
    </xdr:from>
    <xdr:to>
      <xdr:col>1</xdr:col>
      <xdr:colOff>2449285</xdr:colOff>
      <xdr:row>2</xdr:row>
      <xdr:rowOff>680357</xdr:rowOff>
    </xdr:to>
    <xdr:sp macro="" textlink="">
      <xdr:nvSpPr>
        <xdr:cNvPr id="5" name="Flowchart: Process 4"/>
        <xdr:cNvSpPr/>
      </xdr:nvSpPr>
      <xdr:spPr>
        <a:xfrm>
          <a:off x="1592035" y="2816679"/>
          <a:ext cx="1537607" cy="517071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official Demand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781996</xdr:colOff>
      <xdr:row>15</xdr:row>
      <xdr:rowOff>270960</xdr:rowOff>
    </xdr:from>
    <xdr:to>
      <xdr:col>1</xdr:col>
      <xdr:colOff>2319603</xdr:colOff>
      <xdr:row>15</xdr:row>
      <xdr:rowOff>828852</xdr:rowOff>
    </xdr:to>
    <xdr:sp macro="" textlink="">
      <xdr:nvSpPr>
        <xdr:cNvPr id="7" name="Flowchart: Process 6"/>
        <xdr:cNvSpPr/>
      </xdr:nvSpPr>
      <xdr:spPr>
        <a:xfrm>
          <a:off x="1462353" y="13456281"/>
          <a:ext cx="1537607" cy="55789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Manually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provide Demand to Planner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873579</xdr:colOff>
      <xdr:row>6</xdr:row>
      <xdr:rowOff>71350</xdr:rowOff>
    </xdr:from>
    <xdr:to>
      <xdr:col>1</xdr:col>
      <xdr:colOff>2411186</xdr:colOff>
      <xdr:row>6</xdr:row>
      <xdr:rowOff>639537</xdr:rowOff>
    </xdr:to>
    <xdr:sp macro="" textlink="">
      <xdr:nvSpPr>
        <xdr:cNvPr id="8" name="Flowchart: Process 7"/>
        <xdr:cNvSpPr/>
      </xdr:nvSpPr>
      <xdr:spPr>
        <a:xfrm>
          <a:off x="1553936" y="5160421"/>
          <a:ext cx="1537607" cy="568187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Shortage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Simulation (from systemic tool)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881743</xdr:colOff>
      <xdr:row>8</xdr:row>
      <xdr:rowOff>226748</xdr:rowOff>
    </xdr:from>
    <xdr:to>
      <xdr:col>1</xdr:col>
      <xdr:colOff>2449286</xdr:colOff>
      <xdr:row>8</xdr:row>
      <xdr:rowOff>870857</xdr:rowOff>
    </xdr:to>
    <xdr:sp macro="" textlink="">
      <xdr:nvSpPr>
        <xdr:cNvPr id="9" name="Flowchart: Process 8"/>
        <xdr:cNvSpPr/>
      </xdr:nvSpPr>
      <xdr:spPr>
        <a:xfrm>
          <a:off x="1562100" y="7234427"/>
          <a:ext cx="1567543" cy="644109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Send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gating to buyer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903395</xdr:colOff>
      <xdr:row>3</xdr:row>
      <xdr:rowOff>134297</xdr:rowOff>
    </xdr:from>
    <xdr:to>
      <xdr:col>1</xdr:col>
      <xdr:colOff>2441002</xdr:colOff>
      <xdr:row>4</xdr:row>
      <xdr:rowOff>162104</xdr:rowOff>
    </xdr:to>
    <xdr:sp macro="" textlink="">
      <xdr:nvSpPr>
        <xdr:cNvPr id="10" name="Flowchart: Process 9"/>
        <xdr:cNvSpPr/>
      </xdr:nvSpPr>
      <xdr:spPr>
        <a:xfrm>
          <a:off x="1583752" y="3631333"/>
          <a:ext cx="1537607" cy="55848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Waiting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for MPS/MRP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887776</xdr:colOff>
      <xdr:row>4</xdr:row>
      <xdr:rowOff>336393</xdr:rowOff>
    </xdr:from>
    <xdr:to>
      <xdr:col>1</xdr:col>
      <xdr:colOff>2425383</xdr:colOff>
      <xdr:row>5</xdr:row>
      <xdr:rowOff>363607</xdr:rowOff>
    </xdr:to>
    <xdr:sp macro="" textlink="">
      <xdr:nvSpPr>
        <xdr:cNvPr id="11" name="Flowchart: Process 10"/>
        <xdr:cNvSpPr/>
      </xdr:nvSpPr>
      <xdr:spPr>
        <a:xfrm>
          <a:off x="1568133" y="4364107"/>
          <a:ext cx="1537607" cy="557893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Download/Organize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MPS data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2873592</xdr:colOff>
      <xdr:row>9</xdr:row>
      <xdr:rowOff>205449</xdr:rowOff>
    </xdr:from>
    <xdr:to>
      <xdr:col>1</xdr:col>
      <xdr:colOff>4411199</xdr:colOff>
      <xdr:row>9</xdr:row>
      <xdr:rowOff>763342</xdr:rowOff>
    </xdr:to>
    <xdr:sp macro="" textlink="">
      <xdr:nvSpPr>
        <xdr:cNvPr id="12" name="Flowchart: Process 11"/>
        <xdr:cNvSpPr/>
      </xdr:nvSpPr>
      <xdr:spPr>
        <a:xfrm>
          <a:off x="3553949" y="8179235"/>
          <a:ext cx="1537607" cy="557893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Down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load PO commit data, prepare template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2917726</xdr:colOff>
      <xdr:row>10</xdr:row>
      <xdr:rowOff>136072</xdr:rowOff>
    </xdr:from>
    <xdr:to>
      <xdr:col>1</xdr:col>
      <xdr:colOff>4455333</xdr:colOff>
      <xdr:row>10</xdr:row>
      <xdr:rowOff>557893</xdr:rowOff>
    </xdr:to>
    <xdr:sp macro="" textlink="">
      <xdr:nvSpPr>
        <xdr:cNvPr id="13" name="Flowchart: Process 12"/>
        <xdr:cNvSpPr/>
      </xdr:nvSpPr>
      <xdr:spPr>
        <a:xfrm>
          <a:off x="3598083" y="9307286"/>
          <a:ext cx="1537607" cy="421821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Review gating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890499</xdr:colOff>
      <xdr:row>7</xdr:row>
      <xdr:rowOff>150980</xdr:rowOff>
    </xdr:from>
    <xdr:to>
      <xdr:col>1</xdr:col>
      <xdr:colOff>2428106</xdr:colOff>
      <xdr:row>7</xdr:row>
      <xdr:rowOff>708873</xdr:rowOff>
    </xdr:to>
    <xdr:sp macro="" textlink="">
      <xdr:nvSpPr>
        <xdr:cNvPr id="14" name="Flowchart: Process 13"/>
        <xdr:cNvSpPr/>
      </xdr:nvSpPr>
      <xdr:spPr>
        <a:xfrm>
          <a:off x="1570856" y="6056480"/>
          <a:ext cx="1537607" cy="557893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Manually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calculate Full-kit &amp; gating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793238</xdr:colOff>
      <xdr:row>12</xdr:row>
      <xdr:rowOff>277468</xdr:rowOff>
    </xdr:from>
    <xdr:to>
      <xdr:col>1</xdr:col>
      <xdr:colOff>2330845</xdr:colOff>
      <xdr:row>12</xdr:row>
      <xdr:rowOff>835362</xdr:rowOff>
    </xdr:to>
    <xdr:sp macro="" textlink="">
      <xdr:nvSpPr>
        <xdr:cNvPr id="15" name="Flowchart: Process 14"/>
        <xdr:cNvSpPr/>
      </xdr:nvSpPr>
      <xdr:spPr>
        <a:xfrm>
          <a:off x="1473595" y="11108754"/>
          <a:ext cx="1537607" cy="557894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Manually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calculate Full-kit &amp; gating 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3048000</xdr:colOff>
      <xdr:row>13</xdr:row>
      <xdr:rowOff>239131</xdr:rowOff>
    </xdr:from>
    <xdr:to>
      <xdr:col>1</xdr:col>
      <xdr:colOff>4431196</xdr:colOff>
      <xdr:row>13</xdr:row>
      <xdr:rowOff>816428</xdr:rowOff>
    </xdr:to>
    <xdr:sp macro="" textlink="">
      <xdr:nvSpPr>
        <xdr:cNvPr id="17" name="Flowchart: Card 16"/>
        <xdr:cNvSpPr/>
      </xdr:nvSpPr>
      <xdr:spPr>
        <a:xfrm>
          <a:off x="3728357" y="12022917"/>
          <a:ext cx="1383196" cy="577297"/>
        </a:xfrm>
        <a:prstGeom prst="flowChartPunchedCar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Manually Create WO with fullkit results</a:t>
          </a:r>
          <a:endParaRPr lang="zh-CN" altLang="en-US" sz="1100" b="1"/>
        </a:p>
      </xdr:txBody>
    </xdr:sp>
    <xdr:clientData/>
  </xdr:twoCellAnchor>
  <xdr:twoCellAnchor>
    <xdr:from>
      <xdr:col>1</xdr:col>
      <xdr:colOff>733011</xdr:colOff>
      <xdr:row>16</xdr:row>
      <xdr:rowOff>357691</xdr:rowOff>
    </xdr:from>
    <xdr:to>
      <xdr:col>1</xdr:col>
      <xdr:colOff>2270618</xdr:colOff>
      <xdr:row>16</xdr:row>
      <xdr:rowOff>915583</xdr:rowOff>
    </xdr:to>
    <xdr:sp macro="" textlink="">
      <xdr:nvSpPr>
        <xdr:cNvPr id="20" name="Flowchart: Process 19"/>
        <xdr:cNvSpPr/>
      </xdr:nvSpPr>
      <xdr:spPr>
        <a:xfrm>
          <a:off x="1413368" y="14549941"/>
          <a:ext cx="1537607" cy="557892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Shortage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Simulation or rerun MPS/MRP for complex project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753598</xdr:colOff>
      <xdr:row>17</xdr:row>
      <xdr:rowOff>245520</xdr:rowOff>
    </xdr:from>
    <xdr:to>
      <xdr:col>1</xdr:col>
      <xdr:colOff>2291205</xdr:colOff>
      <xdr:row>17</xdr:row>
      <xdr:rowOff>803413</xdr:rowOff>
    </xdr:to>
    <xdr:sp macro="" textlink="">
      <xdr:nvSpPr>
        <xdr:cNvPr id="21" name="Flowchart: Process 20"/>
        <xdr:cNvSpPr/>
      </xdr:nvSpPr>
      <xdr:spPr>
        <a:xfrm>
          <a:off x="1433955" y="15798484"/>
          <a:ext cx="1537607" cy="557893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Manually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calculate Full-kit &amp; gating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2890986</xdr:colOff>
      <xdr:row>23</xdr:row>
      <xdr:rowOff>255814</xdr:rowOff>
    </xdr:from>
    <xdr:to>
      <xdr:col>1</xdr:col>
      <xdr:colOff>4274182</xdr:colOff>
      <xdr:row>23</xdr:row>
      <xdr:rowOff>841749</xdr:rowOff>
    </xdr:to>
    <xdr:sp macro="" textlink="">
      <xdr:nvSpPr>
        <xdr:cNvPr id="22" name="Flowchart: Card 21"/>
        <xdr:cNvSpPr/>
      </xdr:nvSpPr>
      <xdr:spPr>
        <a:xfrm>
          <a:off x="3571343" y="21306064"/>
          <a:ext cx="1383196" cy="585935"/>
        </a:xfrm>
        <a:prstGeom prst="flowChartPunchedCar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Manually provide</a:t>
          </a:r>
          <a:r>
            <a:rPr lang="en-US" altLang="zh-CN" sz="1100" b="1" baseline="0"/>
            <a:t> Fullkit &amp; Gating info</a:t>
          </a:r>
          <a:endParaRPr lang="zh-CN" altLang="en-US" sz="1100" b="1"/>
        </a:p>
      </xdr:txBody>
    </xdr:sp>
    <xdr:clientData/>
  </xdr:twoCellAnchor>
  <xdr:twoCellAnchor>
    <xdr:from>
      <xdr:col>1</xdr:col>
      <xdr:colOff>2826854</xdr:colOff>
      <xdr:row>19</xdr:row>
      <xdr:rowOff>232131</xdr:rowOff>
    </xdr:from>
    <xdr:to>
      <xdr:col>1</xdr:col>
      <xdr:colOff>4364461</xdr:colOff>
      <xdr:row>19</xdr:row>
      <xdr:rowOff>790024</xdr:rowOff>
    </xdr:to>
    <xdr:sp macro="" textlink="">
      <xdr:nvSpPr>
        <xdr:cNvPr id="23" name="Flowchart: Process 22"/>
        <xdr:cNvSpPr/>
      </xdr:nvSpPr>
      <xdr:spPr>
        <a:xfrm>
          <a:off x="3507211" y="16928095"/>
          <a:ext cx="1537607" cy="557893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Down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load PO commit data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2849217</xdr:colOff>
      <xdr:row>20</xdr:row>
      <xdr:rowOff>171847</xdr:rowOff>
    </xdr:from>
    <xdr:to>
      <xdr:col>1</xdr:col>
      <xdr:colOff>4386824</xdr:colOff>
      <xdr:row>20</xdr:row>
      <xdr:rowOff>729739</xdr:rowOff>
    </xdr:to>
    <xdr:sp macro="" textlink="">
      <xdr:nvSpPr>
        <xdr:cNvPr id="24" name="Flowchart: Process 23"/>
        <xdr:cNvSpPr/>
      </xdr:nvSpPr>
      <xdr:spPr>
        <a:xfrm>
          <a:off x="3529574" y="18038026"/>
          <a:ext cx="1537607" cy="557892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Review gating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329173</xdr:colOff>
      <xdr:row>4</xdr:row>
      <xdr:rowOff>400170</xdr:rowOff>
    </xdr:from>
    <xdr:to>
      <xdr:col>2</xdr:col>
      <xdr:colOff>1866780</xdr:colOff>
      <xdr:row>5</xdr:row>
      <xdr:rowOff>430697</xdr:rowOff>
    </xdr:to>
    <xdr:sp macro="" textlink="">
      <xdr:nvSpPr>
        <xdr:cNvPr id="26" name="Flowchart: Process 25"/>
        <xdr:cNvSpPr/>
      </xdr:nvSpPr>
      <xdr:spPr>
        <a:xfrm>
          <a:off x="7200780" y="4427884"/>
          <a:ext cx="1537607" cy="561206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PM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Launch demand by project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342780</xdr:colOff>
      <xdr:row>6</xdr:row>
      <xdr:rowOff>100812</xdr:rowOff>
    </xdr:from>
    <xdr:to>
      <xdr:col>2</xdr:col>
      <xdr:colOff>1880387</xdr:colOff>
      <xdr:row>6</xdr:row>
      <xdr:rowOff>625929</xdr:rowOff>
    </xdr:to>
    <xdr:sp macro="" textlink="">
      <xdr:nvSpPr>
        <xdr:cNvPr id="28" name="Flowchart: Process 27"/>
        <xdr:cNvSpPr/>
      </xdr:nvSpPr>
      <xdr:spPr>
        <a:xfrm>
          <a:off x="7214387" y="5189883"/>
          <a:ext cx="1537607" cy="525117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Auto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calculate shortage simulation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352306</xdr:colOff>
      <xdr:row>7</xdr:row>
      <xdr:rowOff>160683</xdr:rowOff>
    </xdr:from>
    <xdr:to>
      <xdr:col>2</xdr:col>
      <xdr:colOff>1889913</xdr:colOff>
      <xdr:row>7</xdr:row>
      <xdr:rowOff>721889</xdr:rowOff>
    </xdr:to>
    <xdr:sp macro="" textlink="">
      <xdr:nvSpPr>
        <xdr:cNvPr id="29" name="Flowchart: Process 28"/>
        <xdr:cNvSpPr/>
      </xdr:nvSpPr>
      <xdr:spPr>
        <a:xfrm>
          <a:off x="7223913" y="6066183"/>
          <a:ext cx="1537607" cy="561206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Auto calculate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full-kit &amp; gating with priority rule.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408094</xdr:colOff>
      <xdr:row>12</xdr:row>
      <xdr:rowOff>330773</xdr:rowOff>
    </xdr:from>
    <xdr:to>
      <xdr:col>2</xdr:col>
      <xdr:colOff>1945701</xdr:colOff>
      <xdr:row>12</xdr:row>
      <xdr:rowOff>884465</xdr:rowOff>
    </xdr:to>
    <xdr:sp macro="" textlink="">
      <xdr:nvSpPr>
        <xdr:cNvPr id="30" name="Flowchart: Process 29"/>
        <xdr:cNvSpPr/>
      </xdr:nvSpPr>
      <xdr:spPr>
        <a:xfrm>
          <a:off x="7279701" y="11162059"/>
          <a:ext cx="1537607" cy="553692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aseline="0">
              <a:ln>
                <a:solidFill>
                  <a:schemeClr val="tx2">
                    <a:lumMod val="50000"/>
                  </a:schemeClr>
                </a:solidFill>
              </a:ln>
            </a:rPr>
            <a:t>Planner only adjust priority then recalculate.</a:t>
          </a:r>
          <a:endParaRPr lang="zh-CN" altLang="en-US" sz="10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2561988</xdr:colOff>
      <xdr:row>9</xdr:row>
      <xdr:rowOff>232663</xdr:rowOff>
    </xdr:from>
    <xdr:to>
      <xdr:col>2</xdr:col>
      <xdr:colOff>4099595</xdr:colOff>
      <xdr:row>9</xdr:row>
      <xdr:rowOff>790556</xdr:rowOff>
    </xdr:to>
    <xdr:sp macro="" textlink="">
      <xdr:nvSpPr>
        <xdr:cNvPr id="32" name="Flowchart: Process 31"/>
        <xdr:cNvSpPr/>
      </xdr:nvSpPr>
      <xdr:spPr>
        <a:xfrm>
          <a:off x="9433595" y="8206449"/>
          <a:ext cx="1537607" cy="557893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generate gating analysis report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2882349</xdr:colOff>
      <xdr:row>11</xdr:row>
      <xdr:rowOff>104935</xdr:rowOff>
    </xdr:from>
    <xdr:to>
      <xdr:col>1</xdr:col>
      <xdr:colOff>4419956</xdr:colOff>
      <xdr:row>11</xdr:row>
      <xdr:rowOff>503464</xdr:rowOff>
    </xdr:to>
    <xdr:sp macro="" textlink="">
      <xdr:nvSpPr>
        <xdr:cNvPr id="33" name="Flowchart: Process 32"/>
        <xdr:cNvSpPr/>
      </xdr:nvSpPr>
      <xdr:spPr>
        <a:xfrm>
          <a:off x="3562706" y="10024542"/>
          <a:ext cx="1537607" cy="398529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update commit data 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2538086</xdr:colOff>
      <xdr:row>10</xdr:row>
      <xdr:rowOff>91327</xdr:rowOff>
    </xdr:from>
    <xdr:to>
      <xdr:col>2</xdr:col>
      <xdr:colOff>4075693</xdr:colOff>
      <xdr:row>10</xdr:row>
      <xdr:rowOff>544286</xdr:rowOff>
    </xdr:to>
    <xdr:sp macro="" textlink="">
      <xdr:nvSpPr>
        <xdr:cNvPr id="34" name="Flowchart: Process 33"/>
        <xdr:cNvSpPr/>
      </xdr:nvSpPr>
      <xdr:spPr>
        <a:xfrm>
          <a:off x="9409693" y="9262541"/>
          <a:ext cx="1537607" cy="452959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Review gating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2551693</xdr:colOff>
      <xdr:row>11</xdr:row>
      <xdr:rowOff>162085</xdr:rowOff>
    </xdr:from>
    <xdr:to>
      <xdr:col>2</xdr:col>
      <xdr:colOff>4089300</xdr:colOff>
      <xdr:row>11</xdr:row>
      <xdr:rowOff>517073</xdr:rowOff>
    </xdr:to>
    <xdr:sp macro="" textlink="">
      <xdr:nvSpPr>
        <xdr:cNvPr id="35" name="Flowchart: Process 34"/>
        <xdr:cNvSpPr/>
      </xdr:nvSpPr>
      <xdr:spPr>
        <a:xfrm>
          <a:off x="9423300" y="10081692"/>
          <a:ext cx="1537607" cy="354988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update commit data 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2650672</xdr:colOff>
      <xdr:row>13</xdr:row>
      <xdr:rowOff>209196</xdr:rowOff>
    </xdr:from>
    <xdr:to>
      <xdr:col>2</xdr:col>
      <xdr:colOff>4033868</xdr:colOff>
      <xdr:row>13</xdr:row>
      <xdr:rowOff>797853</xdr:rowOff>
    </xdr:to>
    <xdr:sp macro="" textlink="">
      <xdr:nvSpPr>
        <xdr:cNvPr id="36" name="Flowchart: Card 35"/>
        <xdr:cNvSpPr/>
      </xdr:nvSpPr>
      <xdr:spPr>
        <a:xfrm>
          <a:off x="9522279" y="11992982"/>
          <a:ext cx="1383196" cy="588657"/>
        </a:xfrm>
        <a:prstGeom prst="flowChartPunchedCar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Generate WO list, release to Active WO.</a:t>
          </a:r>
          <a:endParaRPr lang="zh-CN" altLang="en-US" sz="1100" b="1"/>
        </a:p>
      </xdr:txBody>
    </xdr:sp>
    <xdr:clientData/>
  </xdr:twoCellAnchor>
  <xdr:twoCellAnchor>
    <xdr:from>
      <xdr:col>2</xdr:col>
      <xdr:colOff>482639</xdr:colOff>
      <xdr:row>15</xdr:row>
      <xdr:rowOff>252916</xdr:rowOff>
    </xdr:from>
    <xdr:to>
      <xdr:col>2</xdr:col>
      <xdr:colOff>2020246</xdr:colOff>
      <xdr:row>15</xdr:row>
      <xdr:rowOff>810808</xdr:rowOff>
    </xdr:to>
    <xdr:sp macro="" textlink="">
      <xdr:nvSpPr>
        <xdr:cNvPr id="37" name="Flowchart: Process 36"/>
        <xdr:cNvSpPr/>
      </xdr:nvSpPr>
      <xdr:spPr>
        <a:xfrm>
          <a:off x="7354246" y="13438237"/>
          <a:ext cx="1537607" cy="557892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PM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mark the demand as trial-kit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474889</xdr:colOff>
      <xdr:row>17</xdr:row>
      <xdr:rowOff>302079</xdr:rowOff>
    </xdr:from>
    <xdr:to>
      <xdr:col>2</xdr:col>
      <xdr:colOff>2012496</xdr:colOff>
      <xdr:row>17</xdr:row>
      <xdr:rowOff>863285</xdr:rowOff>
    </xdr:to>
    <xdr:sp macro="" textlink="">
      <xdr:nvSpPr>
        <xdr:cNvPr id="39" name="Flowchart: Process 38"/>
        <xdr:cNvSpPr/>
      </xdr:nvSpPr>
      <xdr:spPr>
        <a:xfrm>
          <a:off x="7346496" y="15855043"/>
          <a:ext cx="1537607" cy="561206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Auto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calculate shortage simulation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2945947</xdr:colOff>
      <xdr:row>19</xdr:row>
      <xdr:rowOff>174171</xdr:rowOff>
    </xdr:from>
    <xdr:to>
      <xdr:col>2</xdr:col>
      <xdr:colOff>4483554</xdr:colOff>
      <xdr:row>19</xdr:row>
      <xdr:rowOff>732064</xdr:rowOff>
    </xdr:to>
    <xdr:sp macro="" textlink="">
      <xdr:nvSpPr>
        <xdr:cNvPr id="43" name="Flowchart: Process 42"/>
        <xdr:cNvSpPr/>
      </xdr:nvSpPr>
      <xdr:spPr>
        <a:xfrm>
          <a:off x="9817554" y="16870135"/>
          <a:ext cx="1537607" cy="557893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generate gating analysis report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2962866</xdr:colOff>
      <xdr:row>20</xdr:row>
      <xdr:rowOff>223334</xdr:rowOff>
    </xdr:from>
    <xdr:to>
      <xdr:col>2</xdr:col>
      <xdr:colOff>4500473</xdr:colOff>
      <xdr:row>20</xdr:row>
      <xdr:rowOff>781227</xdr:rowOff>
    </xdr:to>
    <xdr:sp macro="" textlink="">
      <xdr:nvSpPr>
        <xdr:cNvPr id="44" name="Flowchart: Process 43"/>
        <xdr:cNvSpPr/>
      </xdr:nvSpPr>
      <xdr:spPr>
        <a:xfrm>
          <a:off x="9834473" y="18089513"/>
          <a:ext cx="1537607" cy="557893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Review gating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3030903</xdr:colOff>
      <xdr:row>21</xdr:row>
      <xdr:rowOff>419277</xdr:rowOff>
    </xdr:from>
    <xdr:to>
      <xdr:col>2</xdr:col>
      <xdr:colOff>4568510</xdr:colOff>
      <xdr:row>21</xdr:row>
      <xdr:rowOff>977170</xdr:rowOff>
    </xdr:to>
    <xdr:sp macro="" textlink="">
      <xdr:nvSpPr>
        <xdr:cNvPr id="45" name="Flowchart: Process 44"/>
        <xdr:cNvSpPr/>
      </xdr:nvSpPr>
      <xdr:spPr>
        <a:xfrm>
          <a:off x="9902510" y="19197134"/>
          <a:ext cx="1537607" cy="557893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update commit data 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3093731</xdr:colOff>
      <xdr:row>23</xdr:row>
      <xdr:rowOff>108858</xdr:rowOff>
    </xdr:from>
    <xdr:to>
      <xdr:col>2</xdr:col>
      <xdr:colOff>4588328</xdr:colOff>
      <xdr:row>23</xdr:row>
      <xdr:rowOff>903515</xdr:rowOff>
    </xdr:to>
    <xdr:sp macro="" textlink="">
      <xdr:nvSpPr>
        <xdr:cNvPr id="46" name="Flowchart: Card 45"/>
        <xdr:cNvSpPr/>
      </xdr:nvSpPr>
      <xdr:spPr>
        <a:xfrm>
          <a:off x="9965338" y="21159108"/>
          <a:ext cx="1494597" cy="794657"/>
        </a:xfrm>
        <a:prstGeom prst="flowChartPunchedCar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Auto</a:t>
          </a:r>
          <a:r>
            <a:rPr lang="en-US" altLang="zh-CN" sz="1100" b="1" baseline="0"/>
            <a:t> generate Fullkit &amp; gating info ,auto sent to PM..</a:t>
          </a:r>
          <a:endParaRPr lang="zh-CN" altLang="en-US" sz="1100" b="1"/>
        </a:p>
      </xdr:txBody>
    </xdr:sp>
    <xdr:clientData/>
  </xdr:twoCellAnchor>
  <xdr:twoCellAnchor>
    <xdr:from>
      <xdr:col>2</xdr:col>
      <xdr:colOff>340179</xdr:colOff>
      <xdr:row>8</xdr:row>
      <xdr:rowOff>176893</xdr:rowOff>
    </xdr:from>
    <xdr:to>
      <xdr:col>2</xdr:col>
      <xdr:colOff>2027464</xdr:colOff>
      <xdr:row>8</xdr:row>
      <xdr:rowOff>830035</xdr:rowOff>
    </xdr:to>
    <xdr:sp macro="" textlink="">
      <xdr:nvSpPr>
        <xdr:cNvPr id="48" name="Flowchart: Process 47"/>
        <xdr:cNvSpPr/>
      </xdr:nvSpPr>
      <xdr:spPr>
        <a:xfrm>
          <a:off x="7211786" y="7184572"/>
          <a:ext cx="1687285" cy="653142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Auto Send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gating to buyer, data in system for free exporting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467965</xdr:colOff>
      <xdr:row>16</xdr:row>
      <xdr:rowOff>375677</xdr:rowOff>
    </xdr:from>
    <xdr:to>
      <xdr:col>2</xdr:col>
      <xdr:colOff>2005572</xdr:colOff>
      <xdr:row>16</xdr:row>
      <xdr:rowOff>936883</xdr:rowOff>
    </xdr:to>
    <xdr:sp macro="" textlink="">
      <xdr:nvSpPr>
        <xdr:cNvPr id="49" name="Flowchart: Process 48"/>
        <xdr:cNvSpPr/>
      </xdr:nvSpPr>
      <xdr:spPr>
        <a:xfrm>
          <a:off x="7339572" y="14567927"/>
          <a:ext cx="1537607" cy="561206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PM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Launch demand by project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2843125</xdr:colOff>
      <xdr:row>21</xdr:row>
      <xdr:rowOff>408392</xdr:rowOff>
    </xdr:from>
    <xdr:to>
      <xdr:col>1</xdr:col>
      <xdr:colOff>4380732</xdr:colOff>
      <xdr:row>21</xdr:row>
      <xdr:rowOff>966285</xdr:rowOff>
    </xdr:to>
    <xdr:sp macro="" textlink="">
      <xdr:nvSpPr>
        <xdr:cNvPr id="50" name="Flowchart: Process 49"/>
        <xdr:cNvSpPr/>
      </xdr:nvSpPr>
      <xdr:spPr>
        <a:xfrm>
          <a:off x="3523482" y="19186249"/>
          <a:ext cx="1537607" cy="557893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update commit data 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898072</xdr:colOff>
      <xdr:row>22</xdr:row>
      <xdr:rowOff>299357</xdr:rowOff>
    </xdr:from>
    <xdr:to>
      <xdr:col>1</xdr:col>
      <xdr:colOff>2435679</xdr:colOff>
      <xdr:row>22</xdr:row>
      <xdr:rowOff>857252</xdr:rowOff>
    </xdr:to>
    <xdr:sp macro="" textlink="">
      <xdr:nvSpPr>
        <xdr:cNvPr id="51" name="Flowchart: Process 50"/>
        <xdr:cNvSpPr/>
      </xdr:nvSpPr>
      <xdr:spPr>
        <a:xfrm>
          <a:off x="1578429" y="20220214"/>
          <a:ext cx="1537607" cy="55789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Manually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calculate Full-kit &amp; gating 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512928</xdr:colOff>
      <xdr:row>22</xdr:row>
      <xdr:rowOff>352662</xdr:rowOff>
    </xdr:from>
    <xdr:to>
      <xdr:col>2</xdr:col>
      <xdr:colOff>2050535</xdr:colOff>
      <xdr:row>22</xdr:row>
      <xdr:rowOff>906355</xdr:rowOff>
    </xdr:to>
    <xdr:sp macro="" textlink="">
      <xdr:nvSpPr>
        <xdr:cNvPr id="52" name="Flowchart: Process 51"/>
        <xdr:cNvSpPr/>
      </xdr:nvSpPr>
      <xdr:spPr>
        <a:xfrm>
          <a:off x="7384535" y="20273519"/>
          <a:ext cx="1537607" cy="553693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aseline="0">
              <a:ln>
                <a:solidFill>
                  <a:schemeClr val="tx2">
                    <a:lumMod val="50000"/>
                  </a:schemeClr>
                </a:solidFill>
              </a:ln>
            </a:rPr>
            <a:t>Planner only adjust priority then recalculate.</a:t>
          </a:r>
          <a:endParaRPr lang="zh-CN" altLang="en-US" sz="10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734785</xdr:colOff>
      <xdr:row>18</xdr:row>
      <xdr:rowOff>131498</xdr:rowOff>
    </xdr:from>
    <xdr:to>
      <xdr:col>1</xdr:col>
      <xdr:colOff>2302328</xdr:colOff>
      <xdr:row>18</xdr:row>
      <xdr:rowOff>775607</xdr:rowOff>
    </xdr:to>
    <xdr:sp macro="" textlink="">
      <xdr:nvSpPr>
        <xdr:cNvPr id="53" name="Flowchart: Process 52"/>
        <xdr:cNvSpPr/>
      </xdr:nvSpPr>
      <xdr:spPr>
        <a:xfrm>
          <a:off x="1415142" y="16827462"/>
          <a:ext cx="1567543" cy="644109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Send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gating to buyer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  <xdr:twoCellAnchor>
    <xdr:from>
      <xdr:col>2</xdr:col>
      <xdr:colOff>492578</xdr:colOff>
      <xdr:row>18</xdr:row>
      <xdr:rowOff>122464</xdr:rowOff>
    </xdr:from>
    <xdr:to>
      <xdr:col>2</xdr:col>
      <xdr:colOff>2179863</xdr:colOff>
      <xdr:row>18</xdr:row>
      <xdr:rowOff>775606</xdr:rowOff>
    </xdr:to>
    <xdr:sp macro="" textlink="">
      <xdr:nvSpPr>
        <xdr:cNvPr id="54" name="Flowchart: Process 53"/>
        <xdr:cNvSpPr/>
      </xdr:nvSpPr>
      <xdr:spPr>
        <a:xfrm>
          <a:off x="7364185" y="16818428"/>
          <a:ext cx="1687285" cy="653142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chemeClr val="tx2">
                    <a:lumMod val="50000"/>
                  </a:schemeClr>
                </a:solidFill>
              </a:ln>
            </a:rPr>
            <a:t>Auto Send</a:t>
          </a:r>
          <a:r>
            <a:rPr lang="en-US" altLang="zh-CN" sz="1100" baseline="0">
              <a:ln>
                <a:solidFill>
                  <a:schemeClr val="tx2">
                    <a:lumMod val="50000"/>
                  </a:schemeClr>
                </a:solidFill>
              </a:ln>
            </a:rPr>
            <a:t> gating to buyer, data in system for free exporting</a:t>
          </a:r>
          <a:endParaRPr lang="zh-CN" altLang="en-US" sz="1100">
            <a:ln>
              <a:solidFill>
                <a:schemeClr val="tx2">
                  <a:lumMod val="50000"/>
                </a:schemeClr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15" zoomScaleNormal="115" workbookViewId="0">
      <selection activeCell="C6" sqref="C6"/>
    </sheetView>
  </sheetViews>
  <sheetFormatPr defaultRowHeight="42" customHeight="1" x14ac:dyDescent="0.25"/>
  <cols>
    <col min="2" max="2" width="81" style="1" customWidth="1"/>
    <col min="3" max="3" width="97" style="1" customWidth="1"/>
    <col min="4" max="5" width="25.6640625" style="5" bestFit="1" customWidth="1"/>
    <col min="6" max="6" width="27.6640625" style="5" bestFit="1" customWidth="1"/>
    <col min="7" max="7" width="29.33203125" style="5" bestFit="1" customWidth="1"/>
    <col min="8" max="8" width="20" style="5" bestFit="1" customWidth="1"/>
    <col min="9" max="9" width="25.6640625" bestFit="1" customWidth="1"/>
  </cols>
  <sheetData>
    <row r="1" spans="1:10" ht="42" customHeight="1" x14ac:dyDescent="0.3">
      <c r="B1" s="11" t="s">
        <v>0</v>
      </c>
      <c r="C1" s="16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48</v>
      </c>
      <c r="J1" s="2"/>
    </row>
    <row r="2" spans="1:10" ht="134.25" customHeight="1" x14ac:dyDescent="0.25">
      <c r="B2" s="12"/>
      <c r="C2" s="12"/>
      <c r="D2" s="17"/>
      <c r="E2" s="17"/>
      <c r="F2" s="17"/>
      <c r="G2" s="17"/>
    </row>
    <row r="3" spans="1:10" ht="66.75" customHeight="1" x14ac:dyDescent="0.25">
      <c r="A3" s="6" t="s">
        <v>13</v>
      </c>
      <c r="B3" s="13"/>
      <c r="C3" s="13"/>
      <c r="D3" s="18" t="s">
        <v>6</v>
      </c>
      <c r="E3" s="18" t="s">
        <v>7</v>
      </c>
      <c r="F3" s="18">
        <v>0.2</v>
      </c>
      <c r="G3" s="18">
        <v>0.2</v>
      </c>
      <c r="H3" s="7"/>
      <c r="I3" s="6"/>
      <c r="J3" s="6"/>
    </row>
    <row r="4" spans="1:10" s="8" customFormat="1" ht="42" customHeight="1" x14ac:dyDescent="0.25">
      <c r="A4" s="32" t="s">
        <v>14</v>
      </c>
      <c r="B4" s="14"/>
      <c r="C4" s="14"/>
      <c r="D4" s="38" t="s">
        <v>29</v>
      </c>
      <c r="E4" s="38" t="s">
        <v>8</v>
      </c>
      <c r="F4" s="36">
        <v>0.5</v>
      </c>
      <c r="G4" s="36">
        <v>0</v>
      </c>
      <c r="H4" s="32"/>
      <c r="I4" s="34" t="s">
        <v>49</v>
      </c>
    </row>
    <row r="5" spans="1:10" s="8" customFormat="1" ht="42" customHeight="1" x14ac:dyDescent="0.25">
      <c r="A5" s="33"/>
      <c r="B5" s="14"/>
      <c r="C5" s="14"/>
      <c r="D5" s="39"/>
      <c r="E5" s="39"/>
      <c r="F5" s="37"/>
      <c r="G5" s="37"/>
      <c r="H5" s="33"/>
      <c r="I5" s="35"/>
    </row>
    <row r="6" spans="1:10" s="8" customFormat="1" ht="42" customHeight="1" x14ac:dyDescent="0.25">
      <c r="A6" s="33"/>
      <c r="B6" s="14"/>
      <c r="C6" s="14"/>
      <c r="D6" s="40"/>
      <c r="E6" s="40"/>
      <c r="F6" s="37"/>
      <c r="G6" s="37"/>
      <c r="H6" s="33"/>
      <c r="I6" s="35"/>
    </row>
    <row r="7" spans="1:10" s="6" customFormat="1" ht="64.5" customHeight="1" x14ac:dyDescent="0.25">
      <c r="A7" s="6" t="s">
        <v>15</v>
      </c>
      <c r="B7" s="13"/>
      <c r="C7" s="13"/>
      <c r="D7" s="18" t="s">
        <v>9</v>
      </c>
      <c r="E7" s="18" t="s">
        <v>10</v>
      </c>
      <c r="F7" s="18">
        <v>0.5</v>
      </c>
      <c r="G7" s="18">
        <v>0</v>
      </c>
      <c r="H7" s="7"/>
    </row>
    <row r="8" spans="1:10" ht="86.25" customHeight="1" x14ac:dyDescent="0.25">
      <c r="A8" s="10" t="s">
        <v>20</v>
      </c>
      <c r="B8" s="14"/>
      <c r="C8" s="14"/>
      <c r="D8" s="19" t="s">
        <v>11</v>
      </c>
      <c r="E8" s="19" t="s">
        <v>12</v>
      </c>
      <c r="F8" s="19">
        <v>1.5</v>
      </c>
      <c r="G8" s="19">
        <v>0.5</v>
      </c>
      <c r="H8" s="9"/>
      <c r="I8" s="8"/>
      <c r="J8" s="8"/>
    </row>
    <row r="9" spans="1:10" ht="76.5" customHeight="1" x14ac:dyDescent="0.25">
      <c r="A9" s="6" t="s">
        <v>36</v>
      </c>
      <c r="B9" s="13"/>
      <c r="C9" s="13"/>
      <c r="D9" s="18" t="s">
        <v>37</v>
      </c>
      <c r="E9" s="18" t="s">
        <v>38</v>
      </c>
      <c r="F9" s="18">
        <v>0.5</v>
      </c>
      <c r="G9" s="18">
        <v>0</v>
      </c>
      <c r="H9" s="7"/>
      <c r="I9" s="6"/>
      <c r="J9" s="6"/>
    </row>
    <row r="10" spans="1:10" ht="93.75" customHeight="1" x14ac:dyDescent="0.25">
      <c r="A10" s="10" t="s">
        <v>21</v>
      </c>
      <c r="B10" s="14"/>
      <c r="C10" s="14"/>
      <c r="D10" s="19" t="s">
        <v>16</v>
      </c>
      <c r="E10" s="19" t="s">
        <v>17</v>
      </c>
      <c r="F10" s="19">
        <v>1.5</v>
      </c>
      <c r="G10" s="19">
        <v>0</v>
      </c>
      <c r="H10" s="9"/>
      <c r="I10" s="8"/>
      <c r="J10" s="8"/>
    </row>
    <row r="11" spans="1:10" ht="59.25" customHeight="1" x14ac:dyDescent="0.25">
      <c r="A11" s="6" t="s">
        <v>39</v>
      </c>
      <c r="B11" s="13"/>
      <c r="C11" s="13"/>
      <c r="D11" s="18" t="s">
        <v>40</v>
      </c>
      <c r="E11" s="18" t="s">
        <v>41</v>
      </c>
      <c r="F11" s="20">
        <v>10</v>
      </c>
      <c r="G11" s="20">
        <v>10</v>
      </c>
      <c r="H11" s="7"/>
      <c r="I11" s="6"/>
      <c r="J11" s="6"/>
    </row>
    <row r="12" spans="1:10" ht="71.25" customHeight="1" x14ac:dyDescent="0.25">
      <c r="A12" s="10" t="s">
        <v>22</v>
      </c>
      <c r="B12" s="14"/>
      <c r="C12" s="14"/>
      <c r="D12" s="19" t="s">
        <v>18</v>
      </c>
      <c r="E12" s="19" t="s">
        <v>19</v>
      </c>
      <c r="F12" s="19">
        <v>2</v>
      </c>
      <c r="G12" s="19">
        <v>1</v>
      </c>
      <c r="H12" s="9"/>
      <c r="I12" s="8"/>
      <c r="J12" s="8"/>
    </row>
    <row r="13" spans="1:10" ht="75" customHeight="1" x14ac:dyDescent="0.25">
      <c r="A13" s="6" t="s">
        <v>42</v>
      </c>
      <c r="B13" s="13"/>
      <c r="C13" s="13"/>
      <c r="D13" s="18" t="s">
        <v>43</v>
      </c>
      <c r="E13" s="18" t="s">
        <v>44</v>
      </c>
      <c r="F13" s="18">
        <v>2</v>
      </c>
      <c r="G13" s="18">
        <v>0</v>
      </c>
      <c r="H13" s="7"/>
      <c r="I13" s="6"/>
      <c r="J13" s="6"/>
    </row>
    <row r="14" spans="1:10" ht="69" customHeight="1" x14ac:dyDescent="0.25">
      <c r="A14" s="10" t="s">
        <v>23</v>
      </c>
      <c r="B14" s="14"/>
      <c r="C14" s="14"/>
      <c r="D14" s="19" t="s">
        <v>24</v>
      </c>
      <c r="E14" s="19" t="s">
        <v>25</v>
      </c>
      <c r="F14" s="19">
        <v>1</v>
      </c>
      <c r="G14" s="19">
        <v>0</v>
      </c>
      <c r="H14" s="9"/>
      <c r="I14" s="8"/>
      <c r="J14" s="8"/>
    </row>
    <row r="15" spans="1:10" ht="42" customHeight="1" x14ac:dyDescent="0.25">
      <c r="A15" s="6"/>
      <c r="B15" s="13"/>
      <c r="C15" s="13"/>
      <c r="D15" s="18"/>
      <c r="E15" s="18"/>
      <c r="F15" s="18"/>
      <c r="G15" s="18"/>
      <c r="H15" s="7"/>
      <c r="I15" s="6"/>
      <c r="J15" s="6"/>
    </row>
    <row r="16" spans="1:10" ht="78.75" customHeight="1" x14ac:dyDescent="0.25">
      <c r="A16" s="10" t="s">
        <v>30</v>
      </c>
      <c r="B16" s="14"/>
      <c r="C16" s="14"/>
      <c r="D16" s="19" t="s">
        <v>31</v>
      </c>
      <c r="E16" s="19" t="s">
        <v>31</v>
      </c>
      <c r="F16" s="19">
        <f>F3</f>
        <v>0.2</v>
      </c>
      <c r="G16" s="19">
        <f>G3</f>
        <v>0.2</v>
      </c>
      <c r="H16" s="9"/>
      <c r="I16" s="8"/>
      <c r="J16" s="8"/>
    </row>
    <row r="17" spans="1:10" ht="107.25" customHeight="1" x14ac:dyDescent="0.25">
      <c r="A17" s="6" t="s">
        <v>26</v>
      </c>
      <c r="B17" s="13"/>
      <c r="C17" s="13"/>
      <c r="D17" s="18" t="s">
        <v>27</v>
      </c>
      <c r="E17" s="18" t="s">
        <v>28</v>
      </c>
      <c r="F17" s="18">
        <v>8</v>
      </c>
      <c r="G17" s="18">
        <v>1</v>
      </c>
      <c r="H17" s="7"/>
      <c r="I17" s="7" t="s">
        <v>50</v>
      </c>
      <c r="J17" s="6"/>
    </row>
    <row r="18" spans="1:10" ht="90" customHeight="1" x14ac:dyDescent="0.25">
      <c r="A18" s="10" t="s">
        <v>32</v>
      </c>
      <c r="B18" s="14"/>
      <c r="C18" s="14"/>
      <c r="D18" s="19" t="s">
        <v>33</v>
      </c>
      <c r="E18" s="19" t="s">
        <v>33</v>
      </c>
      <c r="F18" s="19">
        <f t="shared" ref="F18:G20" si="0">F8</f>
        <v>1.5</v>
      </c>
      <c r="G18" s="19">
        <f t="shared" si="0"/>
        <v>0.5</v>
      </c>
      <c r="H18" s="9"/>
      <c r="I18" s="8"/>
      <c r="J18" s="8"/>
    </row>
    <row r="19" spans="1:10" ht="90" customHeight="1" x14ac:dyDescent="0.25">
      <c r="A19" s="6"/>
      <c r="B19" s="13"/>
      <c r="C19" s="13"/>
      <c r="D19" s="18" t="s">
        <v>45</v>
      </c>
      <c r="E19" s="18" t="s">
        <v>45</v>
      </c>
      <c r="F19" s="18">
        <f t="shared" si="0"/>
        <v>0.5</v>
      </c>
      <c r="G19" s="18">
        <f t="shared" si="0"/>
        <v>0</v>
      </c>
      <c r="H19" s="7"/>
      <c r="I19" s="6"/>
      <c r="J19" s="6"/>
    </row>
    <row r="20" spans="1:10" ht="92.25" customHeight="1" x14ac:dyDescent="0.25">
      <c r="A20" s="10"/>
      <c r="B20" s="14"/>
      <c r="C20" s="14"/>
      <c r="D20" s="19" t="s">
        <v>34</v>
      </c>
      <c r="E20" s="19" t="s">
        <v>34</v>
      </c>
      <c r="F20" s="19">
        <f t="shared" si="0"/>
        <v>1.5</v>
      </c>
      <c r="G20" s="19">
        <f t="shared" si="0"/>
        <v>0</v>
      </c>
      <c r="H20" s="9"/>
      <c r="I20" s="8"/>
      <c r="J20" s="8"/>
    </row>
    <row r="21" spans="1:10" ht="71.25" customHeight="1" x14ac:dyDescent="0.25">
      <c r="A21" s="6"/>
      <c r="B21" s="13"/>
      <c r="C21" s="13"/>
      <c r="D21" s="18" t="s">
        <v>46</v>
      </c>
      <c r="E21" s="18" t="s">
        <v>46</v>
      </c>
      <c r="F21" s="20">
        <v>10</v>
      </c>
      <c r="G21" s="20">
        <v>10</v>
      </c>
      <c r="H21" s="7"/>
      <c r="I21" s="6"/>
      <c r="J21" s="6"/>
    </row>
    <row r="22" spans="1:10" ht="90" customHeight="1" x14ac:dyDescent="0.25">
      <c r="A22" s="10"/>
      <c r="B22" s="14"/>
      <c r="C22" s="14"/>
      <c r="D22" s="19" t="s">
        <v>35</v>
      </c>
      <c r="E22" s="19" t="s">
        <v>35</v>
      </c>
      <c r="F22" s="19">
        <f>F12</f>
        <v>2</v>
      </c>
      <c r="G22" s="19">
        <f>G12</f>
        <v>1</v>
      </c>
      <c r="H22" s="9"/>
      <c r="I22" s="8"/>
      <c r="J22" s="8"/>
    </row>
    <row r="23" spans="1:10" ht="89.25" customHeight="1" x14ac:dyDescent="0.25">
      <c r="A23" s="6"/>
      <c r="B23" s="13"/>
      <c r="C23" s="13"/>
      <c r="D23" s="18" t="s">
        <v>47</v>
      </c>
      <c r="E23" s="18" t="s">
        <v>47</v>
      </c>
      <c r="F23" s="18">
        <f>F13</f>
        <v>2</v>
      </c>
      <c r="G23" s="18">
        <f>G13</f>
        <v>0</v>
      </c>
      <c r="H23" s="7"/>
      <c r="I23" s="6"/>
      <c r="J23" s="6"/>
    </row>
    <row r="24" spans="1:10" ht="87" customHeight="1" x14ac:dyDescent="0.25">
      <c r="A24" s="10"/>
      <c r="B24" s="15"/>
      <c r="C24" s="15"/>
      <c r="D24" s="19"/>
      <c r="E24" s="19"/>
      <c r="F24" s="19">
        <v>0.5</v>
      </c>
      <c r="G24" s="19">
        <v>0</v>
      </c>
      <c r="H24" s="9"/>
      <c r="I24" s="8"/>
      <c r="J24" s="8"/>
    </row>
    <row r="25" spans="1:10" ht="42" customHeight="1" x14ac:dyDescent="0.25">
      <c r="A25" s="6"/>
      <c r="B25" s="6"/>
      <c r="C25" s="6"/>
      <c r="D25" s="7"/>
      <c r="E25" s="7"/>
      <c r="F25" s="7">
        <f>SUM(F1:F14)</f>
        <v>19.7</v>
      </c>
      <c r="G25" s="7">
        <f>SUM(G1:G14)</f>
        <v>11.7</v>
      </c>
      <c r="H25" s="7">
        <f>F25-G25</f>
        <v>8</v>
      </c>
      <c r="I25" s="6"/>
      <c r="J25" s="6"/>
    </row>
    <row r="26" spans="1:10" ht="42" customHeight="1" x14ac:dyDescent="0.25">
      <c r="D26" s="5" t="s">
        <v>51</v>
      </c>
      <c r="E26" s="5">
        <v>0.1</v>
      </c>
      <c r="F26" s="5">
        <f>SUM(F16:F24)*E26</f>
        <v>2.62</v>
      </c>
      <c r="G26" s="5">
        <f>SUM(G16:G24)*E26</f>
        <v>1.27</v>
      </c>
      <c r="H26" s="5">
        <f>F26-G26</f>
        <v>1.35</v>
      </c>
    </row>
    <row r="27" spans="1:10" ht="42" customHeight="1" x14ac:dyDescent="0.25">
      <c r="G27" s="21" t="s">
        <v>52</v>
      </c>
      <c r="H27" s="22">
        <f>SUM(H25:H26)</f>
        <v>9.35</v>
      </c>
    </row>
    <row r="28" spans="1:10" ht="42" customHeight="1" x14ac:dyDescent="0.25">
      <c r="G28" s="21" t="s">
        <v>53</v>
      </c>
      <c r="H28" s="22">
        <f>H27/3</f>
        <v>3.1166666666666667</v>
      </c>
    </row>
  </sheetData>
  <mergeCells count="7">
    <mergeCell ref="A4:A6"/>
    <mergeCell ref="I4:I6"/>
    <mergeCell ref="H4:H6"/>
    <mergeCell ref="G4:G6"/>
    <mergeCell ref="F4:F6"/>
    <mergeCell ref="D4:D6"/>
    <mergeCell ref="E4:E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75" zoomScaleNormal="175" workbookViewId="0">
      <selection activeCell="D4" sqref="D4"/>
    </sheetView>
  </sheetViews>
  <sheetFormatPr defaultRowHeight="14.4" x14ac:dyDescent="0.25"/>
  <cols>
    <col min="1" max="1" width="26.88671875" customWidth="1"/>
    <col min="2" max="2" width="19.77734375" bestFit="1" customWidth="1"/>
    <col min="3" max="3" width="36.88671875" customWidth="1"/>
    <col min="4" max="4" width="33.88671875" bestFit="1" customWidth="1"/>
    <col min="5" max="5" width="12.21875" customWidth="1"/>
  </cols>
  <sheetData>
    <row r="1" spans="1:5" s="24" customFormat="1" ht="25.8" x14ac:dyDescent="0.4">
      <c r="A1" s="24" t="s">
        <v>106</v>
      </c>
      <c r="B1" s="24" t="s">
        <v>112</v>
      </c>
      <c r="C1" s="24" t="s">
        <v>108</v>
      </c>
      <c r="D1" s="24" t="s">
        <v>109</v>
      </c>
      <c r="E1" s="24" t="s">
        <v>273</v>
      </c>
    </row>
    <row r="2" spans="1:5" x14ac:dyDescent="0.25">
      <c r="A2" t="s">
        <v>107</v>
      </c>
      <c r="B2" t="s">
        <v>113</v>
      </c>
      <c r="C2" t="s">
        <v>110</v>
      </c>
      <c r="D2" t="s">
        <v>111</v>
      </c>
    </row>
    <row r="3" spans="1:5" x14ac:dyDescent="0.25">
      <c r="A3" t="s">
        <v>114</v>
      </c>
      <c r="B3" t="s">
        <v>115</v>
      </c>
      <c r="C3" t="s">
        <v>197</v>
      </c>
      <c r="D3" t="s">
        <v>198</v>
      </c>
    </row>
    <row r="4" spans="1:5" x14ac:dyDescent="0.25">
      <c r="A4" t="s">
        <v>199</v>
      </c>
      <c r="B4" t="s">
        <v>115</v>
      </c>
      <c r="C4" t="s">
        <v>200</v>
      </c>
      <c r="D4" t="s">
        <v>269</v>
      </c>
    </row>
    <row r="5" spans="1:5" x14ac:dyDescent="0.25">
      <c r="A5" t="s">
        <v>270</v>
      </c>
      <c r="B5" t="s">
        <v>115</v>
      </c>
      <c r="D5" t="s">
        <v>271</v>
      </c>
      <c r="E5" t="s">
        <v>272</v>
      </c>
    </row>
    <row r="6" spans="1:5" x14ac:dyDescent="0.25">
      <c r="A6" t="s">
        <v>274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I1" zoomScale="130" zoomScaleNormal="130" workbookViewId="0">
      <selection activeCell="M2" sqref="M2"/>
    </sheetView>
  </sheetViews>
  <sheetFormatPr defaultRowHeight="14.4" x14ac:dyDescent="0.25"/>
  <cols>
    <col min="1" max="1" width="13.88671875" style="23" bestFit="1" customWidth="1"/>
    <col min="2" max="2" width="12.77734375" style="23" bestFit="1" customWidth="1"/>
    <col min="3" max="3" width="9.44140625" bestFit="1" customWidth="1"/>
    <col min="4" max="6" width="26.109375" style="23" bestFit="1" customWidth="1"/>
    <col min="7" max="7" width="12.77734375" bestFit="1" customWidth="1"/>
    <col min="8" max="8" width="13.88671875" bestFit="1" customWidth="1"/>
    <col min="9" max="9" width="4.44140625" bestFit="1" customWidth="1"/>
    <col min="10" max="10" width="15" bestFit="1" customWidth="1"/>
    <col min="11" max="11" width="10.44140625" style="23" bestFit="1" customWidth="1"/>
    <col min="12" max="12" width="19.33203125" bestFit="1" customWidth="1"/>
    <col min="13" max="13" width="9.44140625" style="23" bestFit="1" customWidth="1"/>
    <col min="14" max="14" width="13.88671875" style="23" bestFit="1" customWidth="1"/>
  </cols>
  <sheetData>
    <row r="1" spans="1:14" x14ac:dyDescent="0.25">
      <c r="A1" s="23" t="s">
        <v>54</v>
      </c>
      <c r="B1" s="23" t="s">
        <v>291</v>
      </c>
      <c r="C1" t="s">
        <v>55</v>
      </c>
      <c r="D1" s="23" t="s">
        <v>56</v>
      </c>
      <c r="E1" s="23" t="s">
        <v>57</v>
      </c>
      <c r="F1" s="23" t="s">
        <v>58</v>
      </c>
      <c r="G1" t="s">
        <v>59</v>
      </c>
      <c r="H1" t="s">
        <v>60</v>
      </c>
      <c r="I1" t="s">
        <v>61</v>
      </c>
      <c r="J1" t="s">
        <v>62</v>
      </c>
      <c r="K1" s="23" t="s">
        <v>63</v>
      </c>
      <c r="L1" t="s">
        <v>64</v>
      </c>
      <c r="M1" s="23" t="s">
        <v>295</v>
      </c>
      <c r="N1" s="23" t="s">
        <v>65</v>
      </c>
    </row>
    <row r="2" spans="1:14" x14ac:dyDescent="0.25">
      <c r="A2" s="25" t="s">
        <v>66</v>
      </c>
      <c r="B2" s="23" t="s">
        <v>90</v>
      </c>
      <c r="C2" s="26">
        <v>5</v>
      </c>
      <c r="D2" s="23" t="s">
        <v>79</v>
      </c>
      <c r="E2" s="25" t="s">
        <v>80</v>
      </c>
      <c r="F2" s="25" t="s">
        <v>81</v>
      </c>
      <c r="G2">
        <v>44.287259820699902</v>
      </c>
      <c r="H2">
        <v>44.287259820699902</v>
      </c>
      <c r="I2" t="s">
        <v>67</v>
      </c>
      <c r="J2" t="s">
        <v>68</v>
      </c>
      <c r="K2" s="25" t="s">
        <v>69</v>
      </c>
      <c r="M2" s="23" t="s">
        <v>296</v>
      </c>
      <c r="N2" s="23" t="s">
        <v>294</v>
      </c>
    </row>
    <row r="3" spans="1:14" x14ac:dyDescent="0.25">
      <c r="A3" s="25" t="s">
        <v>71</v>
      </c>
      <c r="B3" s="23" t="s">
        <v>72</v>
      </c>
      <c r="C3" s="26">
        <v>110</v>
      </c>
      <c r="D3" s="23" t="s">
        <v>82</v>
      </c>
      <c r="E3" s="25" t="s">
        <v>83</v>
      </c>
      <c r="F3" s="25" t="s">
        <v>82</v>
      </c>
      <c r="G3">
        <v>132.83591301545101</v>
      </c>
      <c r="H3">
        <v>132.83591301545101</v>
      </c>
      <c r="I3" t="s">
        <v>67</v>
      </c>
      <c r="J3" t="s">
        <v>68</v>
      </c>
      <c r="K3" s="25" t="s">
        <v>69</v>
      </c>
      <c r="M3" s="23" t="s">
        <v>73</v>
      </c>
      <c r="N3" s="23" t="s">
        <v>70</v>
      </c>
    </row>
    <row r="4" spans="1:14" x14ac:dyDescent="0.25">
      <c r="A4" s="25" t="s">
        <v>71</v>
      </c>
      <c r="B4" s="23" t="s">
        <v>74</v>
      </c>
      <c r="C4" s="26">
        <v>110</v>
      </c>
      <c r="D4" s="23" t="s">
        <v>84</v>
      </c>
      <c r="E4" s="25" t="s">
        <v>85</v>
      </c>
      <c r="F4" s="25" t="s">
        <v>84</v>
      </c>
      <c r="G4">
        <v>132.83591301545101</v>
      </c>
      <c r="H4">
        <v>132.83591301545101</v>
      </c>
      <c r="I4" t="s">
        <v>67</v>
      </c>
      <c r="J4" t="s">
        <v>68</v>
      </c>
      <c r="K4" s="25" t="s">
        <v>69</v>
      </c>
      <c r="M4" s="23" t="s">
        <v>73</v>
      </c>
      <c r="N4" s="23" t="s">
        <v>70</v>
      </c>
    </row>
    <row r="5" spans="1:14" x14ac:dyDescent="0.25">
      <c r="A5" s="25" t="s">
        <v>71</v>
      </c>
      <c r="B5" s="23" t="s">
        <v>75</v>
      </c>
      <c r="C5" s="26">
        <v>50</v>
      </c>
      <c r="D5" s="23" t="s">
        <v>86</v>
      </c>
      <c r="E5" s="25" t="s">
        <v>80</v>
      </c>
      <c r="F5" s="25" t="s">
        <v>81</v>
      </c>
      <c r="G5">
        <v>132.83591301545101</v>
      </c>
      <c r="H5">
        <v>132.83591301545101</v>
      </c>
      <c r="I5" t="s">
        <v>67</v>
      </c>
      <c r="J5" t="s">
        <v>68</v>
      </c>
      <c r="K5" s="25" t="s">
        <v>69</v>
      </c>
      <c r="M5" s="23" t="s">
        <v>73</v>
      </c>
      <c r="N5" s="23" t="s">
        <v>70</v>
      </c>
    </row>
    <row r="6" spans="1:14" x14ac:dyDescent="0.25">
      <c r="A6" s="25" t="s">
        <v>76</v>
      </c>
      <c r="B6" s="23" t="s">
        <v>77</v>
      </c>
      <c r="C6" s="26">
        <v>100</v>
      </c>
      <c r="D6" s="23" t="s">
        <v>87</v>
      </c>
      <c r="E6" s="25" t="s">
        <v>80</v>
      </c>
      <c r="F6" s="25" t="s">
        <v>81</v>
      </c>
      <c r="G6">
        <v>119.63</v>
      </c>
      <c r="H6">
        <v>119.63</v>
      </c>
      <c r="I6" t="s">
        <v>67</v>
      </c>
      <c r="J6" t="s">
        <v>68</v>
      </c>
      <c r="K6" s="25" t="s">
        <v>69</v>
      </c>
      <c r="M6" s="23" t="s">
        <v>73</v>
      </c>
      <c r="N6" s="23" t="s">
        <v>70</v>
      </c>
    </row>
    <row r="7" spans="1:14" x14ac:dyDescent="0.25">
      <c r="A7" s="25" t="s">
        <v>76</v>
      </c>
      <c r="B7" s="23" t="s">
        <v>78</v>
      </c>
      <c r="C7" s="26">
        <v>100</v>
      </c>
      <c r="D7" s="23" t="s">
        <v>88</v>
      </c>
      <c r="E7" s="25" t="s">
        <v>89</v>
      </c>
      <c r="F7" s="25" t="s">
        <v>88</v>
      </c>
      <c r="G7">
        <v>119.63</v>
      </c>
      <c r="H7">
        <v>119.63</v>
      </c>
      <c r="I7" t="s">
        <v>67</v>
      </c>
      <c r="J7" t="s">
        <v>68</v>
      </c>
      <c r="K7" s="25" t="s">
        <v>69</v>
      </c>
      <c r="M7" s="23" t="s">
        <v>73</v>
      </c>
      <c r="N7" s="23" t="s">
        <v>70</v>
      </c>
    </row>
    <row r="8" spans="1:14" x14ac:dyDescent="0.25">
      <c r="A8" s="25" t="s">
        <v>91</v>
      </c>
      <c r="B8" s="23" t="s">
        <v>92</v>
      </c>
      <c r="C8" s="26">
        <v>100</v>
      </c>
      <c r="D8" s="25" t="s">
        <v>87</v>
      </c>
      <c r="E8" s="25" t="s">
        <v>93</v>
      </c>
      <c r="F8" s="23" t="s">
        <v>94</v>
      </c>
      <c r="G8">
        <v>126.25</v>
      </c>
      <c r="H8">
        <v>106.05</v>
      </c>
      <c r="I8" t="s">
        <v>95</v>
      </c>
      <c r="J8" t="s">
        <v>68</v>
      </c>
      <c r="K8" s="25" t="s">
        <v>96</v>
      </c>
      <c r="L8" t="s">
        <v>97</v>
      </c>
      <c r="M8" s="23" t="s">
        <v>98</v>
      </c>
      <c r="N8" s="23" t="s">
        <v>70</v>
      </c>
    </row>
    <row r="9" spans="1:14" x14ac:dyDescent="0.25">
      <c r="A9" s="25" t="s">
        <v>99</v>
      </c>
      <c r="B9" s="23" t="s">
        <v>100</v>
      </c>
      <c r="C9" s="26">
        <v>100</v>
      </c>
      <c r="D9" s="25" t="s">
        <v>87</v>
      </c>
      <c r="E9" s="25" t="s">
        <v>101</v>
      </c>
      <c r="F9" s="23" t="s">
        <v>94</v>
      </c>
      <c r="G9">
        <v>44.49</v>
      </c>
      <c r="H9">
        <v>37.371600000000001</v>
      </c>
      <c r="I9" t="s">
        <v>95</v>
      </c>
      <c r="J9" t="s">
        <v>68</v>
      </c>
      <c r="K9" s="25" t="s">
        <v>96</v>
      </c>
      <c r="L9" t="s">
        <v>97</v>
      </c>
      <c r="M9" s="23" t="s">
        <v>98</v>
      </c>
      <c r="N9" s="23" t="s">
        <v>70</v>
      </c>
    </row>
    <row r="10" spans="1:14" x14ac:dyDescent="0.25">
      <c r="A10" s="25" t="s">
        <v>102</v>
      </c>
      <c r="B10" s="23" t="s">
        <v>103</v>
      </c>
      <c r="C10" s="26">
        <v>100</v>
      </c>
      <c r="D10" s="25" t="s">
        <v>87</v>
      </c>
      <c r="E10" s="25" t="s">
        <v>93</v>
      </c>
      <c r="F10" s="23" t="s">
        <v>94</v>
      </c>
      <c r="G10">
        <v>125.23</v>
      </c>
      <c r="H10">
        <v>105.1932</v>
      </c>
      <c r="I10" t="s">
        <v>95</v>
      </c>
      <c r="J10" t="s">
        <v>68</v>
      </c>
      <c r="K10" s="25" t="s">
        <v>96</v>
      </c>
      <c r="L10" t="s">
        <v>97</v>
      </c>
      <c r="M10" s="23" t="s">
        <v>98</v>
      </c>
      <c r="N10" s="23" t="s">
        <v>70</v>
      </c>
    </row>
    <row r="11" spans="1:14" x14ac:dyDescent="0.25">
      <c r="A11" s="25" t="s">
        <v>104</v>
      </c>
      <c r="B11" s="23" t="s">
        <v>105</v>
      </c>
      <c r="C11" s="26">
        <v>160</v>
      </c>
      <c r="D11" s="25" t="s">
        <v>87</v>
      </c>
      <c r="E11" s="25" t="s">
        <v>101</v>
      </c>
      <c r="F11" s="23" t="s">
        <v>94</v>
      </c>
      <c r="G11">
        <v>31.22</v>
      </c>
      <c r="H11">
        <v>26.224799999999998</v>
      </c>
      <c r="I11" t="s">
        <v>95</v>
      </c>
      <c r="J11" t="s">
        <v>68</v>
      </c>
      <c r="K11" s="25" t="s">
        <v>96</v>
      </c>
      <c r="L11" t="s">
        <v>97</v>
      </c>
      <c r="M11" s="23" t="s">
        <v>98</v>
      </c>
      <c r="N11" s="23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45" zoomScaleNormal="145" workbookViewId="0">
      <selection activeCell="G16" sqref="G16:G17"/>
    </sheetView>
  </sheetViews>
  <sheetFormatPr defaultRowHeight="14.4" x14ac:dyDescent="0.25"/>
  <cols>
    <col min="1" max="1" width="12.77734375" bestFit="1" customWidth="1"/>
    <col min="2" max="2" width="21.6640625" bestFit="1" customWidth="1"/>
  </cols>
  <sheetData>
    <row r="1" spans="1:6" x14ac:dyDescent="0.25">
      <c r="A1" s="27" t="s">
        <v>116</v>
      </c>
      <c r="B1" s="27" t="s">
        <v>117</v>
      </c>
      <c r="C1" s="27" t="s">
        <v>118</v>
      </c>
      <c r="D1" s="27" t="s">
        <v>119</v>
      </c>
      <c r="E1" s="27" t="s">
        <v>120</v>
      </c>
      <c r="F1" s="27" t="s">
        <v>121</v>
      </c>
    </row>
    <row r="2" spans="1:6" x14ac:dyDescent="0.25">
      <c r="A2" t="s">
        <v>122</v>
      </c>
      <c r="B2" t="s">
        <v>123</v>
      </c>
      <c r="C2">
        <v>2</v>
      </c>
      <c r="D2">
        <v>100</v>
      </c>
      <c r="E2" t="s">
        <v>137</v>
      </c>
      <c r="F2" t="s">
        <v>125</v>
      </c>
    </row>
    <row r="3" spans="1:6" x14ac:dyDescent="0.25">
      <c r="A3" t="s">
        <v>122</v>
      </c>
      <c r="B3" t="s">
        <v>126</v>
      </c>
      <c r="C3">
        <v>2</v>
      </c>
      <c r="D3">
        <v>110</v>
      </c>
      <c r="E3" t="s">
        <v>124</v>
      </c>
      <c r="F3" t="s">
        <v>125</v>
      </c>
    </row>
    <row r="4" spans="1:6" x14ac:dyDescent="0.25">
      <c r="A4" t="s">
        <v>122</v>
      </c>
      <c r="B4" t="s">
        <v>127</v>
      </c>
      <c r="C4">
        <v>1</v>
      </c>
      <c r="D4">
        <v>130</v>
      </c>
      <c r="E4" t="s">
        <v>124</v>
      </c>
      <c r="F4" t="s">
        <v>125</v>
      </c>
    </row>
    <row r="5" spans="1:6" x14ac:dyDescent="0.25">
      <c r="A5" t="s">
        <v>122</v>
      </c>
      <c r="B5" t="s">
        <v>128</v>
      </c>
      <c r="C5">
        <v>5.0000000000000001E-3</v>
      </c>
      <c r="D5">
        <v>140</v>
      </c>
      <c r="E5" t="s">
        <v>124</v>
      </c>
      <c r="F5" t="s">
        <v>125</v>
      </c>
    </row>
    <row r="6" spans="1:6" x14ac:dyDescent="0.25">
      <c r="A6" t="s">
        <v>129</v>
      </c>
      <c r="B6" t="s">
        <v>130</v>
      </c>
      <c r="C6">
        <v>1</v>
      </c>
      <c r="D6">
        <v>10</v>
      </c>
      <c r="E6" t="s">
        <v>131</v>
      </c>
      <c r="F6" t="s">
        <v>125</v>
      </c>
    </row>
    <row r="7" spans="1:6" x14ac:dyDescent="0.25">
      <c r="A7" t="s">
        <v>129</v>
      </c>
      <c r="B7" t="s">
        <v>132</v>
      </c>
      <c r="C7">
        <v>1</v>
      </c>
      <c r="D7">
        <v>20</v>
      </c>
      <c r="E7" t="s">
        <v>131</v>
      </c>
      <c r="F7" t="s">
        <v>125</v>
      </c>
    </row>
    <row r="8" spans="1:6" x14ac:dyDescent="0.25">
      <c r="A8" t="s">
        <v>129</v>
      </c>
      <c r="B8" t="s">
        <v>133</v>
      </c>
      <c r="C8">
        <v>14</v>
      </c>
      <c r="D8">
        <v>30</v>
      </c>
      <c r="E8" t="s">
        <v>131</v>
      </c>
      <c r="F8" t="s">
        <v>125</v>
      </c>
    </row>
    <row r="9" spans="1:6" x14ac:dyDescent="0.25">
      <c r="A9" t="s">
        <v>129</v>
      </c>
      <c r="B9" t="s">
        <v>134</v>
      </c>
      <c r="C9">
        <v>1.93</v>
      </c>
      <c r="D9">
        <v>40</v>
      </c>
      <c r="E9" t="s">
        <v>131</v>
      </c>
      <c r="F9" t="s">
        <v>125</v>
      </c>
    </row>
    <row r="10" spans="1:6" x14ac:dyDescent="0.25">
      <c r="A10" t="s">
        <v>129</v>
      </c>
      <c r="B10" t="s">
        <v>135</v>
      </c>
      <c r="C10">
        <v>2</v>
      </c>
      <c r="D10">
        <v>50</v>
      </c>
      <c r="E10" t="s">
        <v>131</v>
      </c>
      <c r="F10" t="s">
        <v>136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I34" sqref="I34"/>
    </sheetView>
  </sheetViews>
  <sheetFormatPr defaultRowHeight="14.4" x14ac:dyDescent="0.25"/>
  <cols>
    <col min="1" max="1" width="7.44140625" bestFit="1" customWidth="1"/>
    <col min="2" max="2" width="17.21875" style="23" bestFit="1" customWidth="1"/>
    <col min="3" max="3" width="23.88671875" style="23" bestFit="1" customWidth="1"/>
    <col min="4" max="4" width="17.21875" style="23" bestFit="1" customWidth="1"/>
    <col min="5" max="5" width="10.77734375" bestFit="1" customWidth="1"/>
    <col min="6" max="6" width="6.21875" bestFit="1" customWidth="1"/>
    <col min="7" max="7" width="5.44140625" bestFit="1" customWidth="1"/>
    <col min="8" max="9" width="26.109375" style="23" bestFit="1" customWidth="1"/>
    <col min="10" max="10" width="7.44140625" bestFit="1" customWidth="1"/>
    <col min="11" max="11" width="8.44140625" bestFit="1" customWidth="1"/>
    <col min="12" max="12" width="10.44140625" bestFit="1" customWidth="1"/>
    <col min="13" max="13" width="18.21875" bestFit="1" customWidth="1"/>
    <col min="14" max="14" width="13.21875" bestFit="1" customWidth="1"/>
    <col min="15" max="15" width="15.77734375" bestFit="1" customWidth="1"/>
  </cols>
  <sheetData>
    <row r="1" spans="1:15" x14ac:dyDescent="0.25">
      <c r="A1" s="27" t="s">
        <v>138</v>
      </c>
      <c r="B1" s="28" t="s">
        <v>139</v>
      </c>
      <c r="C1" s="28" t="s">
        <v>140</v>
      </c>
      <c r="D1" s="28" t="s">
        <v>141</v>
      </c>
      <c r="E1" s="27" t="s">
        <v>142</v>
      </c>
      <c r="F1" s="27" t="s">
        <v>143</v>
      </c>
      <c r="G1" s="27" t="s">
        <v>144</v>
      </c>
      <c r="H1" s="28" t="s">
        <v>145</v>
      </c>
      <c r="I1" s="28" t="s">
        <v>146</v>
      </c>
      <c r="J1" s="27" t="s">
        <v>147</v>
      </c>
      <c r="K1" s="27" t="s">
        <v>148</v>
      </c>
      <c r="L1" s="27" t="s">
        <v>149</v>
      </c>
      <c r="M1" s="27" t="s">
        <v>150</v>
      </c>
      <c r="N1" s="27" t="s">
        <v>151</v>
      </c>
      <c r="O1" s="27" t="s">
        <v>152</v>
      </c>
    </row>
    <row r="2" spans="1:15" x14ac:dyDescent="0.25">
      <c r="A2" t="s">
        <v>153</v>
      </c>
      <c r="B2" s="23" t="s">
        <v>154</v>
      </c>
      <c r="C2" s="23" t="s">
        <v>155</v>
      </c>
      <c r="D2" s="23" t="s">
        <v>168</v>
      </c>
      <c r="E2">
        <v>1</v>
      </c>
      <c r="F2" t="s">
        <v>136</v>
      </c>
      <c r="G2">
        <v>110</v>
      </c>
      <c r="H2" s="23" t="s">
        <v>169</v>
      </c>
      <c r="I2" s="23" t="s">
        <v>170</v>
      </c>
      <c r="J2">
        <v>5</v>
      </c>
      <c r="K2">
        <v>65</v>
      </c>
      <c r="L2" t="s">
        <v>292</v>
      </c>
      <c r="M2">
        <v>6</v>
      </c>
      <c r="N2" t="s">
        <v>157</v>
      </c>
      <c r="O2" t="s">
        <v>158</v>
      </c>
    </row>
    <row r="3" spans="1:15" x14ac:dyDescent="0.25">
      <c r="A3" t="s">
        <v>153</v>
      </c>
      <c r="B3" s="23" t="s">
        <v>154</v>
      </c>
      <c r="C3" s="23" t="s">
        <v>155</v>
      </c>
      <c r="D3" s="23" t="s">
        <v>171</v>
      </c>
      <c r="E3">
        <v>1</v>
      </c>
      <c r="F3" t="s">
        <v>136</v>
      </c>
      <c r="G3">
        <v>120</v>
      </c>
      <c r="H3" s="23" t="s">
        <v>169</v>
      </c>
      <c r="I3" s="23" t="s">
        <v>172</v>
      </c>
      <c r="J3">
        <v>1</v>
      </c>
      <c r="K3">
        <v>13</v>
      </c>
      <c r="L3" t="s">
        <v>156</v>
      </c>
      <c r="M3">
        <v>6</v>
      </c>
      <c r="N3" t="s">
        <v>157</v>
      </c>
      <c r="O3" t="s">
        <v>297</v>
      </c>
    </row>
    <row r="4" spans="1:15" x14ac:dyDescent="0.25">
      <c r="A4" t="s">
        <v>153</v>
      </c>
      <c r="B4" s="23" t="s">
        <v>154</v>
      </c>
      <c r="C4" s="23" t="s">
        <v>155</v>
      </c>
      <c r="D4" s="23" t="s">
        <v>173</v>
      </c>
      <c r="E4" t="s">
        <v>125</v>
      </c>
      <c r="F4" t="s">
        <v>136</v>
      </c>
      <c r="G4">
        <v>130</v>
      </c>
      <c r="H4" s="23" t="s">
        <v>169</v>
      </c>
      <c r="I4" s="23" t="s">
        <v>174</v>
      </c>
      <c r="J4">
        <v>1</v>
      </c>
      <c r="K4">
        <v>13</v>
      </c>
      <c r="L4" t="s">
        <v>156</v>
      </c>
      <c r="M4">
        <v>6</v>
      </c>
      <c r="N4" t="s">
        <v>157</v>
      </c>
      <c r="O4" t="s">
        <v>158</v>
      </c>
    </row>
    <row r="5" spans="1:15" x14ac:dyDescent="0.25">
      <c r="A5" t="s">
        <v>153</v>
      </c>
      <c r="B5" s="23" t="s">
        <v>154</v>
      </c>
      <c r="C5" s="23" t="s">
        <v>155</v>
      </c>
      <c r="D5" s="23" t="s">
        <v>175</v>
      </c>
      <c r="E5" t="s">
        <v>136</v>
      </c>
      <c r="F5" t="s">
        <v>136</v>
      </c>
      <c r="G5">
        <v>140</v>
      </c>
      <c r="H5" s="23" t="s">
        <v>169</v>
      </c>
      <c r="I5" s="23" t="s">
        <v>176</v>
      </c>
      <c r="J5">
        <v>1</v>
      </c>
      <c r="K5">
        <v>13</v>
      </c>
      <c r="L5" t="s">
        <v>156</v>
      </c>
      <c r="M5">
        <v>6</v>
      </c>
      <c r="N5" t="s">
        <v>157</v>
      </c>
      <c r="O5" t="s">
        <v>158</v>
      </c>
    </row>
    <row r="6" spans="1:15" x14ac:dyDescent="0.25">
      <c r="A6" t="s">
        <v>153</v>
      </c>
      <c r="B6" s="23" t="s">
        <v>154</v>
      </c>
      <c r="C6" s="23" t="s">
        <v>155</v>
      </c>
      <c r="D6" s="23" t="s">
        <v>177</v>
      </c>
      <c r="E6" t="s">
        <v>125</v>
      </c>
      <c r="F6" t="s">
        <v>136</v>
      </c>
      <c r="G6">
        <v>150</v>
      </c>
      <c r="H6" s="23" t="s">
        <v>169</v>
      </c>
      <c r="I6" s="23" t="s">
        <v>178</v>
      </c>
      <c r="J6">
        <v>2</v>
      </c>
      <c r="K6">
        <v>26</v>
      </c>
      <c r="L6" t="s">
        <v>156</v>
      </c>
      <c r="M6">
        <v>6</v>
      </c>
      <c r="N6" t="s">
        <v>157</v>
      </c>
      <c r="O6" t="s">
        <v>158</v>
      </c>
    </row>
    <row r="7" spans="1:15" x14ac:dyDescent="0.25">
      <c r="A7" t="s">
        <v>153</v>
      </c>
      <c r="B7" s="23" t="s">
        <v>154</v>
      </c>
      <c r="C7" s="23" t="s">
        <v>155</v>
      </c>
      <c r="D7" s="23" t="s">
        <v>179</v>
      </c>
      <c r="E7" t="s">
        <v>125</v>
      </c>
      <c r="F7" t="s">
        <v>136</v>
      </c>
      <c r="G7">
        <v>160</v>
      </c>
      <c r="H7" s="23" t="s">
        <v>169</v>
      </c>
      <c r="I7" s="23" t="s">
        <v>180</v>
      </c>
      <c r="J7">
        <v>6</v>
      </c>
      <c r="K7">
        <v>78</v>
      </c>
      <c r="L7" t="s">
        <v>156</v>
      </c>
      <c r="M7">
        <v>6</v>
      </c>
      <c r="N7" t="s">
        <v>157</v>
      </c>
      <c r="O7" t="s">
        <v>158</v>
      </c>
    </row>
    <row r="8" spans="1:15" x14ac:dyDescent="0.25">
      <c r="A8" t="s">
        <v>153</v>
      </c>
      <c r="B8" s="23" t="s">
        <v>154</v>
      </c>
      <c r="C8" s="23" t="s">
        <v>155</v>
      </c>
      <c r="D8" s="23" t="s">
        <v>181</v>
      </c>
      <c r="E8" t="s">
        <v>136</v>
      </c>
      <c r="F8" t="s">
        <v>136</v>
      </c>
      <c r="G8">
        <v>170</v>
      </c>
      <c r="H8" s="23" t="s">
        <v>169</v>
      </c>
      <c r="I8" s="23" t="s">
        <v>182</v>
      </c>
      <c r="J8">
        <v>2</v>
      </c>
      <c r="K8">
        <v>26</v>
      </c>
      <c r="L8" t="s">
        <v>156</v>
      </c>
      <c r="M8">
        <v>6</v>
      </c>
      <c r="N8" t="s">
        <v>157</v>
      </c>
      <c r="O8" t="s">
        <v>158</v>
      </c>
    </row>
    <row r="9" spans="1:15" x14ac:dyDescent="0.25">
      <c r="A9" t="s">
        <v>153</v>
      </c>
      <c r="B9" s="23" t="s">
        <v>154</v>
      </c>
      <c r="C9" s="23" t="s">
        <v>155</v>
      </c>
      <c r="D9" s="23" t="s">
        <v>183</v>
      </c>
      <c r="E9" t="s">
        <v>136</v>
      </c>
      <c r="F9" t="s">
        <v>136</v>
      </c>
      <c r="G9">
        <v>180</v>
      </c>
      <c r="H9" s="23" t="s">
        <v>169</v>
      </c>
      <c r="I9" s="23" t="s">
        <v>184</v>
      </c>
      <c r="J9">
        <v>2</v>
      </c>
      <c r="K9">
        <v>26</v>
      </c>
      <c r="L9" t="s">
        <v>156</v>
      </c>
      <c r="M9">
        <v>6</v>
      </c>
      <c r="N9" t="s">
        <v>157</v>
      </c>
      <c r="O9" t="s">
        <v>158</v>
      </c>
    </row>
    <row r="10" spans="1:15" x14ac:dyDescent="0.25">
      <c r="A10" t="s">
        <v>153</v>
      </c>
      <c r="B10" s="23" t="s">
        <v>154</v>
      </c>
      <c r="C10" s="23" t="s">
        <v>155</v>
      </c>
      <c r="D10" s="23" t="s">
        <v>185</v>
      </c>
      <c r="E10" t="s">
        <v>136</v>
      </c>
      <c r="F10" t="s">
        <v>136</v>
      </c>
      <c r="G10">
        <v>190</v>
      </c>
      <c r="H10" s="23" t="s">
        <v>169</v>
      </c>
      <c r="I10" s="23" t="s">
        <v>186</v>
      </c>
      <c r="J10">
        <v>2</v>
      </c>
      <c r="K10">
        <v>26</v>
      </c>
      <c r="L10" t="s">
        <v>156</v>
      </c>
      <c r="M10">
        <v>6</v>
      </c>
      <c r="N10" t="s">
        <v>157</v>
      </c>
      <c r="O10" t="s">
        <v>158</v>
      </c>
    </row>
    <row r="11" spans="1:15" x14ac:dyDescent="0.25">
      <c r="A11" t="s">
        <v>153</v>
      </c>
      <c r="B11" s="23" t="s">
        <v>154</v>
      </c>
      <c r="C11" s="23" t="s">
        <v>155</v>
      </c>
      <c r="D11" s="23" t="s">
        <v>187</v>
      </c>
      <c r="E11" t="s">
        <v>136</v>
      </c>
      <c r="F11" t="s">
        <v>136</v>
      </c>
      <c r="G11">
        <v>200</v>
      </c>
      <c r="H11" s="23" t="s">
        <v>169</v>
      </c>
      <c r="I11" s="23" t="s">
        <v>188</v>
      </c>
      <c r="J11">
        <v>12</v>
      </c>
      <c r="K11">
        <v>156</v>
      </c>
      <c r="L11" t="s">
        <v>156</v>
      </c>
      <c r="M11">
        <v>6</v>
      </c>
      <c r="N11" t="s">
        <v>157</v>
      </c>
      <c r="O11" t="s">
        <v>158</v>
      </c>
    </row>
    <row r="12" spans="1:15" x14ac:dyDescent="0.25">
      <c r="A12" t="s">
        <v>153</v>
      </c>
      <c r="B12" s="23" t="s">
        <v>154</v>
      </c>
      <c r="C12" s="23" t="s">
        <v>155</v>
      </c>
      <c r="D12" s="23" t="s">
        <v>189</v>
      </c>
      <c r="E12">
        <v>1</v>
      </c>
      <c r="F12" t="s">
        <v>136</v>
      </c>
      <c r="G12">
        <v>210</v>
      </c>
      <c r="H12" s="23" t="s">
        <v>169</v>
      </c>
      <c r="I12" s="23" t="s">
        <v>190</v>
      </c>
      <c r="J12">
        <v>3</v>
      </c>
      <c r="K12">
        <v>39</v>
      </c>
      <c r="L12" t="s">
        <v>156</v>
      </c>
      <c r="M12">
        <v>6</v>
      </c>
      <c r="N12" t="s">
        <v>157</v>
      </c>
      <c r="O12" t="s">
        <v>158</v>
      </c>
    </row>
    <row r="13" spans="1:15" x14ac:dyDescent="0.25">
      <c r="A13" t="s">
        <v>153</v>
      </c>
      <c r="B13" s="23" t="s">
        <v>154</v>
      </c>
      <c r="C13" s="23" t="s">
        <v>155</v>
      </c>
      <c r="D13" s="23" t="s">
        <v>159</v>
      </c>
      <c r="E13" t="s">
        <v>124</v>
      </c>
      <c r="F13" t="s">
        <v>136</v>
      </c>
      <c r="G13">
        <v>220</v>
      </c>
      <c r="H13" s="23" t="s">
        <v>169</v>
      </c>
      <c r="I13" s="23" t="s">
        <v>191</v>
      </c>
      <c r="J13">
        <v>1</v>
      </c>
      <c r="K13">
        <v>13</v>
      </c>
      <c r="L13" t="s">
        <v>156</v>
      </c>
      <c r="M13">
        <v>6</v>
      </c>
      <c r="N13" t="s">
        <v>157</v>
      </c>
      <c r="O13" t="s">
        <v>158</v>
      </c>
    </row>
    <row r="14" spans="1:15" x14ac:dyDescent="0.25">
      <c r="A14" t="s">
        <v>160</v>
      </c>
      <c r="B14" s="23" t="s">
        <v>154</v>
      </c>
      <c r="C14" s="23" t="s">
        <v>161</v>
      </c>
      <c r="D14" s="23" t="s">
        <v>162</v>
      </c>
      <c r="E14" t="s">
        <v>125</v>
      </c>
      <c r="F14" t="s">
        <v>163</v>
      </c>
      <c r="G14">
        <v>120</v>
      </c>
      <c r="H14" s="23" t="s">
        <v>192</v>
      </c>
      <c r="I14" s="23" t="s">
        <v>193</v>
      </c>
      <c r="J14">
        <v>3.3E-3</v>
      </c>
      <c r="K14">
        <v>4.2900000000000001E-2</v>
      </c>
      <c r="L14" t="s">
        <v>156</v>
      </c>
      <c r="M14">
        <v>6</v>
      </c>
      <c r="N14" t="s">
        <v>157</v>
      </c>
      <c r="O14" t="s">
        <v>158</v>
      </c>
    </row>
    <row r="15" spans="1:15" x14ac:dyDescent="0.25">
      <c r="A15" t="s">
        <v>164</v>
      </c>
      <c r="B15" s="23" t="s">
        <v>154</v>
      </c>
      <c r="C15" s="23" t="s">
        <v>165</v>
      </c>
      <c r="D15" s="23" t="s">
        <v>166</v>
      </c>
      <c r="E15">
        <v>4</v>
      </c>
      <c r="F15" t="s">
        <v>136</v>
      </c>
      <c r="G15">
        <v>1670</v>
      </c>
      <c r="H15" s="23" t="s">
        <v>194</v>
      </c>
      <c r="I15" s="23" t="s">
        <v>195</v>
      </c>
      <c r="J15">
        <v>1</v>
      </c>
      <c r="K15">
        <v>1</v>
      </c>
      <c r="L15" t="s">
        <v>156</v>
      </c>
      <c r="M15">
        <v>6</v>
      </c>
      <c r="N15" t="s">
        <v>157</v>
      </c>
      <c r="O15" t="s">
        <v>158</v>
      </c>
    </row>
    <row r="16" spans="1:15" x14ac:dyDescent="0.25">
      <c r="A16" t="s">
        <v>164</v>
      </c>
      <c r="B16" s="23" t="s">
        <v>154</v>
      </c>
      <c r="C16" s="23" t="s">
        <v>165</v>
      </c>
      <c r="D16" s="23" t="s">
        <v>167</v>
      </c>
      <c r="E16" t="s">
        <v>157</v>
      </c>
      <c r="F16" t="s">
        <v>136</v>
      </c>
      <c r="G16">
        <v>1680</v>
      </c>
      <c r="H16" s="23" t="s">
        <v>194</v>
      </c>
      <c r="I16" s="23" t="s">
        <v>196</v>
      </c>
      <c r="J16">
        <v>1</v>
      </c>
      <c r="K16">
        <v>1</v>
      </c>
      <c r="L16" t="s">
        <v>293</v>
      </c>
      <c r="M16">
        <v>6</v>
      </c>
      <c r="N16" t="s">
        <v>157</v>
      </c>
      <c r="O16" t="s">
        <v>158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="115" zoomScaleNormal="115" workbookViewId="0">
      <selection activeCell="D32" sqref="D32"/>
    </sheetView>
  </sheetViews>
  <sheetFormatPr defaultRowHeight="14.4" x14ac:dyDescent="0.25"/>
  <cols>
    <col min="1" max="1" width="9.44140625" style="23" bestFit="1" customWidth="1"/>
    <col min="2" max="2" width="11.6640625" style="23" bestFit="1" customWidth="1"/>
    <col min="3" max="3" width="17.21875" style="23" bestFit="1" customWidth="1"/>
    <col min="4" max="4" width="7.44140625" bestFit="1" customWidth="1"/>
    <col min="5" max="5" width="16.109375" bestFit="1" customWidth="1"/>
    <col min="6" max="6" width="8.44140625" bestFit="1" customWidth="1"/>
    <col min="7" max="7" width="9.44140625" bestFit="1" customWidth="1"/>
    <col min="8" max="9" width="26.109375" style="23" bestFit="1" customWidth="1"/>
    <col min="10" max="10" width="10.44140625" bestFit="1" customWidth="1"/>
    <col min="11" max="11" width="18.33203125" bestFit="1" customWidth="1"/>
    <col min="12" max="12" width="13.88671875" bestFit="1" customWidth="1"/>
    <col min="13" max="13" width="20.44140625" bestFit="1" customWidth="1"/>
    <col min="14" max="14" width="13.88671875" style="23" bestFit="1" customWidth="1"/>
    <col min="15" max="15" width="11.6640625" style="23" bestFit="1" customWidth="1"/>
    <col min="16" max="16" width="16.109375" style="23" bestFit="1" customWidth="1"/>
    <col min="17" max="17" width="26.109375" style="23" bestFit="1" customWidth="1"/>
  </cols>
  <sheetData>
    <row r="1" spans="1:17" x14ac:dyDescent="0.25">
      <c r="A1" s="28" t="s">
        <v>201</v>
      </c>
      <c r="B1" s="28" t="s">
        <v>202</v>
      </c>
      <c r="C1" s="28" t="s">
        <v>54</v>
      </c>
      <c r="D1" s="27" t="s">
        <v>203</v>
      </c>
      <c r="E1" s="27" t="s">
        <v>204</v>
      </c>
      <c r="F1" s="27" t="s">
        <v>205</v>
      </c>
      <c r="G1" s="27" t="s">
        <v>55</v>
      </c>
      <c r="H1" s="28" t="s">
        <v>57</v>
      </c>
      <c r="I1" s="28" t="s">
        <v>206</v>
      </c>
      <c r="J1" s="27" t="s">
        <v>59</v>
      </c>
      <c r="K1" s="27" t="s">
        <v>207</v>
      </c>
      <c r="L1" s="27" t="s">
        <v>208</v>
      </c>
      <c r="M1" s="27" t="s">
        <v>209</v>
      </c>
      <c r="N1" s="28" t="s">
        <v>210</v>
      </c>
      <c r="O1" s="28" t="s">
        <v>211</v>
      </c>
      <c r="P1" s="28" t="s">
        <v>212</v>
      </c>
      <c r="Q1" s="28" t="s">
        <v>213</v>
      </c>
    </row>
    <row r="2" spans="1:17" x14ac:dyDescent="0.25">
      <c r="A2" s="23" t="s">
        <v>214</v>
      </c>
      <c r="B2" s="23" t="s">
        <v>241</v>
      </c>
      <c r="C2" s="23" t="s">
        <v>215</v>
      </c>
      <c r="D2" t="s">
        <v>216</v>
      </c>
      <c r="E2">
        <v>1916</v>
      </c>
      <c r="F2">
        <v>1913</v>
      </c>
      <c r="G2" s="30">
        <v>3</v>
      </c>
      <c r="H2" s="23" t="s">
        <v>242</v>
      </c>
      <c r="I2" s="31" t="s">
        <v>242</v>
      </c>
      <c r="J2">
        <v>51.806800000000003</v>
      </c>
      <c r="K2">
        <v>8.4499999999999993</v>
      </c>
      <c r="L2">
        <v>0.163106</v>
      </c>
      <c r="M2">
        <v>0</v>
      </c>
      <c r="N2" s="23" t="s">
        <v>217</v>
      </c>
      <c r="O2" s="23" t="s">
        <v>218</v>
      </c>
      <c r="P2" s="23" t="s">
        <v>217</v>
      </c>
      <c r="Q2" s="23" t="s">
        <v>243</v>
      </c>
    </row>
    <row r="3" spans="1:17" x14ac:dyDescent="0.25">
      <c r="A3" s="23" t="s">
        <v>219</v>
      </c>
      <c r="B3" s="23" t="s">
        <v>241</v>
      </c>
      <c r="C3" s="23" t="s">
        <v>220</v>
      </c>
      <c r="D3" t="s">
        <v>216</v>
      </c>
      <c r="E3">
        <v>500</v>
      </c>
      <c r="F3">
        <v>498</v>
      </c>
      <c r="G3" s="30">
        <v>2</v>
      </c>
      <c r="H3" s="23" t="s">
        <v>242</v>
      </c>
      <c r="I3" s="31" t="s">
        <v>242</v>
      </c>
      <c r="J3">
        <v>56.144300000000001</v>
      </c>
      <c r="K3">
        <v>9.15</v>
      </c>
      <c r="L3">
        <v>0.16297300000000001</v>
      </c>
      <c r="M3">
        <v>0</v>
      </c>
      <c r="N3" s="23" t="s">
        <v>221</v>
      </c>
      <c r="O3" s="23" t="s">
        <v>222</v>
      </c>
      <c r="P3" s="23" t="s">
        <v>221</v>
      </c>
      <c r="Q3" s="23" t="s">
        <v>244</v>
      </c>
    </row>
    <row r="4" spans="1:17" x14ac:dyDescent="0.25">
      <c r="A4" s="23" t="s">
        <v>223</v>
      </c>
      <c r="B4" s="23" t="s">
        <v>241</v>
      </c>
      <c r="C4" s="23" t="s">
        <v>245</v>
      </c>
      <c r="D4" t="s">
        <v>216</v>
      </c>
      <c r="E4">
        <v>100</v>
      </c>
      <c r="F4">
        <v>96.5</v>
      </c>
      <c r="G4" s="30">
        <v>3.5</v>
      </c>
      <c r="H4" s="23" t="s">
        <v>242</v>
      </c>
      <c r="I4" s="31" t="s">
        <v>242</v>
      </c>
      <c r="J4">
        <v>1.93</v>
      </c>
      <c r="K4">
        <v>1.93</v>
      </c>
      <c r="L4">
        <v>1</v>
      </c>
      <c r="M4">
        <v>0</v>
      </c>
      <c r="N4" s="23" t="s">
        <v>217</v>
      </c>
      <c r="O4" s="23" t="s">
        <v>224</v>
      </c>
      <c r="P4" s="23" t="s">
        <v>217</v>
      </c>
      <c r="Q4" s="23" t="s">
        <v>246</v>
      </c>
    </row>
    <row r="5" spans="1:17" x14ac:dyDescent="0.25">
      <c r="A5" s="23" t="s">
        <v>225</v>
      </c>
      <c r="B5" s="23" t="s">
        <v>241</v>
      </c>
      <c r="C5" s="23" t="s">
        <v>226</v>
      </c>
      <c r="D5" t="s">
        <v>216</v>
      </c>
      <c r="E5">
        <v>20</v>
      </c>
      <c r="F5">
        <v>18</v>
      </c>
      <c r="G5" s="30">
        <v>2</v>
      </c>
      <c r="H5" s="23" t="s">
        <v>81</v>
      </c>
      <c r="I5" s="31" t="s">
        <v>81</v>
      </c>
      <c r="J5">
        <v>48.2</v>
      </c>
      <c r="K5">
        <v>48.2</v>
      </c>
      <c r="L5">
        <v>1</v>
      </c>
      <c r="M5">
        <v>0</v>
      </c>
      <c r="N5" s="23" t="s">
        <v>227</v>
      </c>
      <c r="O5" s="23" t="s">
        <v>228</v>
      </c>
      <c r="P5" s="23" t="s">
        <v>227</v>
      </c>
      <c r="Q5" s="23" t="s">
        <v>247</v>
      </c>
    </row>
    <row r="6" spans="1:17" x14ac:dyDescent="0.25">
      <c r="A6" s="23" t="s">
        <v>229</v>
      </c>
      <c r="B6" s="23" t="s">
        <v>241</v>
      </c>
      <c r="C6" s="23" t="s">
        <v>248</v>
      </c>
      <c r="D6" t="s">
        <v>216</v>
      </c>
      <c r="E6">
        <v>8</v>
      </c>
      <c r="F6" t="s">
        <v>94</v>
      </c>
      <c r="G6" s="30">
        <v>8</v>
      </c>
      <c r="H6" s="23" t="s">
        <v>81</v>
      </c>
      <c r="I6" s="31" t="s">
        <v>81</v>
      </c>
      <c r="J6">
        <v>19.22</v>
      </c>
      <c r="K6">
        <v>19.22</v>
      </c>
      <c r="L6">
        <v>1</v>
      </c>
      <c r="M6">
        <v>0</v>
      </c>
      <c r="N6" s="23" t="s">
        <v>227</v>
      </c>
      <c r="O6" s="23" t="s">
        <v>228</v>
      </c>
      <c r="P6" s="23" t="s">
        <v>227</v>
      </c>
      <c r="Q6" s="23" t="s">
        <v>249</v>
      </c>
    </row>
    <row r="7" spans="1:17" x14ac:dyDescent="0.25">
      <c r="A7" s="23" t="s">
        <v>230</v>
      </c>
      <c r="B7" s="23" t="s">
        <v>241</v>
      </c>
      <c r="C7" s="23" t="s">
        <v>231</v>
      </c>
      <c r="D7" t="s">
        <v>216</v>
      </c>
      <c r="E7">
        <v>500</v>
      </c>
      <c r="F7">
        <v>220</v>
      </c>
      <c r="G7" s="30">
        <v>280</v>
      </c>
      <c r="H7" s="23" t="s">
        <v>250</v>
      </c>
      <c r="I7" s="31" t="s">
        <v>250</v>
      </c>
      <c r="J7">
        <v>1.9858</v>
      </c>
      <c r="K7">
        <v>1.9858</v>
      </c>
      <c r="L7">
        <v>1</v>
      </c>
      <c r="M7">
        <v>0</v>
      </c>
      <c r="N7" s="23" t="s">
        <v>232</v>
      </c>
      <c r="O7" s="23" t="s">
        <v>233</v>
      </c>
      <c r="P7" s="23" t="s">
        <v>232</v>
      </c>
      <c r="Q7" s="23" t="s">
        <v>251</v>
      </c>
    </row>
    <row r="8" spans="1:17" x14ac:dyDescent="0.25">
      <c r="A8" s="23" t="s">
        <v>234</v>
      </c>
      <c r="B8" s="23" t="s">
        <v>241</v>
      </c>
      <c r="C8" s="23" t="s">
        <v>235</v>
      </c>
      <c r="D8" t="s">
        <v>216</v>
      </c>
      <c r="E8">
        <v>50</v>
      </c>
      <c r="F8">
        <v>35</v>
      </c>
      <c r="G8" s="30">
        <v>15</v>
      </c>
      <c r="H8" s="23" t="s">
        <v>81</v>
      </c>
      <c r="I8" s="31" t="s">
        <v>81</v>
      </c>
      <c r="J8">
        <v>21</v>
      </c>
      <c r="K8">
        <v>21</v>
      </c>
      <c r="L8">
        <v>1</v>
      </c>
      <c r="M8">
        <v>0</v>
      </c>
      <c r="N8" s="23" t="s">
        <v>227</v>
      </c>
      <c r="O8" s="23" t="s">
        <v>228</v>
      </c>
      <c r="P8" s="23" t="s">
        <v>227</v>
      </c>
      <c r="Q8" s="23" t="s">
        <v>252</v>
      </c>
    </row>
    <row r="9" spans="1:17" x14ac:dyDescent="0.25">
      <c r="A9" s="23" t="s">
        <v>236</v>
      </c>
      <c r="B9" s="23" t="s">
        <v>241</v>
      </c>
      <c r="C9" s="23" t="s">
        <v>237</v>
      </c>
      <c r="D9" t="s">
        <v>216</v>
      </c>
      <c r="E9">
        <v>50</v>
      </c>
      <c r="F9">
        <v>41</v>
      </c>
      <c r="G9" s="30">
        <v>9</v>
      </c>
      <c r="H9" s="23" t="s">
        <v>81</v>
      </c>
      <c r="I9" s="31" t="s">
        <v>81</v>
      </c>
      <c r="J9">
        <v>19.5</v>
      </c>
      <c r="K9">
        <v>19.5</v>
      </c>
      <c r="L9">
        <v>1</v>
      </c>
      <c r="M9">
        <v>0</v>
      </c>
      <c r="N9" s="23" t="s">
        <v>227</v>
      </c>
      <c r="O9" s="23" t="s">
        <v>228</v>
      </c>
      <c r="P9" s="23" t="s">
        <v>227</v>
      </c>
      <c r="Q9" s="23" t="s">
        <v>253</v>
      </c>
    </row>
    <row r="10" spans="1:17" x14ac:dyDescent="0.25">
      <c r="A10" s="23" t="s">
        <v>238</v>
      </c>
      <c r="B10" s="23" t="s">
        <v>241</v>
      </c>
      <c r="C10" s="23" t="s">
        <v>239</v>
      </c>
      <c r="D10" t="s">
        <v>216</v>
      </c>
      <c r="E10">
        <v>10</v>
      </c>
      <c r="F10">
        <v>3</v>
      </c>
      <c r="G10" s="30">
        <v>7</v>
      </c>
      <c r="H10" s="23" t="s">
        <v>250</v>
      </c>
      <c r="I10" s="31" t="s">
        <v>250</v>
      </c>
      <c r="J10">
        <v>16.5</v>
      </c>
      <c r="K10">
        <v>16.5</v>
      </c>
      <c r="L10">
        <v>1</v>
      </c>
      <c r="M10">
        <v>0</v>
      </c>
      <c r="N10" s="23" t="s">
        <v>240</v>
      </c>
      <c r="O10" s="23" t="s">
        <v>233</v>
      </c>
      <c r="P10" s="23" t="s">
        <v>240</v>
      </c>
      <c r="Q10" s="23" t="s">
        <v>254</v>
      </c>
    </row>
    <row r="11" spans="1:17" x14ac:dyDescent="0.25">
      <c r="I11" s="29" t="s">
        <v>255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37" sqref="E37"/>
    </sheetView>
  </sheetViews>
  <sheetFormatPr defaultRowHeight="14.4" x14ac:dyDescent="0.25"/>
  <cols>
    <col min="1" max="1" width="8.44140625" bestFit="1" customWidth="1"/>
    <col min="2" max="2" width="13.88671875" bestFit="1" customWidth="1"/>
    <col min="3" max="3" width="18.33203125" bestFit="1" customWidth="1"/>
    <col min="4" max="4" width="12.77734375" bestFit="1" customWidth="1"/>
    <col min="5" max="5" width="8.44140625" bestFit="1" customWidth="1"/>
  </cols>
  <sheetData>
    <row r="1" spans="1:5" x14ac:dyDescent="0.25">
      <c r="A1" t="s">
        <v>259</v>
      </c>
      <c r="B1" t="s">
        <v>260</v>
      </c>
      <c r="C1" t="s">
        <v>256</v>
      </c>
      <c r="D1" t="s">
        <v>257</v>
      </c>
      <c r="E1" t="s">
        <v>258</v>
      </c>
    </row>
    <row r="2" spans="1:5" x14ac:dyDescent="0.25">
      <c r="A2" t="s">
        <v>261</v>
      </c>
      <c r="B2" t="s">
        <v>262</v>
      </c>
      <c r="C2">
        <v>20</v>
      </c>
      <c r="D2">
        <v>0.71428571428571397</v>
      </c>
      <c r="E2">
        <v>1.5</v>
      </c>
    </row>
    <row r="3" spans="1:5" x14ac:dyDescent="0.25">
      <c r="A3" t="s">
        <v>261</v>
      </c>
      <c r="B3">
        <v>9976414</v>
      </c>
      <c r="C3">
        <v>40</v>
      </c>
      <c r="D3">
        <v>5</v>
      </c>
      <c r="E3">
        <v>1.5</v>
      </c>
    </row>
    <row r="4" spans="1:5" x14ac:dyDescent="0.25">
      <c r="A4" t="s">
        <v>261</v>
      </c>
      <c r="B4" t="s">
        <v>263</v>
      </c>
      <c r="C4">
        <v>80</v>
      </c>
      <c r="D4">
        <v>8.5714285714285694</v>
      </c>
      <c r="E4">
        <v>1.5</v>
      </c>
    </row>
    <row r="5" spans="1:5" x14ac:dyDescent="0.25">
      <c r="A5" t="s">
        <v>261</v>
      </c>
      <c r="B5" t="s">
        <v>264</v>
      </c>
      <c r="C5">
        <v>140</v>
      </c>
      <c r="D5">
        <v>5</v>
      </c>
      <c r="E5">
        <v>1.5</v>
      </c>
    </row>
    <row r="6" spans="1:5" x14ac:dyDescent="0.25">
      <c r="A6" t="s">
        <v>261</v>
      </c>
      <c r="B6" t="s">
        <v>265</v>
      </c>
      <c r="C6">
        <v>100</v>
      </c>
      <c r="D6">
        <v>5</v>
      </c>
      <c r="E6">
        <v>1.5</v>
      </c>
    </row>
    <row r="7" spans="1:5" x14ac:dyDescent="0.25">
      <c r="A7" t="s">
        <v>261</v>
      </c>
      <c r="B7" t="s">
        <v>266</v>
      </c>
      <c r="C7">
        <v>110</v>
      </c>
      <c r="D7">
        <v>5</v>
      </c>
      <c r="E7">
        <v>1.5</v>
      </c>
    </row>
    <row r="8" spans="1:5" x14ac:dyDescent="0.25">
      <c r="A8" t="s">
        <v>261</v>
      </c>
      <c r="B8" t="s">
        <v>267</v>
      </c>
      <c r="C8">
        <v>140</v>
      </c>
      <c r="D8">
        <v>5</v>
      </c>
      <c r="E8">
        <v>1.5</v>
      </c>
    </row>
    <row r="9" spans="1:5" x14ac:dyDescent="0.25">
      <c r="A9" t="s">
        <v>261</v>
      </c>
      <c r="B9">
        <v>19368</v>
      </c>
      <c r="C9">
        <v>60</v>
      </c>
      <c r="D9">
        <v>6.4285714285714297</v>
      </c>
      <c r="E9">
        <v>1.5</v>
      </c>
    </row>
    <row r="10" spans="1:5" x14ac:dyDescent="0.25">
      <c r="A10" t="s">
        <v>261</v>
      </c>
      <c r="B10">
        <v>1960003</v>
      </c>
      <c r="C10">
        <v>140</v>
      </c>
      <c r="D10">
        <v>6.4285714285714297</v>
      </c>
      <c r="E10">
        <v>1.5</v>
      </c>
    </row>
    <row r="11" spans="1:5" x14ac:dyDescent="0.25">
      <c r="A11" t="s">
        <v>261</v>
      </c>
      <c r="B11" t="s">
        <v>268</v>
      </c>
      <c r="C11">
        <v>140</v>
      </c>
      <c r="D11">
        <v>6.4285714285714297</v>
      </c>
      <c r="E11">
        <v>1.5</v>
      </c>
    </row>
    <row r="12" spans="1:5" x14ac:dyDescent="0.25">
      <c r="A12" t="s">
        <v>261</v>
      </c>
      <c r="B12">
        <v>318245</v>
      </c>
      <c r="C12">
        <v>140</v>
      </c>
      <c r="D12">
        <v>6.4285714285714297</v>
      </c>
      <c r="E12">
        <v>1.5</v>
      </c>
    </row>
    <row r="13" spans="1:5" x14ac:dyDescent="0.25">
      <c r="A13" t="s">
        <v>261</v>
      </c>
      <c r="B13">
        <v>320471</v>
      </c>
      <c r="C13">
        <v>140</v>
      </c>
      <c r="D13">
        <v>6.4285714285714297</v>
      </c>
      <c r="E13">
        <v>1.5</v>
      </c>
    </row>
    <row r="14" spans="1:5" x14ac:dyDescent="0.25">
      <c r="A14" t="s">
        <v>261</v>
      </c>
      <c r="B14">
        <v>332001062</v>
      </c>
      <c r="C14">
        <v>120</v>
      </c>
      <c r="D14">
        <v>0.71428571428571397</v>
      </c>
      <c r="E14">
        <v>1.5</v>
      </c>
    </row>
    <row r="15" spans="1:5" x14ac:dyDescent="0.25">
      <c r="A15" t="s">
        <v>261</v>
      </c>
      <c r="B15">
        <v>420000177</v>
      </c>
      <c r="C15">
        <v>140</v>
      </c>
      <c r="D15">
        <v>8.5714285714285694</v>
      </c>
      <c r="E15">
        <v>1.5</v>
      </c>
    </row>
    <row r="16" spans="1:5" x14ac:dyDescent="0.25">
      <c r="A16" t="s">
        <v>261</v>
      </c>
      <c r="B16">
        <v>420001781</v>
      </c>
      <c r="C16">
        <v>70</v>
      </c>
      <c r="D16">
        <v>8.5714285714285694</v>
      </c>
      <c r="E16">
        <v>1.5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3" sqref="C23:C24"/>
    </sheetView>
  </sheetViews>
  <sheetFormatPr defaultRowHeight="14.4" x14ac:dyDescent="0.25"/>
  <cols>
    <col min="1" max="1" width="16.109375" style="23" bestFit="1" customWidth="1"/>
    <col min="2" max="3" width="12.77734375" bestFit="1" customWidth="1"/>
    <col min="4" max="4" width="6.44140625" bestFit="1" customWidth="1"/>
    <col min="5" max="5" width="26.109375" style="23" bestFit="1" customWidth="1"/>
    <col min="6" max="6" width="9.44140625" style="23" bestFit="1" customWidth="1"/>
    <col min="7" max="7" width="10.44140625" bestFit="1" customWidth="1"/>
  </cols>
  <sheetData>
    <row r="1" spans="1:7" x14ac:dyDescent="0.25">
      <c r="A1" s="28" t="s">
        <v>54</v>
      </c>
      <c r="B1" s="27" t="s">
        <v>275</v>
      </c>
      <c r="C1" s="27" t="s">
        <v>276</v>
      </c>
      <c r="D1" s="27" t="s">
        <v>277</v>
      </c>
      <c r="E1" s="28" t="s">
        <v>278</v>
      </c>
      <c r="F1" s="28" t="s">
        <v>279</v>
      </c>
      <c r="G1" s="27" t="s">
        <v>280</v>
      </c>
    </row>
    <row r="2" spans="1:7" x14ac:dyDescent="0.25">
      <c r="A2" s="23" t="s">
        <v>281</v>
      </c>
      <c r="B2">
        <v>10</v>
      </c>
      <c r="C2">
        <v>7</v>
      </c>
      <c r="D2">
        <v>3</v>
      </c>
      <c r="E2" s="23" t="s">
        <v>286</v>
      </c>
      <c r="F2" s="23" t="s">
        <v>282</v>
      </c>
      <c r="G2">
        <v>0</v>
      </c>
    </row>
    <row r="3" spans="1:7" x14ac:dyDescent="0.25">
      <c r="A3" s="23" t="s">
        <v>287</v>
      </c>
      <c r="B3">
        <v>13.8223236866415</v>
      </c>
      <c r="C3">
        <v>10.8223236866415</v>
      </c>
      <c r="D3">
        <v>3</v>
      </c>
      <c r="E3" s="23" t="s">
        <v>288</v>
      </c>
      <c r="F3" s="23" t="s">
        <v>283</v>
      </c>
      <c r="G3">
        <v>20</v>
      </c>
    </row>
    <row r="4" spans="1:7" x14ac:dyDescent="0.25">
      <c r="A4" s="23" t="s">
        <v>284</v>
      </c>
      <c r="B4">
        <v>10</v>
      </c>
      <c r="C4">
        <v>7</v>
      </c>
      <c r="D4">
        <v>3</v>
      </c>
      <c r="E4" s="23" t="s">
        <v>289</v>
      </c>
      <c r="F4" s="23" t="s">
        <v>283</v>
      </c>
      <c r="G4">
        <v>40</v>
      </c>
    </row>
    <row r="5" spans="1:7" x14ac:dyDescent="0.25">
      <c r="A5" s="23" t="s">
        <v>285</v>
      </c>
      <c r="B5">
        <v>12.6146118972273</v>
      </c>
      <c r="C5">
        <v>9.6146118972272792</v>
      </c>
      <c r="D5">
        <v>3</v>
      </c>
      <c r="E5" s="23" t="s">
        <v>290</v>
      </c>
      <c r="F5" s="23" t="s">
        <v>283</v>
      </c>
      <c r="G5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Data Structure</vt:lpstr>
      <vt:lpstr>v_tt_sales_demand_open_details</vt:lpstr>
      <vt:lpstr>bom</vt:lpstr>
      <vt:lpstr>bsp_flatbom</vt:lpstr>
      <vt:lpstr>orderitems</vt:lpstr>
      <vt:lpstr>spmatrix</vt:lpstr>
      <vt:lpstr>t_tt_dmd_manufacture_leadtime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-1252507375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