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周评分统计" sheetId="1" r:id="rId1"/>
    <sheet name="月报统计" sheetId="2" r:id="rId2"/>
    <sheet name="年度绩效表" sheetId="3" r:id="rId3"/>
  </sheets>
  <calcPr calcId="152511"/>
</workbook>
</file>

<file path=xl/calcChain.xml><?xml version="1.0" encoding="utf-8"?>
<calcChain xmlns="http://schemas.openxmlformats.org/spreadsheetml/2006/main">
  <c r="BJ7" i="1" l="1"/>
  <c r="BJ8" i="1"/>
  <c r="BJ9" i="1"/>
  <c r="BJ10" i="1"/>
  <c r="AY7" i="1"/>
  <c r="AY8" i="1"/>
  <c r="BD7" i="1"/>
  <c r="BD8" i="1"/>
  <c r="AS7" i="1"/>
  <c r="AN7" i="1"/>
  <c r="AH7" i="1"/>
  <c r="AC7" i="1"/>
  <c r="X7" i="1"/>
  <c r="X8" i="1"/>
  <c r="X9" i="1"/>
  <c r="R7" i="1"/>
  <c r="M7" i="1"/>
  <c r="H7" i="1"/>
  <c r="H8" i="1"/>
  <c r="BO7" i="1"/>
  <c r="BO8" i="1"/>
  <c r="BO9" i="1"/>
  <c r="BK7" i="2" l="1"/>
  <c r="BK8" i="2"/>
  <c r="O6" i="3" s="1"/>
  <c r="BK9" i="2"/>
  <c r="O7" i="3" s="1"/>
  <c r="BK10" i="2"/>
  <c r="BK11" i="2"/>
  <c r="BK12" i="2"/>
  <c r="BK13" i="2"/>
  <c r="BK14" i="2"/>
  <c r="O8" i="3" s="1"/>
  <c r="BK15" i="2"/>
  <c r="BK16" i="2"/>
  <c r="BK6" i="2"/>
  <c r="O5" i="3" s="1"/>
  <c r="P9" i="3" l="1"/>
  <c r="O10" i="3"/>
  <c r="BK17" i="2" l="1"/>
  <c r="BK18" i="2"/>
  <c r="O11" i="3" s="1"/>
  <c r="BK19" i="2"/>
  <c r="BK20" i="2"/>
  <c r="BK21" i="2"/>
  <c r="BK22" i="2"/>
  <c r="BK23" i="2"/>
  <c r="BK24" i="2"/>
  <c r="O12" i="3" s="1"/>
  <c r="BK25" i="2"/>
  <c r="O13" i="3" s="1"/>
  <c r="BK26" i="2"/>
  <c r="O14" i="3" s="1"/>
  <c r="BK27" i="2"/>
  <c r="O15" i="3" s="1"/>
  <c r="BK28" i="2"/>
  <c r="O16" i="3" s="1"/>
  <c r="BK29" i="2"/>
  <c r="O19" i="3" s="1"/>
  <c r="BK30" i="2"/>
  <c r="O20" i="3" s="1"/>
  <c r="BK31" i="2"/>
  <c r="O21" i="3" s="1"/>
  <c r="BK32" i="2"/>
  <c r="O22" i="3" s="1"/>
  <c r="BK33" i="2"/>
  <c r="O17" i="3" s="1"/>
  <c r="BK34" i="2"/>
  <c r="O18" i="3" s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6" i="1"/>
  <c r="AC26" i="1"/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2" i="1"/>
  <c r="X33" i="1"/>
  <c r="X34" i="1"/>
  <c r="H3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2" i="1"/>
  <c r="M33" i="1"/>
  <c r="M34" i="1"/>
  <c r="AH23" i="1"/>
  <c r="AH24" i="1"/>
  <c r="AH26" i="1"/>
  <c r="AH27" i="1"/>
  <c r="AH28" i="1"/>
  <c r="AH29" i="1"/>
  <c r="AH30" i="1"/>
  <c r="AH32" i="1"/>
  <c r="AH33" i="1"/>
  <c r="AH34" i="1"/>
  <c r="BA7" i="2" l="1"/>
  <c r="BA8" i="2"/>
  <c r="M6" i="3" s="1"/>
  <c r="BA9" i="2"/>
  <c r="M7" i="3" s="1"/>
  <c r="BA10" i="2"/>
  <c r="BA11" i="2"/>
  <c r="BA12" i="2"/>
  <c r="BA13" i="2"/>
  <c r="BA14" i="2"/>
  <c r="M8" i="3" s="1"/>
  <c r="BA15" i="2"/>
  <c r="BA16" i="2"/>
  <c r="M10" i="3" s="1"/>
  <c r="BA17" i="2"/>
  <c r="BA18" i="2"/>
  <c r="M11" i="3" s="1"/>
  <c r="BA19" i="2"/>
  <c r="BA20" i="2"/>
  <c r="BA21" i="2"/>
  <c r="BA22" i="2"/>
  <c r="AV28" i="2"/>
  <c r="L16" i="3" s="1"/>
  <c r="AV29" i="2"/>
  <c r="L19" i="3" s="1"/>
  <c r="AV30" i="2"/>
  <c r="AV31" i="2"/>
  <c r="L21" i="3" s="1"/>
  <c r="AV32" i="2"/>
  <c r="L22" i="3" s="1"/>
  <c r="AV33" i="2"/>
  <c r="L17" i="3" s="1"/>
  <c r="AV34" i="2"/>
  <c r="L18" i="3" s="1"/>
  <c r="AV7" i="2"/>
  <c r="AV8" i="2"/>
  <c r="L6" i="3" s="1"/>
  <c r="AV9" i="2"/>
  <c r="L7" i="3" s="1"/>
  <c r="AV10" i="2"/>
  <c r="AV11" i="2"/>
  <c r="AV12" i="2"/>
  <c r="AV13" i="2"/>
  <c r="AV14" i="2"/>
  <c r="L8" i="3" s="1"/>
  <c r="AV15" i="2"/>
  <c r="AV16" i="2"/>
  <c r="L10" i="3" s="1"/>
  <c r="AV17" i="2"/>
  <c r="AV18" i="2"/>
  <c r="L11" i="3" s="1"/>
  <c r="AV19" i="2"/>
  <c r="AV20" i="2"/>
  <c r="AV21" i="2"/>
  <c r="AV22" i="2"/>
  <c r="AV23" i="2"/>
  <c r="AV24" i="2"/>
  <c r="L12" i="3" s="1"/>
  <c r="AV25" i="2"/>
  <c r="L13" i="3" s="1"/>
  <c r="AV26" i="2"/>
  <c r="AV27" i="2"/>
  <c r="AQ29" i="2"/>
  <c r="K19" i="3" s="1"/>
  <c r="AQ30" i="2"/>
  <c r="AQ31" i="2"/>
  <c r="K21" i="3" s="1"/>
  <c r="AQ32" i="2"/>
  <c r="K22" i="3" s="1"/>
  <c r="AQ33" i="2"/>
  <c r="K17" i="3" s="1"/>
  <c r="AQ34" i="2"/>
  <c r="K18" i="3" s="1"/>
  <c r="AQ7" i="2"/>
  <c r="AQ8" i="2"/>
  <c r="K6" i="3" s="1"/>
  <c r="AQ9" i="2"/>
  <c r="AQ10" i="2"/>
  <c r="AQ11" i="2"/>
  <c r="AQ12" i="2"/>
  <c r="AQ13" i="2"/>
  <c r="AQ14" i="2"/>
  <c r="AQ15" i="2"/>
  <c r="K8" i="3" s="1"/>
  <c r="AQ16" i="2"/>
  <c r="K10" i="3" s="1"/>
  <c r="AQ17" i="2"/>
  <c r="AQ18" i="2"/>
  <c r="AQ19" i="2"/>
  <c r="AQ20" i="2"/>
  <c r="AQ21" i="2"/>
  <c r="AQ22" i="2"/>
  <c r="AQ23" i="2"/>
  <c r="AQ24" i="2"/>
  <c r="K12" i="3" s="1"/>
  <c r="AQ25" i="2"/>
  <c r="K13" i="3" s="1"/>
  <c r="AQ26" i="2"/>
  <c r="AQ27" i="2"/>
  <c r="AQ28" i="2"/>
  <c r="K16" i="3" s="1"/>
  <c r="AL7" i="2"/>
  <c r="AL8" i="2"/>
  <c r="J6" i="3" s="1"/>
  <c r="AL9" i="2"/>
  <c r="J7" i="3" s="1"/>
  <c r="AL10" i="2"/>
  <c r="AL11" i="2"/>
  <c r="AL12" i="2"/>
  <c r="AL13" i="2"/>
  <c r="AL14" i="2"/>
  <c r="AL15" i="2"/>
  <c r="AL16" i="2"/>
  <c r="J10" i="3" s="1"/>
  <c r="AL17" i="2"/>
  <c r="AL18" i="2"/>
  <c r="AL19" i="2"/>
  <c r="AL20" i="2"/>
  <c r="AL21" i="2"/>
  <c r="AL22" i="2"/>
  <c r="AL23" i="2"/>
  <c r="AL24" i="2"/>
  <c r="J12" i="3" s="1"/>
  <c r="AL25" i="2"/>
  <c r="J13" i="3" s="1"/>
  <c r="AL26" i="2"/>
  <c r="AL27" i="2"/>
  <c r="AL28" i="2"/>
  <c r="AL29" i="2"/>
  <c r="J19" i="3" s="1"/>
  <c r="AL30" i="2"/>
  <c r="AL31" i="2"/>
  <c r="J21" i="3" s="1"/>
  <c r="AL32" i="2"/>
  <c r="J22" i="3" s="1"/>
  <c r="AL33" i="2"/>
  <c r="J17" i="3" s="1"/>
  <c r="AL34" i="2"/>
  <c r="J18" i="3" s="1"/>
  <c r="AG7" i="2"/>
  <c r="AG8" i="2"/>
  <c r="I6" i="3" s="1"/>
  <c r="AG9" i="2"/>
  <c r="AG10" i="2"/>
  <c r="AG11" i="2"/>
  <c r="AG12" i="2"/>
  <c r="AG13" i="2"/>
  <c r="AG14" i="2"/>
  <c r="AG15" i="2"/>
  <c r="AG16" i="2"/>
  <c r="I10" i="3" s="1"/>
  <c r="AG17" i="2"/>
  <c r="AG18" i="2"/>
  <c r="AG19" i="2"/>
  <c r="AG20" i="2"/>
  <c r="AG21" i="2"/>
  <c r="AG22" i="2"/>
  <c r="AG23" i="2"/>
  <c r="AG24" i="2"/>
  <c r="I12" i="3" s="1"/>
  <c r="AG25" i="2"/>
  <c r="I13" i="3" s="1"/>
  <c r="AG26" i="2"/>
  <c r="AG27" i="2"/>
  <c r="AG28" i="2"/>
  <c r="AG29" i="2"/>
  <c r="I19" i="3" s="1"/>
  <c r="AG30" i="2"/>
  <c r="AG31" i="2"/>
  <c r="I21" i="3" s="1"/>
  <c r="AG32" i="2"/>
  <c r="AG33" i="2"/>
  <c r="I17" i="3" s="1"/>
  <c r="AG34" i="2"/>
  <c r="AB25" i="2"/>
  <c r="H13" i="3" s="1"/>
  <c r="AB26" i="2"/>
  <c r="AB27" i="2"/>
  <c r="AB28" i="2"/>
  <c r="AB29" i="2"/>
  <c r="H19" i="3" s="1"/>
  <c r="AB30" i="2"/>
  <c r="AB31" i="2"/>
  <c r="H21" i="3" s="1"/>
  <c r="AB32" i="2"/>
  <c r="AB33" i="2"/>
  <c r="H17" i="3" s="1"/>
  <c r="AB34" i="2"/>
  <c r="AB7" i="2"/>
  <c r="AB8" i="2"/>
  <c r="AB9" i="2"/>
  <c r="AB10" i="2"/>
  <c r="AB11" i="2"/>
  <c r="AB12" i="2"/>
  <c r="AB13" i="2"/>
  <c r="AB14" i="2"/>
  <c r="AB15" i="2"/>
  <c r="AB16" i="2"/>
  <c r="H10" i="3" s="1"/>
  <c r="AB17" i="2"/>
  <c r="AB18" i="2"/>
  <c r="AB19" i="2"/>
  <c r="AB20" i="2"/>
  <c r="AB21" i="2"/>
  <c r="AB22" i="2"/>
  <c r="AB23" i="2"/>
  <c r="AB24" i="2"/>
  <c r="H12" i="3" s="1"/>
  <c r="W20" i="2"/>
  <c r="W21" i="2"/>
  <c r="W22" i="2"/>
  <c r="W23" i="2"/>
  <c r="W24" i="2"/>
  <c r="G12" i="3" s="1"/>
  <c r="W25" i="2"/>
  <c r="G13" i="3" s="1"/>
  <c r="W26" i="2"/>
  <c r="W27" i="2"/>
  <c r="W28" i="2"/>
  <c r="W29" i="2"/>
  <c r="G19" i="3" s="1"/>
  <c r="W30" i="2"/>
  <c r="W31" i="2"/>
  <c r="G21" i="3" s="1"/>
  <c r="W32" i="2"/>
  <c r="W33" i="2"/>
  <c r="G17" i="3" s="1"/>
  <c r="W34" i="2"/>
  <c r="W7" i="2"/>
  <c r="W8" i="2"/>
  <c r="W9" i="2"/>
  <c r="W10" i="2"/>
  <c r="W11" i="2"/>
  <c r="W12" i="2"/>
  <c r="W13" i="2"/>
  <c r="W14" i="2"/>
  <c r="W15" i="2"/>
  <c r="W16" i="2"/>
  <c r="G10" i="3" s="1"/>
  <c r="W17" i="2"/>
  <c r="W18" i="2"/>
  <c r="W19" i="2"/>
  <c r="R31" i="2"/>
  <c r="F21" i="3" s="1"/>
  <c r="R32" i="2"/>
  <c r="R33" i="2"/>
  <c r="F17" i="3" s="1"/>
  <c r="R34" i="2"/>
  <c r="R7" i="2"/>
  <c r="R8" i="2"/>
  <c r="R9" i="2"/>
  <c r="R10" i="2"/>
  <c r="R11" i="2"/>
  <c r="R12" i="2"/>
  <c r="R13" i="2"/>
  <c r="R14" i="2"/>
  <c r="R15" i="2"/>
  <c r="R16" i="2"/>
  <c r="F10" i="3" s="1"/>
  <c r="R17" i="2"/>
  <c r="R18" i="2"/>
  <c r="R19" i="2"/>
  <c r="R20" i="2"/>
  <c r="R21" i="2"/>
  <c r="R22" i="2"/>
  <c r="R23" i="2"/>
  <c r="R24" i="2"/>
  <c r="F12" i="3" s="1"/>
  <c r="R25" i="2"/>
  <c r="F13" i="3" s="1"/>
  <c r="R26" i="2"/>
  <c r="R27" i="2"/>
  <c r="R28" i="2"/>
  <c r="R29" i="2"/>
  <c r="F19" i="3" s="1"/>
  <c r="R30" i="2"/>
  <c r="M21" i="2"/>
  <c r="M22" i="2"/>
  <c r="M23" i="2"/>
  <c r="M24" i="2"/>
  <c r="E12" i="3" s="1"/>
  <c r="M25" i="2"/>
  <c r="E13" i="3" s="1"/>
  <c r="M26" i="2"/>
  <c r="M27" i="2"/>
  <c r="M28" i="2"/>
  <c r="M29" i="2"/>
  <c r="M30" i="2"/>
  <c r="M31" i="2"/>
  <c r="E21" i="3" s="1"/>
  <c r="M32" i="2"/>
  <c r="M33" i="2"/>
  <c r="E17" i="3" s="1"/>
  <c r="M34" i="2"/>
  <c r="M7" i="2"/>
  <c r="M8" i="2"/>
  <c r="M9" i="2"/>
  <c r="M10" i="2"/>
  <c r="M11" i="2"/>
  <c r="M12" i="2"/>
  <c r="M13" i="2"/>
  <c r="M14" i="2"/>
  <c r="M15" i="2"/>
  <c r="M16" i="2"/>
  <c r="E10" i="3" s="1"/>
  <c r="M17" i="2"/>
  <c r="M18" i="2"/>
  <c r="M19" i="2"/>
  <c r="M20" i="2"/>
  <c r="BF30" i="2"/>
  <c r="N20" i="3" s="1"/>
  <c r="BA30" i="2"/>
  <c r="M20" i="3" s="1"/>
  <c r="P20" i="3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D12" i="3" s="1"/>
  <c r="H25" i="2"/>
  <c r="D13" i="3" s="1"/>
  <c r="P13" i="3" s="1"/>
  <c r="H26" i="2"/>
  <c r="H27" i="2"/>
  <c r="H28" i="2"/>
  <c r="H29" i="2"/>
  <c r="H30" i="2"/>
  <c r="H31" i="2"/>
  <c r="D21" i="3" s="1"/>
  <c r="H32" i="2"/>
  <c r="H33" i="2"/>
  <c r="D17" i="3" s="1"/>
  <c r="H34" i="2"/>
  <c r="K7" i="3" l="1"/>
  <c r="AV6" i="2"/>
  <c r="L5" i="3" s="1"/>
  <c r="AQ6" i="2"/>
  <c r="K5" i="3" s="1"/>
  <c r="AL6" i="2"/>
  <c r="J5" i="3" s="1"/>
  <c r="AG6" i="2"/>
  <c r="I5" i="3" s="1"/>
  <c r="AB6" i="2"/>
  <c r="H5" i="3" s="1"/>
  <c r="W6" i="2"/>
  <c r="G5" i="3" s="1"/>
  <c r="R6" i="2"/>
  <c r="F5" i="3" s="1"/>
  <c r="M6" i="2"/>
  <c r="E5" i="3" s="1"/>
  <c r="H6" i="2"/>
  <c r="D5" i="3" s="1"/>
  <c r="R12" i="1" l="1"/>
  <c r="R11" i="1"/>
  <c r="T20" i="3"/>
  <c r="AS28" i="1"/>
  <c r="AY11" i="1"/>
  <c r="AS11" i="1"/>
  <c r="AN11" i="1"/>
  <c r="AH11" i="1"/>
  <c r="AC11" i="1"/>
  <c r="AY34" i="1"/>
  <c r="AS34" i="1"/>
  <c r="AN34" i="1"/>
  <c r="AY33" i="1"/>
  <c r="AS33" i="1"/>
  <c r="AN33" i="1"/>
  <c r="AC33" i="1"/>
  <c r="R33" i="1"/>
  <c r="AZ31" i="1"/>
  <c r="AT31" i="1"/>
  <c r="AO31" i="1"/>
  <c r="AD31" i="1"/>
  <c r="AH31" i="1" s="1"/>
  <c r="AI31" i="1" s="1"/>
  <c r="S31" i="1"/>
  <c r="X31" i="1" s="1"/>
  <c r="Y31" i="1" s="1"/>
  <c r="I31" i="1"/>
  <c r="M31" i="1" s="1"/>
  <c r="N31" i="1" s="1"/>
  <c r="AY32" i="1"/>
  <c r="AS32" i="1"/>
  <c r="AN32" i="1"/>
  <c r="AY29" i="1"/>
  <c r="AS29" i="1"/>
  <c r="AN29" i="1"/>
  <c r="AC29" i="1"/>
  <c r="R29" i="1"/>
  <c r="AY26" i="1"/>
  <c r="AZ25" i="1"/>
  <c r="AT25" i="1"/>
  <c r="AO25" i="1"/>
  <c r="S25" i="1"/>
  <c r="X25" i="1" s="1"/>
  <c r="Y25" i="1" s="1"/>
  <c r="AC25" i="1" s="1"/>
  <c r="AD25" i="1" s="1"/>
  <c r="AH25" i="1" s="1"/>
  <c r="AI25" i="1" s="1"/>
  <c r="I25" i="1"/>
  <c r="M25" i="1" s="1"/>
  <c r="N25" i="1" s="1"/>
  <c r="AY24" i="1"/>
  <c r="AS24" i="1"/>
  <c r="AN24" i="1"/>
  <c r="AC24" i="1"/>
  <c r="R24" i="1"/>
  <c r="AY23" i="1"/>
  <c r="AY22" i="1"/>
  <c r="AS22" i="1"/>
  <c r="AN22" i="1"/>
  <c r="AH22" i="1"/>
  <c r="AC22" i="1"/>
  <c r="R22" i="1"/>
  <c r="AY21" i="1"/>
  <c r="AS21" i="1"/>
  <c r="AN21" i="1"/>
  <c r="AH21" i="1"/>
  <c r="AC21" i="1"/>
  <c r="R21" i="1"/>
  <c r="AY20" i="1"/>
  <c r="AS20" i="1"/>
  <c r="AN20" i="1"/>
  <c r="AH20" i="1"/>
  <c r="AC20" i="1"/>
  <c r="R20" i="1"/>
  <c r="AY19" i="1"/>
  <c r="AS19" i="1"/>
  <c r="AN19" i="1"/>
  <c r="AH19" i="1"/>
  <c r="AC19" i="1"/>
  <c r="R19" i="1"/>
  <c r="AY18" i="1"/>
  <c r="AY17" i="1"/>
  <c r="AS17" i="1"/>
  <c r="AN17" i="1"/>
  <c r="AH17" i="1"/>
  <c r="AC17" i="1"/>
  <c r="R17" i="1"/>
  <c r="AY16" i="1"/>
  <c r="AS16" i="1"/>
  <c r="AN16" i="1"/>
  <c r="AH16" i="1"/>
  <c r="AC16" i="1"/>
  <c r="R16" i="1"/>
  <c r="AY13" i="1"/>
  <c r="AY12" i="1"/>
  <c r="AS12" i="1"/>
  <c r="AN12" i="1"/>
  <c r="AH12" i="1"/>
  <c r="AC12" i="1"/>
  <c r="BD22" i="1"/>
  <c r="BD20" i="1"/>
  <c r="BD12" i="1"/>
  <c r="BD11" i="1"/>
  <c r="AY10" i="1"/>
  <c r="AY9" i="1"/>
  <c r="AS9" i="1"/>
  <c r="AN9" i="1"/>
  <c r="AH8" i="1"/>
  <c r="AS8" i="1"/>
  <c r="AN8" i="1"/>
  <c r="AY30" i="1"/>
  <c r="AY28" i="1"/>
  <c r="AY27" i="1"/>
  <c r="AY15" i="1"/>
  <c r="AY14" i="1"/>
  <c r="AY6" i="1"/>
  <c r="AS6" i="1"/>
  <c r="AN6" i="1"/>
  <c r="AH6" i="1"/>
  <c r="AC6" i="1"/>
  <c r="X6" i="1"/>
  <c r="BD6" i="1"/>
  <c r="BJ6" i="1"/>
  <c r="BD9" i="1"/>
  <c r="BD10" i="1"/>
  <c r="BJ11" i="1"/>
  <c r="BJ12" i="1"/>
  <c r="BD13" i="1"/>
  <c r="BJ13" i="1"/>
  <c r="BD14" i="1"/>
  <c r="BJ14" i="1"/>
  <c r="BD15" i="1"/>
  <c r="BJ15" i="1"/>
  <c r="BD16" i="1"/>
  <c r="BJ16" i="1"/>
  <c r="BD17" i="1"/>
  <c r="BJ17" i="1"/>
  <c r="BD18" i="1"/>
  <c r="BJ18" i="1"/>
  <c r="BD19" i="1"/>
  <c r="BJ19" i="1"/>
  <c r="BJ20" i="1"/>
  <c r="BD21" i="1"/>
  <c r="BJ21" i="1"/>
  <c r="BJ22" i="1"/>
  <c r="BD23" i="1"/>
  <c r="BJ23" i="1"/>
  <c r="BD24" i="1"/>
  <c r="BJ24" i="1"/>
  <c r="BD25" i="1"/>
  <c r="BJ25" i="1"/>
  <c r="BD26" i="1"/>
  <c r="BJ26" i="1"/>
  <c r="BD27" i="1"/>
  <c r="BJ27" i="1"/>
  <c r="BD28" i="1"/>
  <c r="BJ28" i="1"/>
  <c r="BD29" i="1"/>
  <c r="BJ29" i="1"/>
  <c r="BD30" i="1"/>
  <c r="BJ30" i="1"/>
  <c r="BD31" i="1"/>
  <c r="BJ31" i="1"/>
  <c r="BD32" i="1"/>
  <c r="BJ32" i="1"/>
  <c r="BD33" i="1"/>
  <c r="BJ33" i="1"/>
  <c r="BD34" i="1"/>
  <c r="BJ34" i="1"/>
  <c r="R28" i="1"/>
  <c r="R27" i="1"/>
  <c r="R26" i="1"/>
  <c r="R6" i="1"/>
  <c r="M6" i="1"/>
  <c r="H6" i="1"/>
  <c r="T9" i="3" l="1"/>
  <c r="T13" i="3"/>
  <c r="BF18" i="2"/>
  <c r="N11" i="3" s="1"/>
  <c r="P11" i="3" s="1"/>
  <c r="T11" i="3" s="1"/>
  <c r="BF19" i="2"/>
  <c r="BF20" i="2"/>
  <c r="BF21" i="2"/>
  <c r="BF22" i="2"/>
  <c r="BF23" i="2"/>
  <c r="BF24" i="2"/>
  <c r="N12" i="3" s="1"/>
  <c r="BF25" i="2"/>
  <c r="BF26" i="2"/>
  <c r="N14" i="3" s="1"/>
  <c r="BF27" i="2"/>
  <c r="N15" i="3" s="1"/>
  <c r="BF28" i="2"/>
  <c r="N16" i="3" s="1"/>
  <c r="BF33" i="2"/>
  <c r="N17" i="3" s="1"/>
  <c r="BF34" i="2"/>
  <c r="N18" i="3" s="1"/>
  <c r="BF31" i="2"/>
  <c r="N21" i="3" s="1"/>
  <c r="BF32" i="2"/>
  <c r="N22" i="3" s="1"/>
  <c r="BF6" i="2"/>
  <c r="N5" i="3" s="1"/>
  <c r="BF7" i="2"/>
  <c r="BF8" i="2"/>
  <c r="N6" i="3" s="1"/>
  <c r="P6" i="3" s="1"/>
  <c r="T6" i="3" s="1"/>
  <c r="BF9" i="2"/>
  <c r="N7" i="3" s="1"/>
  <c r="P7" i="3" s="1"/>
  <c r="T7" i="3" s="1"/>
  <c r="BF10" i="2"/>
  <c r="BF11" i="2"/>
  <c r="BF12" i="2"/>
  <c r="BF13" i="2"/>
  <c r="BF14" i="2"/>
  <c r="N8" i="3" s="1"/>
  <c r="P8" i="3" s="1"/>
  <c r="T8" i="3" s="1"/>
  <c r="BF15" i="2"/>
  <c r="BF16" i="2"/>
  <c r="N10" i="3" s="1"/>
  <c r="P10" i="3" s="1"/>
  <c r="T10" i="3" s="1"/>
  <c r="BF17" i="2"/>
  <c r="BF29" i="2"/>
  <c r="N19" i="3" s="1"/>
  <c r="BA34" i="2" l="1"/>
  <c r="M18" i="3" s="1"/>
  <c r="P18" i="3" s="1"/>
  <c r="T18" i="3" s="1"/>
  <c r="BA33" i="2" l="1"/>
  <c r="M17" i="3" s="1"/>
  <c r="P17" i="3" s="1"/>
  <c r="T17" i="3" s="1"/>
  <c r="BA26" i="2" l="1"/>
  <c r="M14" i="3" s="1"/>
  <c r="P14" i="3" s="1"/>
  <c r="T14" i="3" s="1"/>
  <c r="BA27" i="2"/>
  <c r="M15" i="3" s="1"/>
  <c r="P15" i="3" s="1"/>
  <c r="T15" i="3" s="1"/>
  <c r="BA28" i="2"/>
  <c r="M16" i="3" s="1"/>
  <c r="P16" i="3" s="1"/>
  <c r="T16" i="3" s="1"/>
  <c r="BA23" i="2"/>
  <c r="BA24" i="2"/>
  <c r="M12" i="3" s="1"/>
  <c r="P12" i="3" s="1"/>
  <c r="T12" i="3" s="1"/>
  <c r="BA25" i="2"/>
  <c r="BA31" i="2"/>
  <c r="M21" i="3" s="1"/>
  <c r="P21" i="3" s="1"/>
  <c r="T21" i="3" s="1"/>
  <c r="BA32" i="2"/>
  <c r="M22" i="3" s="1"/>
  <c r="P22" i="3" s="1"/>
  <c r="T22" i="3" s="1"/>
  <c r="BA6" i="2"/>
  <c r="M5" i="3" s="1"/>
  <c r="P5" i="3" s="1"/>
  <c r="T5" i="3" s="1"/>
  <c r="BA29" i="2"/>
  <c r="M19" i="3" s="1"/>
  <c r="P19" i="3" s="1"/>
  <c r="T19" i="3" s="1"/>
</calcChain>
</file>

<file path=xl/comments1.xml><?xml version="1.0" encoding="utf-8"?>
<comments xmlns="http://schemas.openxmlformats.org/spreadsheetml/2006/main">
  <authors>
    <author>作者</author>
  </authors>
  <commentList>
    <comment ref="AG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6月5日入职</t>
        </r>
      </text>
    </comment>
    <comment ref="AL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7月3日入职</t>
        </r>
      </text>
    </comment>
    <comment ref="AQ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8月22日入职</t>
        </r>
      </text>
    </comment>
    <comment ref="M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2月12日入职</t>
        </r>
      </text>
    </comment>
    <comment ref="AV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8月22日入职</t>
        </r>
      </text>
    </comment>
    <comment ref="AV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9月6日入职</t>
        </r>
      </text>
    </comment>
    <comment ref="BA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10月17日入职</t>
        </r>
      </text>
    </comment>
    <comment ref="BA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10月20日入职</t>
        </r>
      </text>
    </comment>
    <comment ref="AL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7月4日入职</t>
        </r>
      </text>
    </comment>
  </commentList>
</comments>
</file>

<file path=xl/sharedStrings.xml><?xml version="1.0" encoding="utf-8"?>
<sst xmlns="http://schemas.openxmlformats.org/spreadsheetml/2006/main" count="1271" uniqueCount="158">
  <si>
    <t>序号</t>
    <phoneticPr fontId="3" type="noConversion"/>
  </si>
  <si>
    <t>部门</t>
    <phoneticPr fontId="3" type="noConversion"/>
  </si>
  <si>
    <t>姓名</t>
    <phoneticPr fontId="3" type="noConversion"/>
  </si>
  <si>
    <t>第四季度</t>
    <phoneticPr fontId="3" type="noConversion"/>
  </si>
  <si>
    <t>10月</t>
  </si>
  <si>
    <t>11月</t>
  </si>
  <si>
    <t>12月</t>
  </si>
  <si>
    <t>周平均分</t>
    <phoneticPr fontId="5" type="noConversion"/>
  </si>
  <si>
    <t>40周</t>
    <phoneticPr fontId="5" type="noConversion"/>
  </si>
  <si>
    <t>41周</t>
    <phoneticPr fontId="5" type="noConversion"/>
  </si>
  <si>
    <t>42周</t>
    <phoneticPr fontId="5" type="noConversion"/>
  </si>
  <si>
    <t>43周</t>
    <phoneticPr fontId="5" type="noConversion"/>
  </si>
  <si>
    <t>44周</t>
    <phoneticPr fontId="5" type="noConversion"/>
  </si>
  <si>
    <t>45周</t>
    <phoneticPr fontId="5" type="noConversion"/>
  </si>
  <si>
    <t>46周</t>
    <phoneticPr fontId="5" type="noConversion"/>
  </si>
  <si>
    <t>47周</t>
    <phoneticPr fontId="5" type="noConversion"/>
  </si>
  <si>
    <t>48周</t>
    <phoneticPr fontId="5" type="noConversion"/>
  </si>
  <si>
    <t>49周</t>
    <phoneticPr fontId="5" type="noConversion"/>
  </si>
  <si>
    <t>50周</t>
    <phoneticPr fontId="5" type="noConversion"/>
  </si>
  <si>
    <t>51周</t>
    <phoneticPr fontId="5" type="noConversion"/>
  </si>
  <si>
    <t>综合管理部（BCA）</t>
    <phoneticPr fontId="2" type="noConversion"/>
  </si>
  <si>
    <t>臧茜</t>
    <phoneticPr fontId="2" type="noConversion"/>
  </si>
  <si>
    <t>吴桂会</t>
    <phoneticPr fontId="2" type="noConversion"/>
  </si>
  <si>
    <t>籍伟丽</t>
    <phoneticPr fontId="2" type="noConversion"/>
  </si>
  <si>
    <t>庞越</t>
    <phoneticPr fontId="2" type="noConversion"/>
  </si>
  <si>
    <t>数字流域与智慧城镇工程部(BBC）</t>
    <phoneticPr fontId="2" type="noConversion"/>
  </si>
  <si>
    <t>高  妍</t>
  </si>
  <si>
    <t>肖  汉</t>
  </si>
  <si>
    <t>田晓猛</t>
    <phoneticPr fontId="10" type="noConversion"/>
  </si>
  <si>
    <t>贾尚昆</t>
  </si>
  <si>
    <t>杨  婷</t>
    <phoneticPr fontId="10" type="noConversion"/>
  </si>
  <si>
    <t>杨振宇</t>
  </si>
  <si>
    <t>彭学峰</t>
  </si>
  <si>
    <t>牟  红</t>
    <phoneticPr fontId="10" type="noConversion"/>
  </si>
  <si>
    <t>马步云</t>
    <phoneticPr fontId="10" type="noConversion"/>
  </si>
  <si>
    <t>数字减灾与智慧应急工程部（BDE)</t>
    <phoneticPr fontId="2" type="noConversion"/>
  </si>
  <si>
    <t>孙承勃</t>
  </si>
  <si>
    <r>
      <rPr>
        <sz val="10"/>
        <rFont val="宋体"/>
        <family val="3"/>
        <charset val="134"/>
      </rPr>
      <t xml:space="preserve">李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伟</t>
    </r>
  </si>
  <si>
    <t>李怀瑜</t>
  </si>
  <si>
    <t>曹艳丰</t>
  </si>
  <si>
    <t>张鑫龙</t>
  </si>
  <si>
    <t>杨凯欣</t>
    <phoneticPr fontId="10" type="noConversion"/>
  </si>
  <si>
    <t>刘  超</t>
    <phoneticPr fontId="10" type="noConversion"/>
  </si>
  <si>
    <t>王  媛</t>
    <phoneticPr fontId="10" type="noConversion"/>
  </si>
  <si>
    <t>姜璐璐</t>
    <phoneticPr fontId="10" type="noConversion"/>
  </si>
  <si>
    <t>教育培训部(BET)</t>
    <phoneticPr fontId="2" type="noConversion"/>
  </si>
  <si>
    <t>丘  扬</t>
  </si>
  <si>
    <t>徐  宁</t>
    <phoneticPr fontId="10" type="noConversion"/>
  </si>
  <si>
    <t>申惠婷</t>
    <phoneticPr fontId="10" type="noConversion"/>
  </si>
  <si>
    <t>沈礼建</t>
    <phoneticPr fontId="10" type="noConversion"/>
  </si>
  <si>
    <t>刘  晶</t>
    <phoneticPr fontId="2" type="noConversion"/>
  </si>
  <si>
    <t>——</t>
    <phoneticPr fontId="2" type="noConversion"/>
  </si>
  <si>
    <t>序号</t>
    <phoneticPr fontId="3" type="noConversion"/>
  </si>
  <si>
    <t>部门</t>
    <phoneticPr fontId="3" type="noConversion"/>
  </si>
  <si>
    <t>姓名</t>
    <phoneticPr fontId="3" type="noConversion"/>
  </si>
  <si>
    <t>第四季度</t>
    <phoneticPr fontId="3" type="noConversion"/>
  </si>
  <si>
    <t>月自评分</t>
    <phoneticPr fontId="3" type="noConversion"/>
  </si>
  <si>
    <t>月部门评分</t>
    <phoneticPr fontId="3" type="noConversion"/>
  </si>
  <si>
    <t>月机构评分</t>
    <phoneticPr fontId="5" type="noConversion"/>
  </si>
  <si>
    <t>加减分</t>
    <phoneticPr fontId="5" type="noConversion"/>
  </si>
  <si>
    <t>综合分</t>
    <phoneticPr fontId="5" type="noConversion"/>
  </si>
  <si>
    <t>业务发展部（BBD)</t>
    <phoneticPr fontId="2" type="noConversion"/>
  </si>
  <si>
    <t>许琳</t>
    <phoneticPr fontId="10" type="noConversion"/>
  </si>
  <si>
    <t>罗增新</t>
    <phoneticPr fontId="10" type="noConversion"/>
  </si>
  <si>
    <t>BGI机构（事业部）2014员工月绩效考核评分汇总表</t>
    <phoneticPr fontId="5" type="noConversion"/>
  </si>
  <si>
    <t>个月综合分</t>
    <phoneticPr fontId="2" type="noConversion"/>
  </si>
  <si>
    <t>1月</t>
    <phoneticPr fontId="3" type="noConversion"/>
  </si>
  <si>
    <t>2月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</si>
  <si>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</si>
  <si>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</si>
  <si>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</si>
  <si>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</si>
  <si>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</si>
  <si>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</si>
  <si>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</si>
  <si>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月平均分</t>
    <phoneticPr fontId="2" type="noConversion"/>
  </si>
  <si>
    <t>月均分（0.4）</t>
    <phoneticPr fontId="5" type="noConversion"/>
  </si>
  <si>
    <t>年度部门</t>
    <phoneticPr fontId="2" type="noConversion"/>
  </si>
  <si>
    <t>评分（0.2）</t>
    <phoneticPr fontId="5" type="noConversion"/>
  </si>
  <si>
    <t>年度机构</t>
    <phoneticPr fontId="2" type="noConversion"/>
  </si>
  <si>
    <t>评分（0.2）</t>
    <phoneticPr fontId="5" type="noConversion"/>
  </si>
  <si>
    <t>年度考核委员会</t>
    <phoneticPr fontId="2" type="noConversion"/>
  </si>
  <si>
    <t>评分（0.2）</t>
    <phoneticPr fontId="2" type="noConversion"/>
  </si>
  <si>
    <t>BGI机构（事业部）2014员工绩效考核评分汇总表</t>
    <phoneticPr fontId="5" type="noConversion"/>
  </si>
  <si>
    <t>数字流域与智慧城镇工程部(BBC）</t>
    <phoneticPr fontId="2" type="noConversion"/>
  </si>
  <si>
    <t>52周</t>
    <phoneticPr fontId="10" type="noConversion"/>
  </si>
  <si>
    <t>12月</t>
    <phoneticPr fontId="10" type="noConversion"/>
  </si>
  <si>
    <t>1月</t>
    <phoneticPr fontId="3" type="noConversion"/>
  </si>
  <si>
    <t>2月</t>
    <phoneticPr fontId="3" type="noConversion"/>
  </si>
  <si>
    <t>3周</t>
  </si>
  <si>
    <t>4周</t>
  </si>
  <si>
    <t>周平均分</t>
    <phoneticPr fontId="5" type="noConversion"/>
  </si>
  <si>
    <t>5周</t>
  </si>
  <si>
    <t>6周</t>
  </si>
  <si>
    <t>7周</t>
  </si>
  <si>
    <t>9周</t>
  </si>
  <si>
    <t>10周</t>
  </si>
  <si>
    <t>11周</t>
  </si>
  <si>
    <t>——</t>
    <phoneticPr fontId="5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</si>
  <si>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</si>
  <si>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</si>
  <si>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</si>
  <si>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1周</t>
    <phoneticPr fontId="3" type="noConversion"/>
  </si>
  <si>
    <t>2周</t>
    <phoneticPr fontId="3" type="noConversion"/>
  </si>
  <si>
    <t>周平均分</t>
    <phoneticPr fontId="5" type="noConversion"/>
  </si>
  <si>
    <t>8周</t>
    <phoneticPr fontId="5" type="noConversion"/>
  </si>
  <si>
    <t>12周</t>
    <phoneticPr fontId="5" type="noConversion"/>
  </si>
  <si>
    <t>——</t>
    <phoneticPr fontId="5" type="noConversion"/>
  </si>
  <si>
    <t>第二季度</t>
    <phoneticPr fontId="3" type="noConversion"/>
  </si>
  <si>
    <t>4月</t>
    <phoneticPr fontId="3" type="noConversion"/>
  </si>
  <si>
    <t>13周</t>
  </si>
  <si>
    <t>14周</t>
  </si>
  <si>
    <t>15周</t>
  </si>
  <si>
    <t>17周</t>
    <phoneticPr fontId="5" type="noConversion"/>
  </si>
  <si>
    <t>18周</t>
    <phoneticPr fontId="5" type="noConversion"/>
  </si>
  <si>
    <t>19周</t>
    <phoneticPr fontId="5" type="noConversion"/>
  </si>
  <si>
    <t>20周</t>
  </si>
  <si>
    <t>21周</t>
  </si>
  <si>
    <t>22周</t>
    <phoneticPr fontId="5" type="noConversion"/>
  </si>
  <si>
    <t>23周</t>
    <phoneticPr fontId="5" type="noConversion"/>
  </si>
  <si>
    <t>24周</t>
  </si>
  <si>
    <t>25周</t>
  </si>
  <si>
    <t>第三季度</t>
    <phoneticPr fontId="3" type="noConversion"/>
  </si>
  <si>
    <t>26周</t>
    <phoneticPr fontId="5" type="noConversion"/>
  </si>
  <si>
    <t>27周</t>
    <phoneticPr fontId="5" type="noConversion"/>
  </si>
  <si>
    <t>28周</t>
  </si>
  <si>
    <t>29周</t>
  </si>
  <si>
    <t>30周</t>
    <phoneticPr fontId="5" type="noConversion"/>
  </si>
  <si>
    <t>31周</t>
  </si>
  <si>
    <t>32周</t>
  </si>
  <si>
    <t>33周</t>
  </si>
  <si>
    <t>34周</t>
    <phoneticPr fontId="5" type="noConversion"/>
  </si>
  <si>
    <t>35周</t>
    <phoneticPr fontId="5" type="noConversion"/>
  </si>
  <si>
    <t>36周</t>
    <phoneticPr fontId="5" type="noConversion"/>
  </si>
  <si>
    <t>37周</t>
    <phoneticPr fontId="5" type="noConversion"/>
  </si>
  <si>
    <t>38周</t>
    <phoneticPr fontId="5" type="noConversion"/>
  </si>
  <si>
    <t>39周</t>
    <phoneticPr fontId="5" type="noConversion"/>
  </si>
  <si>
    <t>16周</t>
    <phoneticPr fontId="5" type="noConversion"/>
  </si>
  <si>
    <t>——</t>
  </si>
  <si>
    <t>——</t>
    <phoneticPr fontId="10" type="noConversion"/>
  </si>
  <si>
    <t>第一季度</t>
    <phoneticPr fontId="10" type="noConversion"/>
  </si>
  <si>
    <t>——</t>
    <phoneticPr fontId="2" type="noConversion"/>
  </si>
  <si>
    <t>3月</t>
    <phoneticPr fontId="3" type="noConversion"/>
  </si>
  <si>
    <t>月自评分</t>
    <phoneticPr fontId="3" type="noConversion"/>
  </si>
  <si>
    <t>月部门评分</t>
    <phoneticPr fontId="3" type="noConversion"/>
  </si>
  <si>
    <t>月机构评分</t>
    <phoneticPr fontId="5" type="noConversion"/>
  </si>
  <si>
    <t>加减分</t>
    <phoneticPr fontId="5" type="noConversion"/>
  </si>
  <si>
    <t>综合分</t>
    <phoneticPr fontId="5" type="noConversion"/>
  </si>
  <si>
    <t>月自评分</t>
    <phoneticPr fontId="3" type="noConversion"/>
  </si>
  <si>
    <t>加减分</t>
    <phoneticPr fontId="5" type="noConversion"/>
  </si>
  <si>
    <t>月部门评分</t>
    <phoneticPr fontId="3" type="noConversion"/>
  </si>
  <si>
    <t>综合分</t>
    <phoneticPr fontId="5" type="noConversion"/>
  </si>
  <si>
    <t>——</t>
    <phoneticPr fontId="5" type="noConversion"/>
  </si>
  <si>
    <t>——</t>
    <phoneticPr fontId="2" type="noConversion"/>
  </si>
  <si>
    <t>——</t>
    <phoneticPr fontId="2" type="noConversion"/>
  </si>
  <si>
    <t>综合评分</t>
    <phoneticPr fontId="2" type="noConversion"/>
  </si>
  <si>
    <t>肖汉</t>
    <phoneticPr fontId="10" type="noConversion"/>
  </si>
  <si>
    <t>请填写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</si>
</sst>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6">
    <font>
      <sz val="11"/>
      <color theme="1"/>
      <name val="宋体"/>
      <family val="2"/>
      <scheme val="minor"/>
    </font>
    <font>
      <sz val="18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sz val="10"/>
      <name val="宋体"/>
      <family val="3"/>
      <charset val="134"/>
    </font>
    <font>
      <sz val="9"/>
      <name val="宋体"/>
      <family val="2"/>
      <charset val="134"/>
    </font>
    <font>
      <sz val="10"/>
      <color indexed="8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ont="0" applyFill="0" applyBorder="0" applyProtection="0">
      <alignment vertical="center"/>
    </xf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7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0" xfId="0" applyFill="1"/>
    <xf numFmtId="0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 readingOrder="1"/>
    </xf>
    <xf numFmtId="0" fontId="9" fillId="3" borderId="1" xfId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1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5" sqref="D5:H7"/>
    </sheetView>
  </sheetViews>
  <sheetFormatPr defaultRowHeight="20.100000000000001" customHeight="1"/>
  <cols>
    <col min="1" max="1" width="9" style="79"/>
    <col min="2" max="2" width="9.75" style="79" customWidth="1"/>
    <col min="3" max="3" width="9" style="79"/>
    <col min="4" max="51" width="9" style="2" customWidth="1"/>
    <col min="52" max="16384" width="9" style="2"/>
  </cols>
  <sheetData>
    <row r="1" spans="1:69" ht="20.100000000000001" customHeight="1">
      <c r="A1" s="93"/>
      <c r="B1" s="93"/>
      <c r="C1" s="9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69" ht="20.100000000000001" customHeight="1">
      <c r="A2" s="23"/>
      <c r="B2" s="23"/>
      <c r="C2" s="23"/>
    </row>
    <row r="3" spans="1:69" s="79" customFormat="1" ht="20.100000000000001" customHeight="1">
      <c r="A3" s="74" t="s">
        <v>0</v>
      </c>
      <c r="B3" s="71" t="s">
        <v>1</v>
      </c>
      <c r="C3" s="74" t="s">
        <v>2</v>
      </c>
      <c r="D3" s="75" t="s">
        <v>140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  <c r="S3" s="78" t="s">
        <v>108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5" t="s">
        <v>122</v>
      </c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/>
      <c r="AZ3" s="75" t="s">
        <v>3</v>
      </c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7"/>
    </row>
    <row r="4" spans="1:69" s="79" customFormat="1" ht="20.100000000000001" customHeight="1">
      <c r="A4" s="74"/>
      <c r="B4" s="80"/>
      <c r="C4" s="74"/>
      <c r="D4" s="81" t="s">
        <v>99</v>
      </c>
      <c r="E4" s="74"/>
      <c r="F4" s="74"/>
      <c r="G4" s="74"/>
      <c r="H4" s="74"/>
      <c r="I4" s="74" t="s">
        <v>100</v>
      </c>
      <c r="J4" s="74"/>
      <c r="K4" s="74"/>
      <c r="L4" s="74"/>
      <c r="M4" s="74"/>
      <c r="N4" s="74" t="s">
        <v>101</v>
      </c>
      <c r="O4" s="74"/>
      <c r="P4" s="74"/>
      <c r="Q4" s="74"/>
      <c r="R4" s="74"/>
      <c r="S4" s="78" t="s">
        <v>109</v>
      </c>
      <c r="T4" s="78"/>
      <c r="U4" s="78"/>
      <c r="V4" s="78"/>
      <c r="W4" s="78"/>
      <c r="X4" s="78"/>
      <c r="Y4" s="78" t="s">
        <v>70</v>
      </c>
      <c r="Z4" s="78"/>
      <c r="AA4" s="78"/>
      <c r="AB4" s="78"/>
      <c r="AC4" s="78"/>
      <c r="AD4" s="78" t="s">
        <v>71</v>
      </c>
      <c r="AE4" s="78"/>
      <c r="AF4" s="78"/>
      <c r="AG4" s="78"/>
      <c r="AH4" s="78"/>
      <c r="AI4" s="75" t="s">
        <v>72</v>
      </c>
      <c r="AJ4" s="76"/>
      <c r="AK4" s="76"/>
      <c r="AL4" s="76"/>
      <c r="AM4" s="76"/>
      <c r="AN4" s="77"/>
      <c r="AO4" s="75" t="s">
        <v>73</v>
      </c>
      <c r="AP4" s="76"/>
      <c r="AQ4" s="76"/>
      <c r="AR4" s="76"/>
      <c r="AS4" s="77"/>
      <c r="AT4" s="74" t="s">
        <v>74</v>
      </c>
      <c r="AU4" s="74"/>
      <c r="AV4" s="74"/>
      <c r="AW4" s="74"/>
      <c r="AX4" s="74"/>
      <c r="AY4" s="74"/>
      <c r="AZ4" s="75" t="s">
        <v>4</v>
      </c>
      <c r="BA4" s="76"/>
      <c r="BB4" s="76"/>
      <c r="BC4" s="76"/>
      <c r="BD4" s="77"/>
      <c r="BE4" s="75" t="s">
        <v>5</v>
      </c>
      <c r="BF4" s="76"/>
      <c r="BG4" s="76"/>
      <c r="BH4" s="76"/>
      <c r="BI4" s="76"/>
      <c r="BJ4" s="77"/>
      <c r="BK4" s="74" t="s">
        <v>86</v>
      </c>
      <c r="BL4" s="74"/>
      <c r="BM4" s="74"/>
      <c r="BN4" s="74"/>
      <c r="BO4" s="74"/>
    </row>
    <row r="5" spans="1:69" s="79" customFormat="1" ht="20.100000000000001" customHeight="1">
      <c r="A5" s="74"/>
      <c r="B5" s="72"/>
      <c r="C5" s="74"/>
      <c r="D5" s="48" t="s">
        <v>102</v>
      </c>
      <c r="E5" s="48" t="s">
        <v>103</v>
      </c>
      <c r="F5" s="48" t="s">
        <v>89</v>
      </c>
      <c r="G5" s="48" t="s">
        <v>90</v>
      </c>
      <c r="H5" s="48" t="s">
        <v>104</v>
      </c>
      <c r="I5" s="48" t="s">
        <v>92</v>
      </c>
      <c r="J5" s="48" t="s">
        <v>93</v>
      </c>
      <c r="K5" s="48" t="s">
        <v>94</v>
      </c>
      <c r="L5" s="48" t="s">
        <v>105</v>
      </c>
      <c r="M5" s="48" t="s">
        <v>104</v>
      </c>
      <c r="N5" s="48" t="s">
        <v>95</v>
      </c>
      <c r="O5" s="48" t="s">
        <v>96</v>
      </c>
      <c r="P5" s="48" t="s">
        <v>97</v>
      </c>
      <c r="Q5" s="48" t="s">
        <v>106</v>
      </c>
      <c r="R5" s="48" t="s">
        <v>104</v>
      </c>
      <c r="S5" s="82" t="s">
        <v>110</v>
      </c>
      <c r="T5" s="82" t="s">
        <v>111</v>
      </c>
      <c r="U5" s="82" t="s">
        <v>112</v>
      </c>
      <c r="V5" s="82" t="s">
        <v>137</v>
      </c>
      <c r="W5" s="82" t="s">
        <v>113</v>
      </c>
      <c r="X5" s="82" t="s">
        <v>91</v>
      </c>
      <c r="Y5" s="82" t="s">
        <v>114</v>
      </c>
      <c r="Z5" s="82" t="s">
        <v>115</v>
      </c>
      <c r="AA5" s="82" t="s">
        <v>116</v>
      </c>
      <c r="AB5" s="82" t="s">
        <v>117</v>
      </c>
      <c r="AC5" s="82" t="s">
        <v>91</v>
      </c>
      <c r="AD5" s="82" t="s">
        <v>118</v>
      </c>
      <c r="AE5" s="82" t="s">
        <v>119</v>
      </c>
      <c r="AF5" s="82" t="s">
        <v>120</v>
      </c>
      <c r="AG5" s="82" t="s">
        <v>121</v>
      </c>
      <c r="AH5" s="82" t="s">
        <v>91</v>
      </c>
      <c r="AI5" s="48" t="s">
        <v>123</v>
      </c>
      <c r="AJ5" s="48" t="s">
        <v>124</v>
      </c>
      <c r="AK5" s="48" t="s">
        <v>125</v>
      </c>
      <c r="AL5" s="48" t="s">
        <v>126</v>
      </c>
      <c r="AM5" s="48" t="s">
        <v>127</v>
      </c>
      <c r="AN5" s="48" t="s">
        <v>91</v>
      </c>
      <c r="AO5" s="48" t="s">
        <v>128</v>
      </c>
      <c r="AP5" s="48" t="s">
        <v>129</v>
      </c>
      <c r="AQ5" s="48" t="s">
        <v>130</v>
      </c>
      <c r="AR5" s="48" t="s">
        <v>131</v>
      </c>
      <c r="AS5" s="48" t="s">
        <v>91</v>
      </c>
      <c r="AT5" s="48" t="s">
        <v>132</v>
      </c>
      <c r="AU5" s="48" t="s">
        <v>133</v>
      </c>
      <c r="AV5" s="48" t="s">
        <v>134</v>
      </c>
      <c r="AW5" s="48" t="s">
        <v>135</v>
      </c>
      <c r="AX5" s="48" t="s">
        <v>136</v>
      </c>
      <c r="AY5" s="48" t="s">
        <v>91</v>
      </c>
      <c r="AZ5" s="48" t="s">
        <v>8</v>
      </c>
      <c r="BA5" s="48" t="s">
        <v>9</v>
      </c>
      <c r="BB5" s="48" t="s">
        <v>10</v>
      </c>
      <c r="BC5" s="48" t="s">
        <v>11</v>
      </c>
      <c r="BD5" s="48" t="s">
        <v>7</v>
      </c>
      <c r="BE5" s="48" t="s">
        <v>12</v>
      </c>
      <c r="BF5" s="48" t="s">
        <v>13</v>
      </c>
      <c r="BG5" s="48" t="s">
        <v>14</v>
      </c>
      <c r="BH5" s="48" t="s">
        <v>15</v>
      </c>
      <c r="BI5" s="48" t="s">
        <v>16</v>
      </c>
      <c r="BJ5" s="48" t="s">
        <v>7</v>
      </c>
      <c r="BK5" s="48" t="s">
        <v>17</v>
      </c>
      <c r="BL5" s="48" t="s">
        <v>18</v>
      </c>
      <c r="BM5" s="48" t="s">
        <v>19</v>
      </c>
      <c r="BN5" s="48" t="s">
        <v>85</v>
      </c>
      <c r="BO5" s="48" t="s">
        <v>7</v>
      </c>
    </row>
    <row r="6" spans="1:69" ht="20.100000000000001" customHeight="1">
      <c r="A6" s="48">
        <v>1</v>
      </c>
      <c r="B6" s="83" t="s">
        <v>25</v>
      </c>
      <c r="C6" s="84" t="s">
        <v>26</v>
      </c>
      <c r="D6" s="16">
        <v>98</v>
      </c>
      <c r="E6" s="16">
        <v>98</v>
      </c>
      <c r="F6" s="16">
        <v>98</v>
      </c>
      <c r="G6" s="19" t="s">
        <v>107</v>
      </c>
      <c r="H6" s="20">
        <f>AVERAGE(D6:G6)</f>
        <v>98</v>
      </c>
      <c r="I6" s="16" t="s">
        <v>107</v>
      </c>
      <c r="J6" s="16">
        <v>98</v>
      </c>
      <c r="K6" s="16">
        <v>98</v>
      </c>
      <c r="L6" s="16">
        <v>98</v>
      </c>
      <c r="M6" s="20">
        <f>AVERAGE(I6:L6)</f>
        <v>98</v>
      </c>
      <c r="N6" s="16">
        <v>98</v>
      </c>
      <c r="O6" s="16">
        <v>98</v>
      </c>
      <c r="P6" s="16">
        <v>98</v>
      </c>
      <c r="Q6" s="16">
        <v>98</v>
      </c>
      <c r="R6" s="16">
        <f>(Q6+P6+O6+N6)/4</f>
        <v>98</v>
      </c>
      <c r="S6" s="17"/>
      <c r="T6" s="17"/>
      <c r="U6" s="17"/>
      <c r="V6" s="17"/>
      <c r="W6" s="17"/>
      <c r="X6" s="21" t="e">
        <f>AVERAGE(S6:W6)</f>
        <v>#DIV/0!</v>
      </c>
      <c r="Y6" s="17"/>
      <c r="Z6" s="17"/>
      <c r="AA6" s="17"/>
      <c r="AB6" s="17"/>
      <c r="AC6" s="21" t="e">
        <f>AVERAGE(Y6:AB6)</f>
        <v>#DIV/0!</v>
      </c>
      <c r="AD6" s="17"/>
      <c r="AE6" s="17"/>
      <c r="AF6" s="17"/>
      <c r="AG6" s="17"/>
      <c r="AH6" s="17" t="e">
        <f>AVERAGE(AD6:AG6)</f>
        <v>#DIV/0!</v>
      </c>
      <c r="AI6" s="16"/>
      <c r="AJ6" s="16"/>
      <c r="AK6" s="16"/>
      <c r="AL6" s="16"/>
      <c r="AM6" s="16"/>
      <c r="AN6" s="20" t="e">
        <f>AVERAGE(AI6:AM6)</f>
        <v>#DIV/0!</v>
      </c>
      <c r="AO6" s="16"/>
      <c r="AP6" s="16"/>
      <c r="AQ6" s="16"/>
      <c r="AR6" s="16"/>
      <c r="AS6" s="22" t="e">
        <f>AVERAGE(AO6:AR6)</f>
        <v>#DIV/0!</v>
      </c>
      <c r="AT6" s="16"/>
      <c r="AU6" s="16"/>
      <c r="AV6" s="16"/>
      <c r="AW6" s="16"/>
      <c r="AX6" s="16"/>
      <c r="AY6" s="16" t="e">
        <f>AVERAGE(AT6:AX6)</f>
        <v>#DIV/0!</v>
      </c>
      <c r="AZ6" s="15"/>
      <c r="BA6" s="15"/>
      <c r="BB6" s="15"/>
      <c r="BC6" s="15"/>
      <c r="BD6" s="15" t="e">
        <f t="shared" ref="BD6:BD34" si="0">AVERAGE(AZ6:BC6)</f>
        <v>#DIV/0!</v>
      </c>
      <c r="BE6" s="15"/>
      <c r="BF6" s="15"/>
      <c r="BG6" s="15"/>
      <c r="BH6" s="15"/>
      <c r="BI6" s="15"/>
      <c r="BJ6" s="15" t="e">
        <f>AVERAGE(BE6:BI6)</f>
        <v>#DIV/0!</v>
      </c>
      <c r="BK6" s="15"/>
      <c r="BL6" s="15"/>
      <c r="BM6" s="15">
        <v>96</v>
      </c>
      <c r="BN6" s="15"/>
      <c r="BO6" s="10">
        <f>AVERAGE(BM6:BN6)</f>
        <v>96</v>
      </c>
    </row>
    <row r="7" spans="1:69" ht="20.100000000000001" customHeight="1">
      <c r="A7" s="48">
        <v>2</v>
      </c>
      <c r="B7" s="85"/>
      <c r="C7" s="84" t="s">
        <v>156</v>
      </c>
      <c r="D7" s="40">
        <v>650</v>
      </c>
      <c r="E7" s="40">
        <v>650</v>
      </c>
      <c r="F7" s="40">
        <v>650</v>
      </c>
      <c r="G7" s="41"/>
      <c r="H7" s="20">
        <f t="shared" ref="H7:H8" si="1">AVERAGE(D7:G7)</f>
        <v>650</v>
      </c>
      <c r="I7" s="40" t="s">
        <v>98</v>
      </c>
      <c r="J7" s="40" t="s">
        <v>98</v>
      </c>
      <c r="K7" s="40">
        <v>860</v>
      </c>
      <c r="L7" s="40">
        <v>860</v>
      </c>
      <c r="M7" s="20">
        <f>AVERAGE(I7:L7)</f>
        <v>860</v>
      </c>
      <c r="N7" s="40">
        <v>800</v>
      </c>
      <c r="O7" s="40">
        <v>800</v>
      </c>
      <c r="P7" s="40">
        <v>800</v>
      </c>
      <c r="Q7" s="40">
        <v>800</v>
      </c>
      <c r="R7" s="40">
        <f>(Q7+P7+O7+N7)/4</f>
        <v>800</v>
      </c>
      <c r="S7" s="42">
        <v>740</v>
      </c>
      <c r="T7" s="42">
        <v>740</v>
      </c>
      <c r="U7" s="42">
        <v>740</v>
      </c>
      <c r="V7" s="42">
        <v>740</v>
      </c>
      <c r="W7" s="42">
        <v>740</v>
      </c>
      <c r="X7" s="21">
        <f t="shared" ref="X7:X9" si="2">AVERAGE(S7:W7)</f>
        <v>740</v>
      </c>
      <c r="Y7" s="42">
        <v>820</v>
      </c>
      <c r="Z7" s="42">
        <v>820</v>
      </c>
      <c r="AA7" s="42">
        <v>820</v>
      </c>
      <c r="AB7" s="42">
        <v>820</v>
      </c>
      <c r="AC7" s="21">
        <f>AVERAGE(Y7:AB7)</f>
        <v>820</v>
      </c>
      <c r="AD7" s="42">
        <v>800</v>
      </c>
      <c r="AE7" s="42">
        <v>800</v>
      </c>
      <c r="AF7" s="42">
        <v>800</v>
      </c>
      <c r="AG7" s="42">
        <v>800</v>
      </c>
      <c r="AH7" s="42">
        <f>AVERAGE(AD7:AG7)</f>
        <v>800</v>
      </c>
      <c r="AI7" s="40">
        <v>820</v>
      </c>
      <c r="AJ7" s="40">
        <v>820</v>
      </c>
      <c r="AK7" s="40">
        <v>820</v>
      </c>
      <c r="AL7" s="40">
        <v>820</v>
      </c>
      <c r="AM7" s="40">
        <v>820</v>
      </c>
      <c r="AN7" s="20">
        <f>AVERAGE(AI7:AM7)</f>
        <v>820</v>
      </c>
      <c r="AO7" s="40">
        <v>850</v>
      </c>
      <c r="AP7" s="40">
        <v>850</v>
      </c>
      <c r="AQ7" s="40">
        <v>850</v>
      </c>
      <c r="AR7" s="40">
        <v>850</v>
      </c>
      <c r="AS7" s="22">
        <f>AVERAGE(AO7:AR7)</f>
        <v>850</v>
      </c>
      <c r="AT7" s="40">
        <v>700</v>
      </c>
      <c r="AU7" s="40">
        <v>700</v>
      </c>
      <c r="AV7" s="40">
        <v>700</v>
      </c>
      <c r="AW7" s="40">
        <v>700</v>
      </c>
      <c r="AX7" s="40">
        <v>700</v>
      </c>
      <c r="AY7" s="40">
        <f t="shared" ref="AY7:AY8" si="3">AVERAGE(AT7:AX7)</f>
        <v>700</v>
      </c>
      <c r="AZ7" s="39">
        <v>800</v>
      </c>
      <c r="BA7" s="39">
        <v>800</v>
      </c>
      <c r="BB7" s="39">
        <v>800</v>
      </c>
      <c r="BC7" s="39">
        <v>800</v>
      </c>
      <c r="BD7" s="39">
        <f t="shared" si="0"/>
        <v>800</v>
      </c>
      <c r="BE7" s="39">
        <v>800</v>
      </c>
      <c r="BF7" s="39">
        <v>800</v>
      </c>
      <c r="BG7" s="39">
        <v>800</v>
      </c>
      <c r="BH7" s="39">
        <v>800</v>
      </c>
      <c r="BI7" s="39"/>
      <c r="BJ7" s="39">
        <f t="shared" ref="BJ7:BJ10" si="4">AVERAGE(BE7:BI7)</f>
        <v>800</v>
      </c>
      <c r="BK7" s="39">
        <v>800</v>
      </c>
      <c r="BL7" s="39">
        <v>800</v>
      </c>
      <c r="BM7" s="39">
        <v>800</v>
      </c>
      <c r="BN7" s="39">
        <v>800</v>
      </c>
      <c r="BO7" s="39">
        <f t="shared" ref="BO7:BO9" si="5">AVERAGE(BM7:BN7)</f>
        <v>800</v>
      </c>
    </row>
    <row r="8" spans="1:69" ht="20.100000000000001" customHeight="1">
      <c r="A8" s="48">
        <v>3</v>
      </c>
      <c r="B8" s="85"/>
      <c r="C8" s="84" t="s">
        <v>28</v>
      </c>
      <c r="D8" s="21" t="s">
        <v>139</v>
      </c>
      <c r="E8" s="21" t="s">
        <v>139</v>
      </c>
      <c r="F8" s="21" t="s">
        <v>139</v>
      </c>
      <c r="G8" s="21" t="s">
        <v>139</v>
      </c>
      <c r="H8" s="20" t="e">
        <f t="shared" si="1"/>
        <v>#DIV/0!</v>
      </c>
      <c r="I8" s="21" t="s">
        <v>139</v>
      </c>
      <c r="J8" s="21" t="s">
        <v>139</v>
      </c>
      <c r="K8" s="21" t="s">
        <v>139</v>
      </c>
      <c r="L8" s="21" t="s">
        <v>139</v>
      </c>
      <c r="M8" s="20" t="e">
        <f t="shared" ref="M8:M34" si="6">AVERAGE(I8:L8)</f>
        <v>#DIV/0!</v>
      </c>
      <c r="N8" s="21" t="s">
        <v>139</v>
      </c>
      <c r="O8" s="21" t="s">
        <v>139</v>
      </c>
      <c r="P8" s="21" t="s">
        <v>139</v>
      </c>
      <c r="Q8" s="21" t="s">
        <v>139</v>
      </c>
      <c r="R8" s="21" t="s">
        <v>139</v>
      </c>
      <c r="S8" s="21" t="s">
        <v>139</v>
      </c>
      <c r="T8" s="21" t="s">
        <v>139</v>
      </c>
      <c r="U8" s="21" t="s">
        <v>139</v>
      </c>
      <c r="V8" s="21" t="s">
        <v>139</v>
      </c>
      <c r="W8" s="21" t="s">
        <v>139</v>
      </c>
      <c r="X8" s="21" t="e">
        <f t="shared" si="2"/>
        <v>#DIV/0!</v>
      </c>
      <c r="Y8" s="21" t="s">
        <v>139</v>
      </c>
      <c r="Z8" s="21" t="s">
        <v>139</v>
      </c>
      <c r="AA8" s="21" t="s">
        <v>139</v>
      </c>
      <c r="AB8" s="21" t="s">
        <v>139</v>
      </c>
      <c r="AC8" s="21" t="s">
        <v>139</v>
      </c>
      <c r="AD8" s="17" t="s">
        <v>139</v>
      </c>
      <c r="AE8" s="17">
        <v>99</v>
      </c>
      <c r="AF8" s="17">
        <v>99</v>
      </c>
      <c r="AG8" s="17">
        <v>99</v>
      </c>
      <c r="AH8" s="21">
        <f>AVERAGE(AD8:AG8)</f>
        <v>99</v>
      </c>
      <c r="AI8" s="16">
        <v>99</v>
      </c>
      <c r="AJ8" s="16">
        <v>99</v>
      </c>
      <c r="AK8" s="16">
        <v>99</v>
      </c>
      <c r="AL8" s="16">
        <v>99</v>
      </c>
      <c r="AM8" s="16">
        <v>99</v>
      </c>
      <c r="AN8" s="20">
        <f t="shared" ref="AN8:AN9" si="7">AVERAGE(AI8:AM8)</f>
        <v>99</v>
      </c>
      <c r="AO8" s="16">
        <v>99</v>
      </c>
      <c r="AP8" s="16"/>
      <c r="AQ8" s="16"/>
      <c r="AR8" s="16"/>
      <c r="AS8" s="22">
        <f t="shared" ref="AS8:AS9" si="8">AVERAGE(AO8:AR8)</f>
        <v>99</v>
      </c>
      <c r="AT8" s="16"/>
      <c r="AU8" s="16"/>
      <c r="AV8" s="16"/>
      <c r="AW8" s="16"/>
      <c r="AX8" s="16"/>
      <c r="AY8" s="40" t="e">
        <f t="shared" si="3"/>
        <v>#DIV/0!</v>
      </c>
      <c r="AZ8" s="11"/>
      <c r="BA8" s="15"/>
      <c r="BB8" s="15"/>
      <c r="BC8" s="15"/>
      <c r="BD8" s="39" t="e">
        <f t="shared" si="0"/>
        <v>#DIV/0!</v>
      </c>
      <c r="BE8" s="15"/>
      <c r="BF8" s="15"/>
      <c r="BG8" s="15"/>
      <c r="BH8" s="15"/>
      <c r="BI8" s="15">
        <v>97</v>
      </c>
      <c r="BJ8" s="39">
        <f t="shared" si="4"/>
        <v>97</v>
      </c>
      <c r="BK8" s="15"/>
      <c r="BL8" s="15"/>
      <c r="BM8" s="15"/>
      <c r="BN8" s="15"/>
      <c r="BO8" s="39" t="e">
        <f t="shared" si="5"/>
        <v>#DIV/0!</v>
      </c>
    </row>
    <row r="9" spans="1:69" ht="20.100000000000001" customHeight="1">
      <c r="A9" s="48">
        <v>4</v>
      </c>
      <c r="B9" s="85"/>
      <c r="C9" s="84" t="s">
        <v>29</v>
      </c>
      <c r="D9" s="21" t="s">
        <v>139</v>
      </c>
      <c r="E9" s="21" t="s">
        <v>139</v>
      </c>
      <c r="F9" s="21" t="s">
        <v>139</v>
      </c>
      <c r="G9" s="21" t="s">
        <v>139</v>
      </c>
      <c r="H9" s="20" t="e">
        <f t="shared" ref="H9:H33" si="9">AVERAGE(D9:G9)</f>
        <v>#DIV/0!</v>
      </c>
      <c r="I9" s="21" t="s">
        <v>139</v>
      </c>
      <c r="J9" s="21" t="s">
        <v>139</v>
      </c>
      <c r="K9" s="21" t="s">
        <v>139</v>
      </c>
      <c r="L9" s="21" t="s">
        <v>139</v>
      </c>
      <c r="M9" s="20" t="e">
        <f t="shared" si="6"/>
        <v>#DIV/0!</v>
      </c>
      <c r="N9" s="21" t="s">
        <v>139</v>
      </c>
      <c r="O9" s="21" t="s">
        <v>139</v>
      </c>
      <c r="P9" s="21" t="s">
        <v>139</v>
      </c>
      <c r="Q9" s="21" t="s">
        <v>139</v>
      </c>
      <c r="R9" s="21" t="s">
        <v>139</v>
      </c>
      <c r="S9" s="21" t="s">
        <v>139</v>
      </c>
      <c r="T9" s="21" t="s">
        <v>139</v>
      </c>
      <c r="U9" s="21" t="s">
        <v>139</v>
      </c>
      <c r="V9" s="21" t="s">
        <v>139</v>
      </c>
      <c r="W9" s="21" t="s">
        <v>139</v>
      </c>
      <c r="X9" s="21" t="e">
        <f t="shared" si="2"/>
        <v>#DIV/0!</v>
      </c>
      <c r="Y9" s="21" t="s">
        <v>139</v>
      </c>
      <c r="Z9" s="21" t="s">
        <v>139</v>
      </c>
      <c r="AA9" s="21" t="s">
        <v>139</v>
      </c>
      <c r="AB9" s="21" t="s">
        <v>139</v>
      </c>
      <c r="AC9" s="21" t="s">
        <v>139</v>
      </c>
      <c r="AD9" s="21" t="s">
        <v>139</v>
      </c>
      <c r="AE9" s="21" t="s">
        <v>139</v>
      </c>
      <c r="AF9" s="21" t="s">
        <v>139</v>
      </c>
      <c r="AG9" s="21" t="s">
        <v>139</v>
      </c>
      <c r="AH9" s="21" t="s">
        <v>139</v>
      </c>
      <c r="AI9" s="16">
        <v>95</v>
      </c>
      <c r="AJ9" s="16">
        <v>90</v>
      </c>
      <c r="AK9" s="16">
        <v>99</v>
      </c>
      <c r="AL9" s="16">
        <v>99</v>
      </c>
      <c r="AM9" s="16">
        <v>99</v>
      </c>
      <c r="AN9" s="20">
        <f t="shared" si="7"/>
        <v>96.4</v>
      </c>
      <c r="AO9" s="16">
        <v>99</v>
      </c>
      <c r="AP9" s="16"/>
      <c r="AQ9" s="16"/>
      <c r="AR9" s="16"/>
      <c r="AS9" s="22">
        <f t="shared" si="8"/>
        <v>99</v>
      </c>
      <c r="AT9" s="16"/>
      <c r="AU9" s="16"/>
      <c r="AV9" s="16"/>
      <c r="AW9" s="16"/>
      <c r="AX9" s="16"/>
      <c r="AY9" s="16" t="e">
        <f t="shared" ref="AY9:AY34" si="10">AVERAGE(AT9:AX9)</f>
        <v>#DIV/0!</v>
      </c>
      <c r="AZ9" s="19"/>
      <c r="BA9" s="16"/>
      <c r="BB9" s="16"/>
      <c r="BC9" s="16"/>
      <c r="BD9" s="16" t="e">
        <f t="shared" si="0"/>
        <v>#DIV/0!</v>
      </c>
      <c r="BE9" s="16"/>
      <c r="BF9" s="16"/>
      <c r="BG9" s="16"/>
      <c r="BH9" s="16"/>
      <c r="BI9" s="16">
        <v>90</v>
      </c>
      <c r="BJ9" s="39">
        <f t="shared" si="4"/>
        <v>90</v>
      </c>
      <c r="BK9" s="16"/>
      <c r="BL9" s="16"/>
      <c r="BM9" s="16"/>
      <c r="BN9" s="16"/>
      <c r="BO9" s="39" t="e">
        <f t="shared" si="5"/>
        <v>#DIV/0!</v>
      </c>
      <c r="BP9" s="23"/>
      <c r="BQ9" s="23"/>
    </row>
    <row r="10" spans="1:69" ht="20.100000000000001" customHeight="1">
      <c r="A10" s="48">
        <v>5</v>
      </c>
      <c r="B10" s="85"/>
      <c r="C10" s="84" t="s">
        <v>30</v>
      </c>
      <c r="D10" s="21" t="s">
        <v>139</v>
      </c>
      <c r="E10" s="21" t="s">
        <v>139</v>
      </c>
      <c r="F10" s="21" t="s">
        <v>139</v>
      </c>
      <c r="G10" s="21" t="s">
        <v>139</v>
      </c>
      <c r="H10" s="20" t="e">
        <f t="shared" si="9"/>
        <v>#DIV/0!</v>
      </c>
      <c r="I10" s="21" t="s">
        <v>139</v>
      </c>
      <c r="J10" s="21" t="s">
        <v>139</v>
      </c>
      <c r="K10" s="21" t="s">
        <v>139</v>
      </c>
      <c r="L10" s="21" t="s">
        <v>139</v>
      </c>
      <c r="M10" s="20" t="e">
        <f t="shared" si="6"/>
        <v>#DIV/0!</v>
      </c>
      <c r="N10" s="21" t="s">
        <v>139</v>
      </c>
      <c r="O10" s="21" t="s">
        <v>139</v>
      </c>
      <c r="P10" s="21" t="s">
        <v>139</v>
      </c>
      <c r="Q10" s="21" t="s">
        <v>139</v>
      </c>
      <c r="R10" s="21" t="s">
        <v>139</v>
      </c>
      <c r="S10" s="21" t="s">
        <v>139</v>
      </c>
      <c r="T10" s="21" t="s">
        <v>139</v>
      </c>
      <c r="U10" s="21" t="s">
        <v>139</v>
      </c>
      <c r="V10" s="21" t="s">
        <v>139</v>
      </c>
      <c r="W10" s="21" t="s">
        <v>139</v>
      </c>
      <c r="X10" s="21" t="e">
        <f t="shared" ref="X10:X34" si="11">AVERAGE(S10:W10)</f>
        <v>#DIV/0!</v>
      </c>
      <c r="Y10" s="21" t="s">
        <v>139</v>
      </c>
      <c r="Z10" s="21" t="s">
        <v>139</v>
      </c>
      <c r="AA10" s="21" t="s">
        <v>139</v>
      </c>
      <c r="AB10" s="21" t="s">
        <v>139</v>
      </c>
      <c r="AC10" s="21" t="s">
        <v>139</v>
      </c>
      <c r="AD10" s="21" t="s">
        <v>139</v>
      </c>
      <c r="AE10" s="21" t="s">
        <v>139</v>
      </c>
      <c r="AF10" s="21" t="s">
        <v>139</v>
      </c>
      <c r="AG10" s="21" t="s">
        <v>139</v>
      </c>
      <c r="AH10" s="21" t="s">
        <v>139</v>
      </c>
      <c r="AI10" s="21" t="s">
        <v>139</v>
      </c>
      <c r="AJ10" s="21" t="s">
        <v>139</v>
      </c>
      <c r="AK10" s="21" t="s">
        <v>139</v>
      </c>
      <c r="AL10" s="21" t="s">
        <v>139</v>
      </c>
      <c r="AM10" s="21" t="s">
        <v>139</v>
      </c>
      <c r="AN10" s="21" t="s">
        <v>139</v>
      </c>
      <c r="AO10" s="21" t="s">
        <v>139</v>
      </c>
      <c r="AP10" s="21" t="s">
        <v>139</v>
      </c>
      <c r="AQ10" s="21" t="s">
        <v>139</v>
      </c>
      <c r="AR10" s="21" t="s">
        <v>139</v>
      </c>
      <c r="AS10" s="21" t="s">
        <v>139</v>
      </c>
      <c r="AT10" s="21" t="s">
        <v>139</v>
      </c>
      <c r="AU10" s="16">
        <v>400</v>
      </c>
      <c r="AV10" s="16">
        <v>400</v>
      </c>
      <c r="AW10" s="16">
        <v>400</v>
      </c>
      <c r="AX10" s="16">
        <v>300</v>
      </c>
      <c r="AY10" s="16">
        <f t="shared" si="10"/>
        <v>375</v>
      </c>
      <c r="AZ10" s="16">
        <v>500</v>
      </c>
      <c r="BA10" s="16">
        <v>500</v>
      </c>
      <c r="BB10" s="16">
        <v>500</v>
      </c>
      <c r="BC10" s="16">
        <v>500</v>
      </c>
      <c r="BD10" s="16">
        <f t="shared" si="0"/>
        <v>500</v>
      </c>
      <c r="BE10" s="16">
        <v>500</v>
      </c>
      <c r="BF10" s="16">
        <v>500</v>
      </c>
      <c r="BG10" s="16">
        <v>500</v>
      </c>
      <c r="BH10" s="16">
        <v>500</v>
      </c>
      <c r="BI10" s="16">
        <v>500</v>
      </c>
      <c r="BJ10" s="39">
        <f t="shared" si="4"/>
        <v>500</v>
      </c>
      <c r="BK10" s="16"/>
      <c r="BL10" s="16"/>
      <c r="BM10" s="16"/>
      <c r="BN10" s="16"/>
      <c r="BO10" s="26" t="e">
        <f t="shared" ref="BO10:BO34" si="12">AVERAGE(BM10:BN10)</f>
        <v>#DIV/0!</v>
      </c>
      <c r="BP10" s="23"/>
      <c r="BQ10" s="23"/>
    </row>
    <row r="11" spans="1:69" ht="20.100000000000001" customHeight="1">
      <c r="A11" s="48">
        <v>6</v>
      </c>
      <c r="B11" s="85"/>
      <c r="C11" s="84" t="s">
        <v>31</v>
      </c>
      <c r="D11" s="16">
        <v>350</v>
      </c>
      <c r="E11" s="16">
        <v>300</v>
      </c>
      <c r="F11" s="16">
        <v>300</v>
      </c>
      <c r="G11" s="19" t="s">
        <v>98</v>
      </c>
      <c r="H11" s="20">
        <f t="shared" si="9"/>
        <v>316.66666666666669</v>
      </c>
      <c r="I11" s="16" t="s">
        <v>98</v>
      </c>
      <c r="J11" s="16" t="s">
        <v>98</v>
      </c>
      <c r="K11" s="16">
        <v>300</v>
      </c>
      <c r="L11" s="16">
        <v>400</v>
      </c>
      <c r="M11" s="20">
        <f t="shared" si="6"/>
        <v>350</v>
      </c>
      <c r="N11" s="16">
        <v>350</v>
      </c>
      <c r="O11" s="16">
        <v>350</v>
      </c>
      <c r="P11" s="16">
        <v>300</v>
      </c>
      <c r="Q11" s="21" t="s">
        <v>139</v>
      </c>
      <c r="R11" s="20">
        <f>(P11+O11+N11)/3</f>
        <v>333.33333333333331</v>
      </c>
      <c r="S11" s="17">
        <v>400</v>
      </c>
      <c r="T11" s="17">
        <v>350</v>
      </c>
      <c r="U11" s="17">
        <v>400</v>
      </c>
      <c r="V11" s="17">
        <v>400</v>
      </c>
      <c r="W11" s="17">
        <v>200</v>
      </c>
      <c r="X11" s="21">
        <f t="shared" si="11"/>
        <v>350</v>
      </c>
      <c r="Y11" s="17">
        <v>350</v>
      </c>
      <c r="Z11" s="17">
        <v>375</v>
      </c>
      <c r="AA11" s="17">
        <v>350</v>
      </c>
      <c r="AB11" s="17">
        <v>350</v>
      </c>
      <c r="AC11" s="21">
        <f t="shared" ref="AC11" si="13">AVERAGE(Y11:AB11)</f>
        <v>356.25</v>
      </c>
      <c r="AD11" s="17">
        <v>350</v>
      </c>
      <c r="AE11" s="17">
        <v>350</v>
      </c>
      <c r="AF11" s="17">
        <v>350</v>
      </c>
      <c r="AG11" s="17">
        <v>350</v>
      </c>
      <c r="AH11" s="21">
        <f t="shared" ref="AH11" si="14">AVERAGE(AD11:AG11)</f>
        <v>350</v>
      </c>
      <c r="AI11" s="19">
        <v>350</v>
      </c>
      <c r="AJ11" s="19">
        <v>375</v>
      </c>
      <c r="AK11" s="19">
        <v>375</v>
      </c>
      <c r="AL11" s="19" t="s">
        <v>98</v>
      </c>
      <c r="AM11" s="16">
        <v>400</v>
      </c>
      <c r="AN11" s="20">
        <f t="shared" ref="AN11" si="15">AVERAGE(AI11:AM11)</f>
        <v>375</v>
      </c>
      <c r="AO11" s="16">
        <v>375</v>
      </c>
      <c r="AP11" s="16">
        <v>350</v>
      </c>
      <c r="AQ11" s="16"/>
      <c r="AR11" s="16"/>
      <c r="AS11" s="22">
        <f t="shared" ref="AS11" si="16">AVERAGE(AO11:AR11)</f>
        <v>362.5</v>
      </c>
      <c r="AT11" s="16">
        <v>300</v>
      </c>
      <c r="AU11" s="16">
        <v>300</v>
      </c>
      <c r="AV11" s="16">
        <v>300</v>
      </c>
      <c r="AW11" s="16"/>
      <c r="AX11" s="16"/>
      <c r="AY11" s="16">
        <f t="shared" si="10"/>
        <v>300</v>
      </c>
      <c r="AZ11" s="16">
        <v>300</v>
      </c>
      <c r="BA11" s="16">
        <v>300</v>
      </c>
      <c r="BB11" s="16">
        <v>300</v>
      </c>
      <c r="BC11" s="16">
        <v>300</v>
      </c>
      <c r="BD11" s="16">
        <f t="shared" si="0"/>
        <v>300</v>
      </c>
      <c r="BE11" s="16">
        <v>300</v>
      </c>
      <c r="BF11" s="16">
        <v>300</v>
      </c>
      <c r="BG11" s="16">
        <v>300</v>
      </c>
      <c r="BH11" s="16">
        <v>300</v>
      </c>
      <c r="BI11" s="16">
        <v>300</v>
      </c>
      <c r="BJ11" s="16">
        <f t="shared" ref="BJ11:BJ34" si="17">AVERAGE(BE11:BI11)</f>
        <v>300</v>
      </c>
      <c r="BK11" s="16"/>
      <c r="BL11" s="16"/>
      <c r="BM11" s="16"/>
      <c r="BN11" s="16"/>
      <c r="BO11" s="26" t="e">
        <f t="shared" si="12"/>
        <v>#DIV/0!</v>
      </c>
      <c r="BP11" s="23"/>
      <c r="BQ11" s="23"/>
    </row>
    <row r="12" spans="1:69" ht="20.100000000000001" customHeight="1">
      <c r="A12" s="48">
        <v>7</v>
      </c>
      <c r="B12" s="85"/>
      <c r="C12" s="84" t="s">
        <v>32</v>
      </c>
      <c r="D12" s="16">
        <v>350</v>
      </c>
      <c r="E12" s="16">
        <v>300</v>
      </c>
      <c r="F12" s="16">
        <v>300</v>
      </c>
      <c r="G12" s="19" t="s">
        <v>98</v>
      </c>
      <c r="H12" s="20">
        <f t="shared" si="9"/>
        <v>316.66666666666669</v>
      </c>
      <c r="I12" s="16" t="s">
        <v>98</v>
      </c>
      <c r="J12" s="16" t="s">
        <v>98</v>
      </c>
      <c r="K12" s="16">
        <v>300</v>
      </c>
      <c r="L12" s="16">
        <v>400</v>
      </c>
      <c r="M12" s="20">
        <f t="shared" si="6"/>
        <v>350</v>
      </c>
      <c r="N12" s="16">
        <v>350</v>
      </c>
      <c r="O12" s="16">
        <v>350</v>
      </c>
      <c r="P12" s="16">
        <v>300</v>
      </c>
      <c r="Q12" s="21" t="s">
        <v>139</v>
      </c>
      <c r="R12" s="20">
        <f>(P12+O12+N12)/3</f>
        <v>333.33333333333331</v>
      </c>
      <c r="S12" s="17">
        <v>400</v>
      </c>
      <c r="T12" s="17">
        <v>350</v>
      </c>
      <c r="U12" s="17">
        <v>400</v>
      </c>
      <c r="V12" s="17">
        <v>400</v>
      </c>
      <c r="W12" s="17">
        <v>200</v>
      </c>
      <c r="X12" s="21">
        <f t="shared" si="11"/>
        <v>350</v>
      </c>
      <c r="Y12" s="17">
        <v>350</v>
      </c>
      <c r="Z12" s="17">
        <v>375</v>
      </c>
      <c r="AA12" s="17">
        <v>350</v>
      </c>
      <c r="AB12" s="17">
        <v>350</v>
      </c>
      <c r="AC12" s="21">
        <f t="shared" ref="AC12" si="18">AVERAGE(Y12:AB12)</f>
        <v>356.25</v>
      </c>
      <c r="AD12" s="17">
        <v>350</v>
      </c>
      <c r="AE12" s="17">
        <v>350</v>
      </c>
      <c r="AF12" s="17">
        <v>350</v>
      </c>
      <c r="AG12" s="17">
        <v>350</v>
      </c>
      <c r="AH12" s="21">
        <f t="shared" ref="AH12" si="19">AVERAGE(AD12:AG12)</f>
        <v>350</v>
      </c>
      <c r="AI12" s="19">
        <v>350</v>
      </c>
      <c r="AJ12" s="19">
        <v>375</v>
      </c>
      <c r="AK12" s="19">
        <v>375</v>
      </c>
      <c r="AL12" s="19" t="s">
        <v>98</v>
      </c>
      <c r="AM12" s="16">
        <v>400</v>
      </c>
      <c r="AN12" s="20">
        <f t="shared" ref="AN12" si="20">AVERAGE(AI12:AM12)</f>
        <v>375</v>
      </c>
      <c r="AO12" s="16">
        <v>375</v>
      </c>
      <c r="AP12" s="16">
        <v>350</v>
      </c>
      <c r="AQ12" s="16"/>
      <c r="AR12" s="16"/>
      <c r="AS12" s="22">
        <f t="shared" ref="AS12" si="21">AVERAGE(AO12:AR12)</f>
        <v>362.5</v>
      </c>
      <c r="AT12" s="16">
        <v>300</v>
      </c>
      <c r="AU12" s="16">
        <v>300</v>
      </c>
      <c r="AV12" s="16">
        <v>300</v>
      </c>
      <c r="AW12" s="16"/>
      <c r="AX12" s="16"/>
      <c r="AY12" s="16">
        <f t="shared" ref="AY12:AY13" si="22">AVERAGE(AT12:AX12)</f>
        <v>300</v>
      </c>
      <c r="AZ12" s="16">
        <v>500</v>
      </c>
      <c r="BA12" s="16">
        <v>500</v>
      </c>
      <c r="BB12" s="16">
        <v>500</v>
      </c>
      <c r="BC12" s="16">
        <v>500</v>
      </c>
      <c r="BD12" s="16">
        <f>AVERAGE(AZ12:BC12)</f>
        <v>500</v>
      </c>
      <c r="BE12" s="16">
        <v>500</v>
      </c>
      <c r="BF12" s="16">
        <v>500</v>
      </c>
      <c r="BG12" s="16">
        <v>500</v>
      </c>
      <c r="BH12" s="16">
        <v>500</v>
      </c>
      <c r="BI12" s="16">
        <v>500</v>
      </c>
      <c r="BJ12" s="16">
        <f t="shared" si="17"/>
        <v>500</v>
      </c>
      <c r="BK12" s="16">
        <v>500</v>
      </c>
      <c r="BL12" s="16">
        <v>500</v>
      </c>
      <c r="BM12" s="16">
        <v>500</v>
      </c>
      <c r="BN12" s="16">
        <v>500</v>
      </c>
      <c r="BO12" s="26">
        <f t="shared" si="12"/>
        <v>500</v>
      </c>
      <c r="BP12" s="23"/>
      <c r="BQ12" s="23"/>
    </row>
    <row r="13" spans="1:69" ht="20.100000000000001" customHeight="1">
      <c r="A13" s="48">
        <v>8</v>
      </c>
      <c r="B13" s="85"/>
      <c r="C13" s="84" t="s">
        <v>33</v>
      </c>
      <c r="D13" s="21" t="s">
        <v>139</v>
      </c>
      <c r="E13" s="21" t="s">
        <v>139</v>
      </c>
      <c r="F13" s="21" t="s">
        <v>139</v>
      </c>
      <c r="G13" s="21" t="s">
        <v>139</v>
      </c>
      <c r="H13" s="20" t="e">
        <f t="shared" si="9"/>
        <v>#DIV/0!</v>
      </c>
      <c r="I13" s="21" t="s">
        <v>139</v>
      </c>
      <c r="J13" s="21" t="s">
        <v>139</v>
      </c>
      <c r="K13" s="21" t="s">
        <v>139</v>
      </c>
      <c r="L13" s="21" t="s">
        <v>139</v>
      </c>
      <c r="M13" s="20" t="e">
        <f t="shared" si="6"/>
        <v>#DIV/0!</v>
      </c>
      <c r="N13" s="21" t="s">
        <v>139</v>
      </c>
      <c r="O13" s="21" t="s">
        <v>139</v>
      </c>
      <c r="P13" s="21" t="s">
        <v>139</v>
      </c>
      <c r="Q13" s="21" t="s">
        <v>139</v>
      </c>
      <c r="R13" s="21" t="s">
        <v>139</v>
      </c>
      <c r="S13" s="21" t="s">
        <v>139</v>
      </c>
      <c r="T13" s="21" t="s">
        <v>139</v>
      </c>
      <c r="U13" s="21" t="s">
        <v>139</v>
      </c>
      <c r="V13" s="21" t="s">
        <v>139</v>
      </c>
      <c r="W13" s="21" t="s">
        <v>139</v>
      </c>
      <c r="X13" s="21" t="e">
        <f t="shared" si="11"/>
        <v>#DIV/0!</v>
      </c>
      <c r="Y13" s="21" t="s">
        <v>139</v>
      </c>
      <c r="Z13" s="21" t="s">
        <v>139</v>
      </c>
      <c r="AA13" s="21" t="s">
        <v>139</v>
      </c>
      <c r="AB13" s="21" t="s">
        <v>139</v>
      </c>
      <c r="AC13" s="21" t="s">
        <v>139</v>
      </c>
      <c r="AD13" s="21" t="s">
        <v>139</v>
      </c>
      <c r="AE13" s="21" t="s">
        <v>139</v>
      </c>
      <c r="AF13" s="21" t="s">
        <v>139</v>
      </c>
      <c r="AG13" s="21" t="s">
        <v>139</v>
      </c>
      <c r="AH13" s="21" t="s">
        <v>139</v>
      </c>
      <c r="AI13" s="21" t="s">
        <v>139</v>
      </c>
      <c r="AJ13" s="21" t="s">
        <v>139</v>
      </c>
      <c r="AK13" s="21" t="s">
        <v>139</v>
      </c>
      <c r="AL13" s="21" t="s">
        <v>139</v>
      </c>
      <c r="AM13" s="21" t="s">
        <v>139</v>
      </c>
      <c r="AN13" s="21" t="s">
        <v>139</v>
      </c>
      <c r="AO13" s="21" t="s">
        <v>139</v>
      </c>
      <c r="AP13" s="21" t="s">
        <v>139</v>
      </c>
      <c r="AQ13" s="21" t="s">
        <v>139</v>
      </c>
      <c r="AR13" s="21" t="s">
        <v>139</v>
      </c>
      <c r="AS13" s="21" t="s">
        <v>139</v>
      </c>
      <c r="AT13" s="21" t="s">
        <v>139</v>
      </c>
      <c r="AU13" s="21" t="s">
        <v>139</v>
      </c>
      <c r="AV13" s="16">
        <v>400</v>
      </c>
      <c r="AW13" s="16">
        <v>400</v>
      </c>
      <c r="AX13" s="16">
        <v>400</v>
      </c>
      <c r="AY13" s="16">
        <f t="shared" si="22"/>
        <v>400</v>
      </c>
      <c r="AZ13" s="16">
        <v>400</v>
      </c>
      <c r="BA13" s="16">
        <v>400</v>
      </c>
      <c r="BB13" s="16">
        <v>400</v>
      </c>
      <c r="BC13" s="16">
        <v>400</v>
      </c>
      <c r="BD13" s="16">
        <f t="shared" si="0"/>
        <v>400</v>
      </c>
      <c r="BE13" s="16">
        <v>400</v>
      </c>
      <c r="BF13" s="16">
        <v>400</v>
      </c>
      <c r="BG13" s="16">
        <v>400</v>
      </c>
      <c r="BH13" s="16">
        <v>400</v>
      </c>
      <c r="BI13" s="16">
        <v>400</v>
      </c>
      <c r="BJ13" s="16">
        <f t="shared" si="17"/>
        <v>400</v>
      </c>
      <c r="BK13" s="16">
        <v>400</v>
      </c>
      <c r="BL13" s="16">
        <v>400</v>
      </c>
      <c r="BM13" s="16">
        <v>400</v>
      </c>
      <c r="BN13" s="16">
        <v>400</v>
      </c>
      <c r="BO13" s="26">
        <f t="shared" si="12"/>
        <v>400</v>
      </c>
      <c r="BP13" s="23"/>
      <c r="BQ13" s="23"/>
    </row>
    <row r="14" spans="1:69" ht="20.100000000000001" customHeight="1">
      <c r="A14" s="48">
        <v>9</v>
      </c>
      <c r="B14" s="85"/>
      <c r="C14" s="84" t="s">
        <v>34</v>
      </c>
      <c r="D14" s="21" t="s">
        <v>139</v>
      </c>
      <c r="E14" s="21" t="s">
        <v>139</v>
      </c>
      <c r="F14" s="21" t="s">
        <v>139</v>
      </c>
      <c r="G14" s="21" t="s">
        <v>139</v>
      </c>
      <c r="H14" s="20" t="e">
        <f t="shared" si="9"/>
        <v>#DIV/0!</v>
      </c>
      <c r="I14" s="21" t="s">
        <v>139</v>
      </c>
      <c r="J14" s="21" t="s">
        <v>139</v>
      </c>
      <c r="K14" s="21" t="s">
        <v>139</v>
      </c>
      <c r="L14" s="21" t="s">
        <v>139</v>
      </c>
      <c r="M14" s="20" t="e">
        <f t="shared" si="6"/>
        <v>#DIV/0!</v>
      </c>
      <c r="N14" s="21" t="s">
        <v>139</v>
      </c>
      <c r="O14" s="21" t="s">
        <v>139</v>
      </c>
      <c r="P14" s="21" t="s">
        <v>139</v>
      </c>
      <c r="Q14" s="21" t="s">
        <v>139</v>
      </c>
      <c r="R14" s="21" t="s">
        <v>139</v>
      </c>
      <c r="S14" s="21" t="s">
        <v>139</v>
      </c>
      <c r="T14" s="21" t="s">
        <v>139</v>
      </c>
      <c r="U14" s="21" t="s">
        <v>139</v>
      </c>
      <c r="V14" s="21" t="s">
        <v>139</v>
      </c>
      <c r="W14" s="21" t="s">
        <v>139</v>
      </c>
      <c r="X14" s="21" t="e">
        <f t="shared" si="11"/>
        <v>#DIV/0!</v>
      </c>
      <c r="Y14" s="21" t="s">
        <v>139</v>
      </c>
      <c r="Z14" s="21" t="s">
        <v>139</v>
      </c>
      <c r="AA14" s="21" t="s">
        <v>139</v>
      </c>
      <c r="AB14" s="21" t="s">
        <v>139</v>
      </c>
      <c r="AC14" s="21" t="s">
        <v>139</v>
      </c>
      <c r="AD14" s="21" t="s">
        <v>139</v>
      </c>
      <c r="AE14" s="21" t="s">
        <v>139</v>
      </c>
      <c r="AF14" s="21" t="s">
        <v>139</v>
      </c>
      <c r="AG14" s="21" t="s">
        <v>139</v>
      </c>
      <c r="AH14" s="21" t="s">
        <v>139</v>
      </c>
      <c r="AI14" s="21" t="s">
        <v>139</v>
      </c>
      <c r="AJ14" s="21" t="s">
        <v>139</v>
      </c>
      <c r="AK14" s="21" t="s">
        <v>139</v>
      </c>
      <c r="AL14" s="21" t="s">
        <v>139</v>
      </c>
      <c r="AM14" s="21" t="s">
        <v>139</v>
      </c>
      <c r="AN14" s="21" t="s">
        <v>139</v>
      </c>
      <c r="AO14" s="21" t="s">
        <v>139</v>
      </c>
      <c r="AP14" s="21" t="s">
        <v>139</v>
      </c>
      <c r="AQ14" s="21" t="s">
        <v>139</v>
      </c>
      <c r="AR14" s="21" t="s">
        <v>139</v>
      </c>
      <c r="AS14" s="21" t="s">
        <v>139</v>
      </c>
      <c r="AT14" s="21" t="s">
        <v>139</v>
      </c>
      <c r="AU14" s="21" t="s">
        <v>139</v>
      </c>
      <c r="AV14" s="21" t="s">
        <v>139</v>
      </c>
      <c r="AW14" s="21" t="s">
        <v>139</v>
      </c>
      <c r="AX14" s="21" t="s">
        <v>139</v>
      </c>
      <c r="AY14" s="16" t="e">
        <f t="shared" si="10"/>
        <v>#DIV/0!</v>
      </c>
      <c r="AZ14" s="16"/>
      <c r="BA14" s="16"/>
      <c r="BB14" s="16"/>
      <c r="BC14" s="16"/>
      <c r="BD14" s="16" t="e">
        <f t="shared" si="0"/>
        <v>#DIV/0!</v>
      </c>
      <c r="BE14" s="16"/>
      <c r="BF14" s="16"/>
      <c r="BG14" s="16"/>
      <c r="BH14" s="16"/>
      <c r="BI14" s="16">
        <v>95</v>
      </c>
      <c r="BJ14" s="16">
        <f t="shared" si="17"/>
        <v>95</v>
      </c>
      <c r="BK14" s="16"/>
      <c r="BL14" s="16"/>
      <c r="BM14" s="16"/>
      <c r="BN14" s="16"/>
      <c r="BO14" s="26" t="e">
        <f t="shared" si="12"/>
        <v>#DIV/0!</v>
      </c>
      <c r="BP14" s="23"/>
      <c r="BQ14" s="23"/>
    </row>
    <row r="15" spans="1:69" ht="20.100000000000001" customHeight="1">
      <c r="A15" s="48">
        <v>10</v>
      </c>
      <c r="B15" s="86" t="s">
        <v>35</v>
      </c>
      <c r="C15" s="87" t="s">
        <v>41</v>
      </c>
      <c r="D15" s="21" t="s">
        <v>139</v>
      </c>
      <c r="E15" s="21" t="s">
        <v>139</v>
      </c>
      <c r="F15" s="21" t="s">
        <v>139</v>
      </c>
      <c r="G15" s="21" t="s">
        <v>139</v>
      </c>
      <c r="H15" s="20" t="e">
        <f t="shared" si="9"/>
        <v>#DIV/0!</v>
      </c>
      <c r="I15" s="21" t="s">
        <v>139</v>
      </c>
      <c r="J15" s="21" t="s">
        <v>139</v>
      </c>
      <c r="K15" s="21" t="s">
        <v>139</v>
      </c>
      <c r="L15" s="21" t="s">
        <v>139</v>
      </c>
      <c r="M15" s="20" t="e">
        <f t="shared" si="6"/>
        <v>#DIV/0!</v>
      </c>
      <c r="N15" s="21" t="s">
        <v>139</v>
      </c>
      <c r="O15" s="21" t="s">
        <v>139</v>
      </c>
      <c r="P15" s="21" t="s">
        <v>139</v>
      </c>
      <c r="Q15" s="21" t="s">
        <v>139</v>
      </c>
      <c r="R15" s="21" t="s">
        <v>139</v>
      </c>
      <c r="S15" s="21" t="s">
        <v>139</v>
      </c>
      <c r="T15" s="21" t="s">
        <v>139</v>
      </c>
      <c r="U15" s="21" t="s">
        <v>139</v>
      </c>
      <c r="V15" s="21" t="s">
        <v>139</v>
      </c>
      <c r="W15" s="21" t="s">
        <v>139</v>
      </c>
      <c r="X15" s="21" t="e">
        <f t="shared" si="11"/>
        <v>#DIV/0!</v>
      </c>
      <c r="Y15" s="21" t="s">
        <v>139</v>
      </c>
      <c r="Z15" s="21" t="s">
        <v>139</v>
      </c>
      <c r="AA15" s="21" t="s">
        <v>139</v>
      </c>
      <c r="AB15" s="21" t="s">
        <v>139</v>
      </c>
      <c r="AC15" s="21" t="s">
        <v>139</v>
      </c>
      <c r="AD15" s="21" t="s">
        <v>139</v>
      </c>
      <c r="AE15" s="21" t="s">
        <v>139</v>
      </c>
      <c r="AF15" s="21" t="s">
        <v>139</v>
      </c>
      <c r="AG15" s="21" t="s">
        <v>139</v>
      </c>
      <c r="AH15" s="21" t="s">
        <v>139</v>
      </c>
      <c r="AI15" s="21" t="s">
        <v>139</v>
      </c>
      <c r="AJ15" s="21" t="s">
        <v>139</v>
      </c>
      <c r="AK15" s="21" t="s">
        <v>139</v>
      </c>
      <c r="AL15" s="21" t="s">
        <v>139</v>
      </c>
      <c r="AM15" s="21" t="s">
        <v>139</v>
      </c>
      <c r="AN15" s="21" t="s">
        <v>139</v>
      </c>
      <c r="AO15" s="21" t="s">
        <v>139</v>
      </c>
      <c r="AP15" s="21" t="s">
        <v>139</v>
      </c>
      <c r="AQ15" s="21" t="s">
        <v>139</v>
      </c>
      <c r="AR15" s="21" t="s">
        <v>139</v>
      </c>
      <c r="AS15" s="21" t="s">
        <v>139</v>
      </c>
      <c r="AT15" s="21" t="s">
        <v>139</v>
      </c>
      <c r="AU15" s="21" t="s">
        <v>139</v>
      </c>
      <c r="AV15" s="21" t="s">
        <v>139</v>
      </c>
      <c r="AW15" s="21" t="s">
        <v>139</v>
      </c>
      <c r="AX15" s="21" t="s">
        <v>139</v>
      </c>
      <c r="AY15" s="16" t="e">
        <f t="shared" si="10"/>
        <v>#DIV/0!</v>
      </c>
      <c r="AZ15" s="19"/>
      <c r="BA15" s="16"/>
      <c r="BB15" s="16"/>
      <c r="BC15" s="16"/>
      <c r="BD15" s="16" t="e">
        <f t="shared" si="0"/>
        <v>#DIV/0!</v>
      </c>
      <c r="BE15" s="16"/>
      <c r="BF15" s="16"/>
      <c r="BG15" s="16"/>
      <c r="BH15" s="16"/>
      <c r="BI15" s="16"/>
      <c r="BJ15" s="16" t="e">
        <f t="shared" si="17"/>
        <v>#DIV/0!</v>
      </c>
      <c r="BK15" s="16"/>
      <c r="BL15" s="16"/>
      <c r="BM15" s="16"/>
      <c r="BN15" s="16"/>
      <c r="BO15" s="26" t="e">
        <f t="shared" si="12"/>
        <v>#DIV/0!</v>
      </c>
      <c r="BP15" s="23"/>
      <c r="BQ15" s="23"/>
    </row>
    <row r="16" spans="1:69" ht="20.100000000000001" customHeight="1">
      <c r="A16" s="48">
        <v>11</v>
      </c>
      <c r="B16" s="86"/>
      <c r="C16" s="87" t="s">
        <v>36</v>
      </c>
      <c r="D16" s="16" t="s">
        <v>98</v>
      </c>
      <c r="E16" s="16" t="s">
        <v>98</v>
      </c>
      <c r="F16" s="16" t="s">
        <v>98</v>
      </c>
      <c r="G16" s="16" t="s">
        <v>98</v>
      </c>
      <c r="H16" s="20" t="e">
        <f t="shared" si="9"/>
        <v>#DIV/0!</v>
      </c>
      <c r="I16" s="16" t="s">
        <v>98</v>
      </c>
      <c r="J16" s="16">
        <v>90</v>
      </c>
      <c r="K16" s="16">
        <v>94</v>
      </c>
      <c r="L16" s="16">
        <v>91</v>
      </c>
      <c r="M16" s="20">
        <f t="shared" si="6"/>
        <v>91.666666666666671</v>
      </c>
      <c r="N16" s="16">
        <v>94</v>
      </c>
      <c r="O16" s="16">
        <v>90</v>
      </c>
      <c r="P16" s="16">
        <v>90</v>
      </c>
      <c r="Q16" s="16">
        <v>90</v>
      </c>
      <c r="R16" s="16">
        <f>(Q16+P16+O16+N16)/4</f>
        <v>91</v>
      </c>
      <c r="S16" s="17">
        <v>95</v>
      </c>
      <c r="T16" s="17">
        <v>95</v>
      </c>
      <c r="U16" s="17">
        <v>95</v>
      </c>
      <c r="V16" s="17">
        <v>95</v>
      </c>
      <c r="W16" s="17">
        <v>96</v>
      </c>
      <c r="X16" s="21">
        <f t="shared" si="11"/>
        <v>95.2</v>
      </c>
      <c r="Y16" s="17">
        <v>94.5</v>
      </c>
      <c r="Z16" s="17"/>
      <c r="AA16" s="17"/>
      <c r="AB16" s="17"/>
      <c r="AC16" s="21">
        <f>AVERAGE(Y16:AB16)</f>
        <v>94.5</v>
      </c>
      <c r="AD16" s="17">
        <v>96.5</v>
      </c>
      <c r="AE16" s="17">
        <v>96.5</v>
      </c>
      <c r="AF16" s="17">
        <v>96.5</v>
      </c>
      <c r="AG16" s="17">
        <v>96.5</v>
      </c>
      <c r="AH16" s="21">
        <f>AVERAGE(AD16:AG16)</f>
        <v>96.5</v>
      </c>
      <c r="AI16" s="16">
        <v>94</v>
      </c>
      <c r="AJ16" s="19">
        <v>93.5</v>
      </c>
      <c r="AK16" s="16">
        <v>97</v>
      </c>
      <c r="AL16" s="16">
        <v>95.5</v>
      </c>
      <c r="AM16" s="16">
        <v>97</v>
      </c>
      <c r="AN16" s="20">
        <f t="shared" ref="AN16:AN17" si="23">AVERAGE(AI16:AM16)</f>
        <v>95.4</v>
      </c>
      <c r="AO16" s="16">
        <v>96.5</v>
      </c>
      <c r="AP16" s="16">
        <v>97</v>
      </c>
      <c r="AQ16" s="16">
        <v>96.5</v>
      </c>
      <c r="AR16" s="16">
        <v>97</v>
      </c>
      <c r="AS16" s="22">
        <f t="shared" ref="AS16:AS17" si="24">AVERAGE(AO16:AR16)</f>
        <v>96.75</v>
      </c>
      <c r="AT16" s="16">
        <v>95.5</v>
      </c>
      <c r="AU16" s="19">
        <v>91</v>
      </c>
      <c r="AV16" s="19">
        <v>96</v>
      </c>
      <c r="AW16" s="19">
        <v>96</v>
      </c>
      <c r="AX16" s="19">
        <v>95</v>
      </c>
      <c r="AY16" s="16">
        <f t="shared" si="10"/>
        <v>94.7</v>
      </c>
      <c r="AZ16" s="19">
        <v>94</v>
      </c>
      <c r="BA16" s="16">
        <v>94</v>
      </c>
      <c r="BB16" s="16">
        <v>94</v>
      </c>
      <c r="BC16" s="16">
        <v>94</v>
      </c>
      <c r="BD16" s="16">
        <f t="shared" si="0"/>
        <v>94</v>
      </c>
      <c r="BE16" s="16">
        <v>95</v>
      </c>
      <c r="BF16" s="16">
        <v>95</v>
      </c>
      <c r="BG16" s="16">
        <v>95</v>
      </c>
      <c r="BH16" s="16">
        <v>95</v>
      </c>
      <c r="BI16" s="16">
        <v>95</v>
      </c>
      <c r="BJ16" s="16">
        <f t="shared" si="17"/>
        <v>95</v>
      </c>
      <c r="BK16" s="16">
        <v>94</v>
      </c>
      <c r="BL16" s="16">
        <v>94</v>
      </c>
      <c r="BM16" s="16">
        <v>94</v>
      </c>
      <c r="BN16" s="16">
        <v>94</v>
      </c>
      <c r="BO16" s="26">
        <f t="shared" si="12"/>
        <v>94</v>
      </c>
      <c r="BP16" s="23"/>
      <c r="BQ16" s="23"/>
    </row>
    <row r="17" spans="1:69" ht="20.100000000000001" customHeight="1">
      <c r="A17" s="48">
        <v>12</v>
      </c>
      <c r="B17" s="86"/>
      <c r="C17" s="88" t="s">
        <v>37</v>
      </c>
      <c r="D17" s="16">
        <v>550</v>
      </c>
      <c r="E17" s="16">
        <v>550</v>
      </c>
      <c r="F17" s="16">
        <v>500</v>
      </c>
      <c r="G17" s="19" t="s">
        <v>98</v>
      </c>
      <c r="H17" s="20">
        <f t="shared" si="9"/>
        <v>533.33333333333337</v>
      </c>
      <c r="I17" s="16" t="s">
        <v>98</v>
      </c>
      <c r="J17" s="16" t="s">
        <v>98</v>
      </c>
      <c r="K17" s="16">
        <v>600</v>
      </c>
      <c r="L17" s="16">
        <v>570</v>
      </c>
      <c r="M17" s="20">
        <f t="shared" si="6"/>
        <v>585</v>
      </c>
      <c r="N17" s="16">
        <v>570</v>
      </c>
      <c r="O17" s="16">
        <v>570</v>
      </c>
      <c r="P17" s="16">
        <v>570</v>
      </c>
      <c r="Q17" s="16">
        <v>570</v>
      </c>
      <c r="R17" s="16">
        <f t="shared" ref="R17" si="25">(Q17+P17+O17+N17)/4</f>
        <v>570</v>
      </c>
      <c r="S17" s="17">
        <v>570</v>
      </c>
      <c r="T17" s="17">
        <v>570</v>
      </c>
      <c r="U17" s="17">
        <v>570</v>
      </c>
      <c r="V17" s="17">
        <v>570</v>
      </c>
      <c r="W17" s="17">
        <v>350</v>
      </c>
      <c r="X17" s="21">
        <f t="shared" si="11"/>
        <v>526</v>
      </c>
      <c r="Y17" s="17">
        <v>560</v>
      </c>
      <c r="Z17" s="17">
        <v>580</v>
      </c>
      <c r="AA17" s="17">
        <v>580</v>
      </c>
      <c r="AB17" s="17">
        <v>580</v>
      </c>
      <c r="AC17" s="21">
        <f t="shared" ref="AC17" si="26">AVERAGE(Y17:AB17)</f>
        <v>575</v>
      </c>
      <c r="AD17" s="17">
        <v>560</v>
      </c>
      <c r="AE17" s="17">
        <v>560</v>
      </c>
      <c r="AF17" s="17">
        <v>560</v>
      </c>
      <c r="AG17" s="17">
        <v>560</v>
      </c>
      <c r="AH17" s="21">
        <f t="shared" ref="AH17" si="27">AVERAGE(AD17:AG17)</f>
        <v>560</v>
      </c>
      <c r="AI17" s="16">
        <v>570</v>
      </c>
      <c r="AJ17" s="19">
        <v>570</v>
      </c>
      <c r="AK17" s="16">
        <v>600</v>
      </c>
      <c r="AL17" s="16">
        <v>670</v>
      </c>
      <c r="AM17" s="16">
        <v>670</v>
      </c>
      <c r="AN17" s="20">
        <f t="shared" si="23"/>
        <v>616</v>
      </c>
      <c r="AO17" s="16">
        <v>670</v>
      </c>
      <c r="AP17" s="16">
        <v>700</v>
      </c>
      <c r="AQ17" s="16"/>
      <c r="AR17" s="16"/>
      <c r="AS17" s="22">
        <f t="shared" si="24"/>
        <v>685</v>
      </c>
      <c r="AT17" s="16"/>
      <c r="AU17" s="16">
        <v>600</v>
      </c>
      <c r="AV17" s="16">
        <v>670</v>
      </c>
      <c r="AW17" s="16">
        <v>650</v>
      </c>
      <c r="AX17" s="16"/>
      <c r="AY17" s="16">
        <f t="shared" si="10"/>
        <v>640</v>
      </c>
      <c r="AZ17" s="19">
        <v>650</v>
      </c>
      <c r="BA17" s="16">
        <v>650</v>
      </c>
      <c r="BB17" s="16">
        <v>650</v>
      </c>
      <c r="BC17" s="16">
        <v>650</v>
      </c>
      <c r="BD17" s="16">
        <f t="shared" si="0"/>
        <v>650</v>
      </c>
      <c r="BE17" s="16">
        <v>825</v>
      </c>
      <c r="BF17" s="16">
        <v>825</v>
      </c>
      <c r="BG17" s="16">
        <v>825</v>
      </c>
      <c r="BH17" s="16">
        <v>825</v>
      </c>
      <c r="BI17" s="16">
        <v>825</v>
      </c>
      <c r="BJ17" s="16">
        <f t="shared" si="17"/>
        <v>825</v>
      </c>
      <c r="BK17" s="16">
        <v>800</v>
      </c>
      <c r="BL17" s="16">
        <v>800</v>
      </c>
      <c r="BM17" s="16">
        <v>800</v>
      </c>
      <c r="BN17" s="16">
        <v>800</v>
      </c>
      <c r="BO17" s="26">
        <f t="shared" si="12"/>
        <v>800</v>
      </c>
      <c r="BP17" s="23"/>
      <c r="BQ17" s="23"/>
    </row>
    <row r="18" spans="1:69" ht="20.100000000000001" customHeight="1">
      <c r="A18" s="48">
        <v>13</v>
      </c>
      <c r="B18" s="86"/>
      <c r="C18" s="87" t="s">
        <v>42</v>
      </c>
      <c r="D18" s="21" t="s">
        <v>139</v>
      </c>
      <c r="E18" s="21" t="s">
        <v>139</v>
      </c>
      <c r="F18" s="21" t="s">
        <v>139</v>
      </c>
      <c r="G18" s="21" t="s">
        <v>139</v>
      </c>
      <c r="H18" s="20" t="e">
        <f t="shared" si="9"/>
        <v>#DIV/0!</v>
      </c>
      <c r="I18" s="21" t="s">
        <v>139</v>
      </c>
      <c r="J18" s="21" t="s">
        <v>139</v>
      </c>
      <c r="K18" s="21" t="s">
        <v>139</v>
      </c>
      <c r="L18" s="21" t="s">
        <v>139</v>
      </c>
      <c r="M18" s="20" t="e">
        <f t="shared" si="6"/>
        <v>#DIV/0!</v>
      </c>
      <c r="N18" s="21" t="s">
        <v>139</v>
      </c>
      <c r="O18" s="21" t="s">
        <v>139</v>
      </c>
      <c r="P18" s="21" t="s">
        <v>139</v>
      </c>
      <c r="Q18" s="21" t="s">
        <v>139</v>
      </c>
      <c r="R18" s="21" t="s">
        <v>139</v>
      </c>
      <c r="S18" s="21" t="s">
        <v>139</v>
      </c>
      <c r="T18" s="21" t="s">
        <v>139</v>
      </c>
      <c r="U18" s="21" t="s">
        <v>139</v>
      </c>
      <c r="V18" s="21" t="s">
        <v>139</v>
      </c>
      <c r="W18" s="21" t="s">
        <v>139</v>
      </c>
      <c r="X18" s="21" t="e">
        <f t="shared" si="11"/>
        <v>#DIV/0!</v>
      </c>
      <c r="Y18" s="21" t="s">
        <v>139</v>
      </c>
      <c r="Z18" s="21" t="s">
        <v>139</v>
      </c>
      <c r="AA18" s="21" t="s">
        <v>139</v>
      </c>
      <c r="AB18" s="21" t="s">
        <v>139</v>
      </c>
      <c r="AC18" s="21" t="s">
        <v>139</v>
      </c>
      <c r="AD18" s="21" t="s">
        <v>139</v>
      </c>
      <c r="AE18" s="21" t="s">
        <v>139</v>
      </c>
      <c r="AF18" s="21" t="s">
        <v>139</v>
      </c>
      <c r="AG18" s="21" t="s">
        <v>139</v>
      </c>
      <c r="AH18" s="21" t="s">
        <v>139</v>
      </c>
      <c r="AI18" s="21" t="s">
        <v>139</v>
      </c>
      <c r="AJ18" s="21" t="s">
        <v>139</v>
      </c>
      <c r="AK18" s="21" t="s">
        <v>139</v>
      </c>
      <c r="AL18" s="21" t="s">
        <v>139</v>
      </c>
      <c r="AM18" s="21" t="s">
        <v>139</v>
      </c>
      <c r="AN18" s="21" t="s">
        <v>139</v>
      </c>
      <c r="AO18" s="21" t="s">
        <v>139</v>
      </c>
      <c r="AP18" s="21" t="s">
        <v>139</v>
      </c>
      <c r="AQ18" s="21" t="s">
        <v>139</v>
      </c>
      <c r="AR18" s="21" t="s">
        <v>139</v>
      </c>
      <c r="AS18" s="21" t="s">
        <v>139</v>
      </c>
      <c r="AT18" s="16">
        <v>90</v>
      </c>
      <c r="AU18" s="19">
        <v>90</v>
      </c>
      <c r="AV18" s="19">
        <v>95</v>
      </c>
      <c r="AW18" s="19">
        <v>92</v>
      </c>
      <c r="AX18" s="19"/>
      <c r="AY18" s="16">
        <f t="shared" si="10"/>
        <v>91.75</v>
      </c>
      <c r="AZ18" s="19">
        <v>97</v>
      </c>
      <c r="BA18" s="16">
        <v>97</v>
      </c>
      <c r="BB18" s="16">
        <v>97</v>
      </c>
      <c r="BC18" s="16">
        <v>97</v>
      </c>
      <c r="BD18" s="16">
        <f t="shared" si="0"/>
        <v>97</v>
      </c>
      <c r="BE18" s="16">
        <v>95</v>
      </c>
      <c r="BF18" s="16">
        <v>95</v>
      </c>
      <c r="BG18" s="16">
        <v>95</v>
      </c>
      <c r="BH18" s="16">
        <v>95</v>
      </c>
      <c r="BI18" s="16">
        <v>95</v>
      </c>
      <c r="BJ18" s="16">
        <f t="shared" si="17"/>
        <v>95</v>
      </c>
      <c r="BK18" s="16">
        <v>97</v>
      </c>
      <c r="BL18" s="16">
        <v>97</v>
      </c>
      <c r="BM18" s="16">
        <v>97</v>
      </c>
      <c r="BN18" s="16">
        <v>97</v>
      </c>
      <c r="BO18" s="26">
        <f t="shared" si="12"/>
        <v>97</v>
      </c>
      <c r="BP18" s="23"/>
      <c r="BQ18" s="23"/>
    </row>
    <row r="19" spans="1:69" ht="20.100000000000001" customHeight="1">
      <c r="A19" s="48">
        <v>14</v>
      </c>
      <c r="B19" s="86"/>
      <c r="C19" s="88" t="s">
        <v>38</v>
      </c>
      <c r="D19" s="16">
        <v>700</v>
      </c>
      <c r="E19" s="16">
        <v>700</v>
      </c>
      <c r="F19" s="16">
        <v>700</v>
      </c>
      <c r="G19" s="19" t="s">
        <v>98</v>
      </c>
      <c r="H19" s="20">
        <f t="shared" si="9"/>
        <v>700</v>
      </c>
      <c r="I19" s="16" t="s">
        <v>98</v>
      </c>
      <c r="J19" s="16" t="s">
        <v>98</v>
      </c>
      <c r="K19" s="16">
        <v>800</v>
      </c>
      <c r="L19" s="16">
        <v>450</v>
      </c>
      <c r="M19" s="20">
        <f t="shared" si="6"/>
        <v>625</v>
      </c>
      <c r="N19" s="16">
        <v>800</v>
      </c>
      <c r="O19" s="16">
        <v>800</v>
      </c>
      <c r="P19" s="16">
        <v>800</v>
      </c>
      <c r="Q19" s="16">
        <v>800</v>
      </c>
      <c r="R19" s="16">
        <f t="shared" ref="R19:R28" si="28">(Q19+P19+O19+N19)/4</f>
        <v>800</v>
      </c>
      <c r="S19" s="17">
        <v>800</v>
      </c>
      <c r="T19" s="17">
        <v>800</v>
      </c>
      <c r="U19" s="17">
        <v>800</v>
      </c>
      <c r="V19" s="17">
        <v>850</v>
      </c>
      <c r="W19" s="17">
        <v>500</v>
      </c>
      <c r="X19" s="21">
        <f t="shared" si="11"/>
        <v>750</v>
      </c>
      <c r="Y19" s="17">
        <v>700</v>
      </c>
      <c r="Z19" s="17">
        <v>800</v>
      </c>
      <c r="AA19" s="17">
        <v>800</v>
      </c>
      <c r="AB19" s="17">
        <v>850</v>
      </c>
      <c r="AC19" s="21">
        <f t="shared" ref="AC19:AC22" si="29">AVERAGE(Y19:AB19)</f>
        <v>787.5</v>
      </c>
      <c r="AD19" s="17">
        <v>800</v>
      </c>
      <c r="AE19" s="17">
        <v>800</v>
      </c>
      <c r="AF19" s="17">
        <v>600</v>
      </c>
      <c r="AG19" s="17">
        <v>800</v>
      </c>
      <c r="AH19" s="21">
        <f t="shared" ref="AH19:AH34" si="30">AVERAGE(AD19:AG19)</f>
        <v>750</v>
      </c>
      <c r="AI19" s="16">
        <v>800</v>
      </c>
      <c r="AJ19" s="19">
        <v>875</v>
      </c>
      <c r="AK19" s="16">
        <v>900</v>
      </c>
      <c r="AL19" s="16">
        <v>800</v>
      </c>
      <c r="AM19" s="16">
        <v>800</v>
      </c>
      <c r="AN19" s="20">
        <f t="shared" ref="AN19:AN22" si="31">AVERAGE(AI19:AM19)</f>
        <v>835</v>
      </c>
      <c r="AO19" s="16">
        <v>950</v>
      </c>
      <c r="AP19" s="16">
        <v>900</v>
      </c>
      <c r="AQ19" s="16">
        <v>200</v>
      </c>
      <c r="AR19" s="16" t="s">
        <v>138</v>
      </c>
      <c r="AS19" s="22">
        <f t="shared" ref="AS19:AS22" si="32">AVERAGE(AO19:AR19)</f>
        <v>683.33333333333337</v>
      </c>
      <c r="AT19" s="16">
        <v>300</v>
      </c>
      <c r="AU19" s="16">
        <v>600</v>
      </c>
      <c r="AV19" s="16">
        <v>750</v>
      </c>
      <c r="AW19" s="16">
        <v>750</v>
      </c>
      <c r="AX19" s="16"/>
      <c r="AY19" s="16">
        <f t="shared" si="10"/>
        <v>600</v>
      </c>
      <c r="AZ19" s="19">
        <v>600</v>
      </c>
      <c r="BA19" s="16">
        <v>600</v>
      </c>
      <c r="BB19" s="16">
        <v>600</v>
      </c>
      <c r="BC19" s="16">
        <v>600</v>
      </c>
      <c r="BD19" s="16">
        <f t="shared" si="0"/>
        <v>600</v>
      </c>
      <c r="BE19" s="16">
        <v>625</v>
      </c>
      <c r="BF19" s="16">
        <v>625</v>
      </c>
      <c r="BG19" s="16">
        <v>625</v>
      </c>
      <c r="BH19" s="16">
        <v>625</v>
      </c>
      <c r="BI19" s="16">
        <v>625</v>
      </c>
      <c r="BJ19" s="16">
        <f t="shared" si="17"/>
        <v>625</v>
      </c>
      <c r="BK19" s="16">
        <v>625</v>
      </c>
      <c r="BL19" s="16">
        <v>625</v>
      </c>
      <c r="BM19" s="16">
        <v>625</v>
      </c>
      <c r="BN19" s="16">
        <v>625</v>
      </c>
      <c r="BO19" s="26">
        <f t="shared" si="12"/>
        <v>625</v>
      </c>
      <c r="BP19" s="23"/>
      <c r="BQ19" s="23"/>
    </row>
    <row r="20" spans="1:69" ht="20.100000000000001" customHeight="1">
      <c r="A20" s="48">
        <v>15</v>
      </c>
      <c r="B20" s="86"/>
      <c r="C20" s="88" t="s">
        <v>39</v>
      </c>
      <c r="D20" s="16">
        <v>450</v>
      </c>
      <c r="E20" s="16">
        <v>430</v>
      </c>
      <c r="F20" s="16">
        <v>400</v>
      </c>
      <c r="G20" s="19" t="s">
        <v>98</v>
      </c>
      <c r="H20" s="20">
        <f t="shared" si="9"/>
        <v>426.66666666666669</v>
      </c>
      <c r="I20" s="16" t="s">
        <v>98</v>
      </c>
      <c r="J20" s="16" t="s">
        <v>98</v>
      </c>
      <c r="K20" s="16">
        <v>500</v>
      </c>
      <c r="L20" s="16">
        <v>460</v>
      </c>
      <c r="M20" s="20">
        <f t="shared" si="6"/>
        <v>480</v>
      </c>
      <c r="N20" s="16">
        <v>450</v>
      </c>
      <c r="O20" s="16">
        <v>450</v>
      </c>
      <c r="P20" s="16">
        <v>450</v>
      </c>
      <c r="Q20" s="16">
        <v>450</v>
      </c>
      <c r="R20" s="16">
        <f t="shared" si="28"/>
        <v>450</v>
      </c>
      <c r="S20" s="17">
        <v>450</v>
      </c>
      <c r="T20" s="17">
        <v>400</v>
      </c>
      <c r="U20" s="17">
        <v>450</v>
      </c>
      <c r="V20" s="17">
        <v>450</v>
      </c>
      <c r="W20" s="17">
        <v>285</v>
      </c>
      <c r="X20" s="21">
        <f t="shared" si="11"/>
        <v>407</v>
      </c>
      <c r="Y20" s="17">
        <v>470</v>
      </c>
      <c r="Z20" s="17">
        <v>430</v>
      </c>
      <c r="AA20" s="17">
        <v>450</v>
      </c>
      <c r="AB20" s="17">
        <v>450</v>
      </c>
      <c r="AC20" s="21">
        <f t="shared" si="29"/>
        <v>450</v>
      </c>
      <c r="AD20" s="17">
        <v>450</v>
      </c>
      <c r="AE20" s="17">
        <v>450</v>
      </c>
      <c r="AF20" s="17">
        <v>450</v>
      </c>
      <c r="AG20" s="17">
        <v>450</v>
      </c>
      <c r="AH20" s="21">
        <f t="shared" si="30"/>
        <v>450</v>
      </c>
      <c r="AI20" s="16">
        <v>460</v>
      </c>
      <c r="AJ20" s="19">
        <v>450</v>
      </c>
      <c r="AK20" s="16">
        <v>450</v>
      </c>
      <c r="AL20" s="16">
        <v>450</v>
      </c>
      <c r="AM20" s="16">
        <v>460</v>
      </c>
      <c r="AN20" s="20">
        <f t="shared" si="31"/>
        <v>454</v>
      </c>
      <c r="AO20" s="16">
        <v>400</v>
      </c>
      <c r="AP20" s="16">
        <v>325</v>
      </c>
      <c r="AQ20" s="21" t="s">
        <v>139</v>
      </c>
      <c r="AR20" s="21" t="s">
        <v>139</v>
      </c>
      <c r="AS20" s="22">
        <f t="shared" si="32"/>
        <v>362.5</v>
      </c>
      <c r="AT20" s="16">
        <v>350</v>
      </c>
      <c r="AU20" s="16">
        <v>375</v>
      </c>
      <c r="AV20" s="16">
        <v>400</v>
      </c>
      <c r="AW20" s="16">
        <v>350</v>
      </c>
      <c r="AX20" s="16"/>
      <c r="AY20" s="16">
        <f t="shared" si="10"/>
        <v>368.75</v>
      </c>
      <c r="AZ20" s="19">
        <v>450</v>
      </c>
      <c r="BA20" s="16">
        <v>450</v>
      </c>
      <c r="BB20" s="16">
        <v>450</v>
      </c>
      <c r="BC20" s="16">
        <v>450</v>
      </c>
      <c r="BD20" s="16">
        <f t="shared" si="0"/>
        <v>450</v>
      </c>
      <c r="BE20" s="16">
        <v>525</v>
      </c>
      <c r="BF20" s="16">
        <v>525</v>
      </c>
      <c r="BG20" s="16">
        <v>525</v>
      </c>
      <c r="BH20" s="16">
        <v>525</v>
      </c>
      <c r="BI20" s="16">
        <v>525</v>
      </c>
      <c r="BJ20" s="16">
        <f t="shared" si="17"/>
        <v>525</v>
      </c>
      <c r="BK20" s="16">
        <v>500</v>
      </c>
      <c r="BL20" s="16">
        <v>500</v>
      </c>
      <c r="BM20" s="16">
        <v>500</v>
      </c>
      <c r="BN20" s="16">
        <v>500</v>
      </c>
      <c r="BO20" s="26">
        <f t="shared" si="12"/>
        <v>500</v>
      </c>
      <c r="BP20" s="23"/>
      <c r="BQ20" s="23"/>
    </row>
    <row r="21" spans="1:69" ht="20.100000000000001" customHeight="1">
      <c r="A21" s="48">
        <v>16</v>
      </c>
      <c r="B21" s="86"/>
      <c r="C21" s="88" t="s">
        <v>40</v>
      </c>
      <c r="D21" s="16">
        <v>400</v>
      </c>
      <c r="E21" s="16">
        <v>350</v>
      </c>
      <c r="F21" s="16">
        <v>200</v>
      </c>
      <c r="G21" s="19" t="s">
        <v>98</v>
      </c>
      <c r="H21" s="20">
        <f t="shared" si="9"/>
        <v>316.66666666666669</v>
      </c>
      <c r="I21" s="16" t="s">
        <v>98</v>
      </c>
      <c r="J21" s="16" t="s">
        <v>98</v>
      </c>
      <c r="K21" s="16">
        <v>400</v>
      </c>
      <c r="L21" s="16">
        <v>375</v>
      </c>
      <c r="M21" s="20">
        <f t="shared" si="6"/>
        <v>387.5</v>
      </c>
      <c r="N21" s="16">
        <v>370</v>
      </c>
      <c r="O21" s="16">
        <v>370</v>
      </c>
      <c r="P21" s="16">
        <v>370</v>
      </c>
      <c r="Q21" s="16">
        <v>400</v>
      </c>
      <c r="R21" s="16">
        <f t="shared" si="28"/>
        <v>377.5</v>
      </c>
      <c r="S21" s="17">
        <v>400</v>
      </c>
      <c r="T21" s="17">
        <v>375</v>
      </c>
      <c r="U21" s="17">
        <v>400</v>
      </c>
      <c r="V21" s="17">
        <v>400</v>
      </c>
      <c r="W21" s="17">
        <v>250</v>
      </c>
      <c r="X21" s="21">
        <f t="shared" si="11"/>
        <v>365</v>
      </c>
      <c r="Y21" s="17">
        <v>375</v>
      </c>
      <c r="Z21" s="17">
        <v>400</v>
      </c>
      <c r="AA21" s="17">
        <v>400</v>
      </c>
      <c r="AB21" s="17">
        <v>400</v>
      </c>
      <c r="AC21" s="21">
        <f t="shared" si="29"/>
        <v>393.75</v>
      </c>
      <c r="AD21" s="17">
        <v>400</v>
      </c>
      <c r="AE21" s="17">
        <v>375</v>
      </c>
      <c r="AF21" s="17">
        <v>375</v>
      </c>
      <c r="AG21" s="17">
        <v>400</v>
      </c>
      <c r="AH21" s="21">
        <f t="shared" si="30"/>
        <v>387.5</v>
      </c>
      <c r="AI21" s="16">
        <v>400</v>
      </c>
      <c r="AJ21" s="16">
        <v>375</v>
      </c>
      <c r="AK21" s="16">
        <v>400</v>
      </c>
      <c r="AL21" s="16">
        <v>475</v>
      </c>
      <c r="AM21" s="16">
        <v>475</v>
      </c>
      <c r="AN21" s="20">
        <f t="shared" si="31"/>
        <v>425</v>
      </c>
      <c r="AO21" s="16">
        <v>425</v>
      </c>
      <c r="AP21" s="16">
        <v>450</v>
      </c>
      <c r="AQ21" s="16" t="s">
        <v>138</v>
      </c>
      <c r="AR21" s="16" t="s">
        <v>138</v>
      </c>
      <c r="AS21" s="22">
        <f t="shared" si="32"/>
        <v>437.5</v>
      </c>
      <c r="AT21" s="16">
        <v>425</v>
      </c>
      <c r="AU21" s="16">
        <v>400</v>
      </c>
      <c r="AV21" s="16">
        <v>425</v>
      </c>
      <c r="AW21" s="16">
        <v>425</v>
      </c>
      <c r="AX21" s="16"/>
      <c r="AY21" s="16">
        <f t="shared" si="10"/>
        <v>418.75</v>
      </c>
      <c r="AZ21" s="19">
        <v>460</v>
      </c>
      <c r="BA21" s="16">
        <v>460</v>
      </c>
      <c r="BB21" s="16">
        <v>460</v>
      </c>
      <c r="BC21" s="16">
        <v>460</v>
      </c>
      <c r="BD21" s="16">
        <f t="shared" si="0"/>
        <v>460</v>
      </c>
      <c r="BE21" s="16">
        <v>525</v>
      </c>
      <c r="BF21" s="16">
        <v>525</v>
      </c>
      <c r="BG21" s="16">
        <v>525</v>
      </c>
      <c r="BH21" s="16">
        <v>525</v>
      </c>
      <c r="BI21" s="16">
        <v>525</v>
      </c>
      <c r="BJ21" s="16">
        <f t="shared" si="17"/>
        <v>525</v>
      </c>
      <c r="BK21" s="16">
        <v>500</v>
      </c>
      <c r="BL21" s="16">
        <v>500</v>
      </c>
      <c r="BM21" s="16">
        <v>500</v>
      </c>
      <c r="BN21" s="16">
        <v>500</v>
      </c>
      <c r="BO21" s="26">
        <f t="shared" si="12"/>
        <v>500</v>
      </c>
      <c r="BP21" s="23"/>
      <c r="BQ21" s="23"/>
    </row>
    <row r="22" spans="1:69" ht="20.100000000000001" customHeight="1">
      <c r="A22" s="48">
        <v>17</v>
      </c>
      <c r="B22" s="86"/>
      <c r="C22" s="88" t="s">
        <v>43</v>
      </c>
      <c r="D22" s="21" t="s">
        <v>139</v>
      </c>
      <c r="E22" s="21" t="s">
        <v>139</v>
      </c>
      <c r="F22" s="21" t="s">
        <v>139</v>
      </c>
      <c r="G22" s="21" t="s">
        <v>139</v>
      </c>
      <c r="H22" s="20" t="e">
        <f t="shared" si="9"/>
        <v>#DIV/0!</v>
      </c>
      <c r="I22" s="21" t="s">
        <v>139</v>
      </c>
      <c r="J22" s="21" t="s">
        <v>139</v>
      </c>
      <c r="K22" s="21" t="s">
        <v>139</v>
      </c>
      <c r="L22" s="21" t="s">
        <v>139</v>
      </c>
      <c r="M22" s="20" t="e">
        <f t="shared" si="6"/>
        <v>#DIV/0!</v>
      </c>
      <c r="N22" s="21" t="s">
        <v>139</v>
      </c>
      <c r="O22" s="21" t="s">
        <v>139</v>
      </c>
      <c r="P22" s="16">
        <v>400</v>
      </c>
      <c r="Q22" s="16">
        <v>450</v>
      </c>
      <c r="R22" s="16">
        <f>(Q22+P22)/2</f>
        <v>425</v>
      </c>
      <c r="S22" s="17">
        <v>425</v>
      </c>
      <c r="T22" s="17">
        <v>425</v>
      </c>
      <c r="U22" s="17">
        <v>425</v>
      </c>
      <c r="V22" s="17">
        <v>425</v>
      </c>
      <c r="W22" s="17">
        <v>150</v>
      </c>
      <c r="X22" s="21">
        <f t="shared" si="11"/>
        <v>370</v>
      </c>
      <c r="Y22" s="17">
        <v>425</v>
      </c>
      <c r="Z22" s="17">
        <v>400</v>
      </c>
      <c r="AA22" s="17" t="s">
        <v>98</v>
      </c>
      <c r="AB22" s="17" t="s">
        <v>98</v>
      </c>
      <c r="AC22" s="21">
        <f t="shared" si="29"/>
        <v>412.5</v>
      </c>
      <c r="AD22" s="17" t="s">
        <v>98</v>
      </c>
      <c r="AE22" s="17" t="s">
        <v>98</v>
      </c>
      <c r="AF22" s="17" t="s">
        <v>98</v>
      </c>
      <c r="AG22" s="17" t="s">
        <v>98</v>
      </c>
      <c r="AH22" s="21" t="e">
        <f t="shared" si="30"/>
        <v>#DIV/0!</v>
      </c>
      <c r="AI22" s="19" t="s">
        <v>98</v>
      </c>
      <c r="AJ22" s="19" t="s">
        <v>98</v>
      </c>
      <c r="AK22" s="19" t="s">
        <v>98</v>
      </c>
      <c r="AL22" s="19">
        <v>380</v>
      </c>
      <c r="AM22" s="16">
        <v>450</v>
      </c>
      <c r="AN22" s="20">
        <f t="shared" si="31"/>
        <v>415</v>
      </c>
      <c r="AO22" s="16">
        <v>450</v>
      </c>
      <c r="AP22" s="16">
        <v>450</v>
      </c>
      <c r="AQ22" s="16" t="s">
        <v>138</v>
      </c>
      <c r="AR22" s="16" t="s">
        <v>138</v>
      </c>
      <c r="AS22" s="22">
        <f t="shared" si="32"/>
        <v>450</v>
      </c>
      <c r="AT22" s="16">
        <v>400</v>
      </c>
      <c r="AU22" s="16">
        <v>320</v>
      </c>
      <c r="AV22" s="16">
        <v>350</v>
      </c>
      <c r="AW22" s="16">
        <v>350</v>
      </c>
      <c r="AX22" s="16"/>
      <c r="AY22" s="16">
        <f t="shared" si="10"/>
        <v>355</v>
      </c>
      <c r="AZ22" s="19">
        <v>375</v>
      </c>
      <c r="BA22" s="16">
        <v>375</v>
      </c>
      <c r="BB22" s="16">
        <v>375</v>
      </c>
      <c r="BC22" s="16">
        <v>375</v>
      </c>
      <c r="BD22" s="16">
        <f t="shared" si="0"/>
        <v>375</v>
      </c>
      <c r="BE22" s="16">
        <v>375</v>
      </c>
      <c r="BF22" s="16">
        <v>375</v>
      </c>
      <c r="BG22" s="16">
        <v>375</v>
      </c>
      <c r="BH22" s="16">
        <v>375</v>
      </c>
      <c r="BI22" s="16">
        <v>375</v>
      </c>
      <c r="BJ22" s="16">
        <f t="shared" si="17"/>
        <v>375</v>
      </c>
      <c r="BK22" s="16">
        <v>300</v>
      </c>
      <c r="BL22" s="16">
        <v>300</v>
      </c>
      <c r="BM22" s="16">
        <v>300</v>
      </c>
      <c r="BN22" s="16">
        <v>300</v>
      </c>
      <c r="BO22" s="26">
        <f t="shared" si="12"/>
        <v>300</v>
      </c>
      <c r="BP22" s="23"/>
      <c r="BQ22" s="23"/>
    </row>
    <row r="23" spans="1:69" ht="20.100000000000001" customHeight="1">
      <c r="A23" s="48">
        <v>18</v>
      </c>
      <c r="B23" s="86"/>
      <c r="C23" s="88" t="s">
        <v>44</v>
      </c>
      <c r="D23" s="21" t="s">
        <v>139</v>
      </c>
      <c r="E23" s="21" t="s">
        <v>139</v>
      </c>
      <c r="F23" s="21" t="s">
        <v>139</v>
      </c>
      <c r="G23" s="21" t="s">
        <v>139</v>
      </c>
      <c r="H23" s="20" t="e">
        <f t="shared" si="9"/>
        <v>#DIV/0!</v>
      </c>
      <c r="I23" s="21" t="s">
        <v>139</v>
      </c>
      <c r="J23" s="21" t="s">
        <v>139</v>
      </c>
      <c r="K23" s="21" t="s">
        <v>139</v>
      </c>
      <c r="L23" s="21" t="s">
        <v>139</v>
      </c>
      <c r="M23" s="20" t="e">
        <f t="shared" si="6"/>
        <v>#DIV/0!</v>
      </c>
      <c r="N23" s="21" t="s">
        <v>139</v>
      </c>
      <c r="O23" s="21" t="s">
        <v>139</v>
      </c>
      <c r="P23" s="21" t="s">
        <v>139</v>
      </c>
      <c r="Q23" s="21" t="s">
        <v>139</v>
      </c>
      <c r="R23" s="21" t="s">
        <v>139</v>
      </c>
      <c r="S23" s="21" t="s">
        <v>139</v>
      </c>
      <c r="T23" s="21" t="s">
        <v>139</v>
      </c>
      <c r="U23" s="21" t="s">
        <v>139</v>
      </c>
      <c r="V23" s="21" t="s">
        <v>139</v>
      </c>
      <c r="W23" s="21" t="s">
        <v>139</v>
      </c>
      <c r="X23" s="21" t="e">
        <f t="shared" si="11"/>
        <v>#DIV/0!</v>
      </c>
      <c r="Y23" s="21" t="s">
        <v>139</v>
      </c>
      <c r="Z23" s="21" t="s">
        <v>139</v>
      </c>
      <c r="AA23" s="21" t="s">
        <v>139</v>
      </c>
      <c r="AB23" s="21" t="s">
        <v>139</v>
      </c>
      <c r="AC23" s="21" t="s">
        <v>139</v>
      </c>
      <c r="AD23" s="21" t="s">
        <v>139</v>
      </c>
      <c r="AE23" s="21" t="s">
        <v>139</v>
      </c>
      <c r="AF23" s="21" t="s">
        <v>139</v>
      </c>
      <c r="AG23" s="21" t="s">
        <v>139</v>
      </c>
      <c r="AH23" s="21" t="e">
        <f t="shared" si="30"/>
        <v>#DIV/0!</v>
      </c>
      <c r="AI23" s="21" t="s">
        <v>139</v>
      </c>
      <c r="AJ23" s="21" t="s">
        <v>139</v>
      </c>
      <c r="AK23" s="21" t="s">
        <v>139</v>
      </c>
      <c r="AL23" s="21" t="s">
        <v>139</v>
      </c>
      <c r="AM23" s="21" t="s">
        <v>139</v>
      </c>
      <c r="AN23" s="21" t="s">
        <v>139</v>
      </c>
      <c r="AO23" s="21" t="s">
        <v>139</v>
      </c>
      <c r="AP23" s="21" t="s">
        <v>139</v>
      </c>
      <c r="AQ23" s="21" t="s">
        <v>139</v>
      </c>
      <c r="AR23" s="21" t="s">
        <v>139</v>
      </c>
      <c r="AS23" s="21" t="s">
        <v>139</v>
      </c>
      <c r="AT23" s="21" t="s">
        <v>139</v>
      </c>
      <c r="AU23" s="16">
        <v>300</v>
      </c>
      <c r="AV23" s="16">
        <v>300</v>
      </c>
      <c r="AW23" s="16">
        <v>300</v>
      </c>
      <c r="AX23" s="16"/>
      <c r="AY23" s="16">
        <f t="shared" si="10"/>
        <v>300</v>
      </c>
      <c r="AZ23" s="19">
        <v>275</v>
      </c>
      <c r="BA23" s="16">
        <v>275</v>
      </c>
      <c r="BB23" s="16">
        <v>275</v>
      </c>
      <c r="BC23" s="16">
        <v>275</v>
      </c>
      <c r="BD23" s="16">
        <f t="shared" si="0"/>
        <v>275</v>
      </c>
      <c r="BE23" s="16">
        <v>375</v>
      </c>
      <c r="BF23" s="16">
        <v>375</v>
      </c>
      <c r="BG23" s="16">
        <v>375</v>
      </c>
      <c r="BH23" s="16">
        <v>375</v>
      </c>
      <c r="BI23" s="16">
        <v>375</v>
      </c>
      <c r="BJ23" s="16">
        <f t="shared" si="17"/>
        <v>375</v>
      </c>
      <c r="BK23" s="16">
        <v>300</v>
      </c>
      <c r="BL23" s="16">
        <v>300</v>
      </c>
      <c r="BM23" s="16">
        <v>300</v>
      </c>
      <c r="BN23" s="16">
        <v>300</v>
      </c>
      <c r="BO23" s="26">
        <f t="shared" si="12"/>
        <v>300</v>
      </c>
      <c r="BP23" s="23"/>
      <c r="BQ23" s="23"/>
    </row>
    <row r="24" spans="1:69" s="23" customFormat="1" ht="20.100000000000001" customHeight="1">
      <c r="A24" s="48">
        <v>19</v>
      </c>
      <c r="B24" s="83" t="s">
        <v>45</v>
      </c>
      <c r="C24" s="88" t="s">
        <v>50</v>
      </c>
      <c r="D24" s="34">
        <v>93</v>
      </c>
      <c r="E24" s="34">
        <v>96</v>
      </c>
      <c r="F24" s="34">
        <v>96</v>
      </c>
      <c r="G24" s="34">
        <v>96</v>
      </c>
      <c r="H24" s="20">
        <f t="shared" si="9"/>
        <v>95.25</v>
      </c>
      <c r="I24" s="34" t="s">
        <v>98</v>
      </c>
      <c r="J24" s="34">
        <v>96.5</v>
      </c>
      <c r="K24" s="34">
        <v>98.5</v>
      </c>
      <c r="L24" s="34">
        <v>98</v>
      </c>
      <c r="M24" s="20">
        <f t="shared" si="6"/>
        <v>97.666666666666671</v>
      </c>
      <c r="N24" s="34">
        <v>98</v>
      </c>
      <c r="O24" s="34">
        <v>91</v>
      </c>
      <c r="P24" s="34">
        <v>90</v>
      </c>
      <c r="Q24" s="34">
        <v>91</v>
      </c>
      <c r="R24" s="34">
        <f t="shared" si="28"/>
        <v>92.5</v>
      </c>
      <c r="S24" s="35">
        <v>93</v>
      </c>
      <c r="T24" s="35">
        <v>96</v>
      </c>
      <c r="U24" s="35">
        <v>95.5</v>
      </c>
      <c r="V24" s="35">
        <v>98</v>
      </c>
      <c r="W24" s="34" t="s">
        <v>138</v>
      </c>
      <c r="X24" s="21">
        <f t="shared" si="11"/>
        <v>95.625</v>
      </c>
      <c r="Y24" s="34" t="s">
        <v>138</v>
      </c>
      <c r="Z24" s="35">
        <v>97</v>
      </c>
      <c r="AA24" s="35">
        <v>96</v>
      </c>
      <c r="AB24" s="34" t="s">
        <v>138</v>
      </c>
      <c r="AC24" s="21">
        <f t="shared" ref="AC24:AC26" si="33">AVERAGE(Y24:AB24)</f>
        <v>96.5</v>
      </c>
      <c r="AD24" s="35">
        <v>97</v>
      </c>
      <c r="AE24" s="35">
        <v>96.5</v>
      </c>
      <c r="AF24" s="35">
        <v>96.5</v>
      </c>
      <c r="AG24" s="34" t="s">
        <v>138</v>
      </c>
      <c r="AH24" s="21">
        <f t="shared" si="30"/>
        <v>96.666666666666671</v>
      </c>
      <c r="AI24" s="34">
        <v>95.5</v>
      </c>
      <c r="AJ24" s="38">
        <v>96</v>
      </c>
      <c r="AK24" s="34" t="s">
        <v>138</v>
      </c>
      <c r="AL24" s="34">
        <v>96</v>
      </c>
      <c r="AM24" s="34">
        <v>96.5</v>
      </c>
      <c r="AN24" s="20">
        <f t="shared" ref="AN24" si="34">AVERAGE(AI24:AM24)</f>
        <v>96</v>
      </c>
      <c r="AO24" s="34" t="s">
        <v>138</v>
      </c>
      <c r="AP24" s="34" t="s">
        <v>138</v>
      </c>
      <c r="AQ24" s="34">
        <v>96.5</v>
      </c>
      <c r="AR24" s="34">
        <v>96</v>
      </c>
      <c r="AS24" s="22">
        <f t="shared" ref="AS24" si="35">AVERAGE(AO24:AR24)</f>
        <v>96.25</v>
      </c>
      <c r="AT24" s="34">
        <v>96</v>
      </c>
      <c r="AU24" s="34">
        <v>96</v>
      </c>
      <c r="AV24" s="34">
        <v>98</v>
      </c>
      <c r="AW24" s="34">
        <v>94.5</v>
      </c>
      <c r="AX24" s="34">
        <v>95</v>
      </c>
      <c r="AY24" s="34">
        <f t="shared" si="10"/>
        <v>95.9</v>
      </c>
      <c r="AZ24" s="38"/>
      <c r="BA24" s="34"/>
      <c r="BB24" s="34"/>
      <c r="BC24" s="34">
        <v>95</v>
      </c>
      <c r="BD24" s="34">
        <f t="shared" si="0"/>
        <v>95</v>
      </c>
      <c r="BE24" s="34"/>
      <c r="BF24" s="34"/>
      <c r="BG24" s="34"/>
      <c r="BH24" s="34"/>
      <c r="BI24" s="34">
        <v>94</v>
      </c>
      <c r="BJ24" s="34">
        <f t="shared" si="17"/>
        <v>94</v>
      </c>
      <c r="BK24" s="34">
        <v>90</v>
      </c>
      <c r="BL24" s="34"/>
      <c r="BM24" s="34">
        <v>90</v>
      </c>
      <c r="BN24" s="34"/>
      <c r="BO24" s="34">
        <f t="shared" si="12"/>
        <v>90</v>
      </c>
    </row>
    <row r="25" spans="1:69" ht="20.100000000000001" customHeight="1">
      <c r="A25" s="48">
        <v>20</v>
      </c>
      <c r="B25" s="85"/>
      <c r="C25" s="89" t="s">
        <v>46</v>
      </c>
      <c r="D25" s="19">
        <v>89</v>
      </c>
      <c r="E25" s="16">
        <v>88</v>
      </c>
      <c r="F25" s="16">
        <v>97</v>
      </c>
      <c r="G25" s="16">
        <v>97</v>
      </c>
      <c r="H25" s="20">
        <f t="shared" si="9"/>
        <v>92.75</v>
      </c>
      <c r="I25" s="20">
        <f>AVERAGE(E25:H25)</f>
        <v>93.6875</v>
      </c>
      <c r="J25" s="16" t="s">
        <v>98</v>
      </c>
      <c r="K25" s="16">
        <v>93</v>
      </c>
      <c r="L25" s="16">
        <v>96</v>
      </c>
      <c r="M25" s="20">
        <f t="shared" si="6"/>
        <v>94.229166666666671</v>
      </c>
      <c r="N25" s="20">
        <f t="shared" ref="N25" si="36">AVERAGE(J25:M25)</f>
        <v>94.409722222222229</v>
      </c>
      <c r="O25" s="16">
        <v>96</v>
      </c>
      <c r="P25" s="16">
        <v>97</v>
      </c>
      <c r="Q25" s="16">
        <v>95</v>
      </c>
      <c r="R25" s="16">
        <v>97</v>
      </c>
      <c r="S25" s="16">
        <f t="shared" ref="S25" si="37">(R25+Q25+P25+O25)/4</f>
        <v>96.25</v>
      </c>
      <c r="T25" s="17">
        <v>96</v>
      </c>
      <c r="U25" s="17">
        <v>96</v>
      </c>
      <c r="V25" s="17">
        <v>97</v>
      </c>
      <c r="W25" s="17">
        <v>97</v>
      </c>
      <c r="X25" s="21">
        <f t="shared" si="11"/>
        <v>96.45</v>
      </c>
      <c r="Y25" s="21">
        <f>AVERAGE(T25:X25)</f>
        <v>96.49</v>
      </c>
      <c r="Z25" s="17">
        <v>96</v>
      </c>
      <c r="AA25" s="17">
        <v>96</v>
      </c>
      <c r="AB25" s="17">
        <v>96</v>
      </c>
      <c r="AC25" s="21">
        <f t="shared" si="33"/>
        <v>96.122500000000002</v>
      </c>
      <c r="AD25" s="21">
        <f t="shared" ref="AD25" si="38">AVERAGE(Z25:AC25)</f>
        <v>96.030625000000001</v>
      </c>
      <c r="AE25" s="17">
        <v>95</v>
      </c>
      <c r="AF25" s="17">
        <v>95</v>
      </c>
      <c r="AG25" s="17">
        <v>95</v>
      </c>
      <c r="AH25" s="21">
        <f t="shared" si="30"/>
        <v>95.257656249999997</v>
      </c>
      <c r="AI25" s="21">
        <f t="shared" ref="AI25" si="39">AVERAGE(AE25:AH25)</f>
        <v>95.064414062499992</v>
      </c>
      <c r="AJ25" s="16">
        <v>97</v>
      </c>
      <c r="AK25" s="16">
        <v>96</v>
      </c>
      <c r="AL25" s="16">
        <v>96</v>
      </c>
      <c r="AM25" s="16">
        <v>96</v>
      </c>
      <c r="AN25" s="16">
        <v>96</v>
      </c>
      <c r="AO25" s="20">
        <f t="shared" ref="AO25" si="40">AVERAGE(AJ25:AN25)</f>
        <v>96.2</v>
      </c>
      <c r="AP25" s="16">
        <v>95</v>
      </c>
      <c r="AQ25" s="16">
        <v>96.5</v>
      </c>
      <c r="AR25" s="16">
        <v>96.5</v>
      </c>
      <c r="AS25" s="16">
        <v>96</v>
      </c>
      <c r="AT25" s="22">
        <f t="shared" ref="AT25" si="41">AVERAGE(AP25:AS25)</f>
        <v>96</v>
      </c>
      <c r="AU25" s="16">
        <v>96</v>
      </c>
      <c r="AV25" s="19">
        <v>97</v>
      </c>
      <c r="AW25" s="16"/>
      <c r="AX25" s="16">
        <v>90</v>
      </c>
      <c r="AY25" s="16">
        <v>94</v>
      </c>
      <c r="AZ25" s="16">
        <f t="shared" ref="AZ25" si="42">AVERAGE(AU25:AY25)</f>
        <v>94.25</v>
      </c>
      <c r="BA25" s="16" t="s">
        <v>51</v>
      </c>
      <c r="BB25" s="19" t="s">
        <v>51</v>
      </c>
      <c r="BC25" s="16" t="s">
        <v>51</v>
      </c>
      <c r="BD25" s="16">
        <f t="shared" si="0"/>
        <v>94.25</v>
      </c>
      <c r="BE25" s="19" t="s">
        <v>51</v>
      </c>
      <c r="BF25" s="16" t="s">
        <v>51</v>
      </c>
      <c r="BG25" s="19" t="s">
        <v>51</v>
      </c>
      <c r="BH25" s="16" t="s">
        <v>51</v>
      </c>
      <c r="BI25" s="16" t="s">
        <v>51</v>
      </c>
      <c r="BJ25" s="16" t="e">
        <f t="shared" si="17"/>
        <v>#DIV/0!</v>
      </c>
      <c r="BK25" s="16"/>
      <c r="BL25" s="16"/>
      <c r="BM25" s="16"/>
      <c r="BN25" s="16"/>
      <c r="BO25" s="26" t="e">
        <f t="shared" si="12"/>
        <v>#DIV/0!</v>
      </c>
      <c r="BP25" s="23"/>
      <c r="BQ25" s="23"/>
    </row>
    <row r="26" spans="1:69" ht="20.100000000000001" customHeight="1">
      <c r="A26" s="48">
        <v>21</v>
      </c>
      <c r="B26" s="85"/>
      <c r="C26" s="89" t="s">
        <v>47</v>
      </c>
      <c r="D26" s="21" t="s">
        <v>139</v>
      </c>
      <c r="E26" s="21" t="s">
        <v>139</v>
      </c>
      <c r="F26" s="21" t="s">
        <v>139</v>
      </c>
      <c r="G26" s="21" t="s">
        <v>139</v>
      </c>
      <c r="H26" s="20" t="e">
        <f t="shared" si="9"/>
        <v>#DIV/0!</v>
      </c>
      <c r="I26" s="21" t="s">
        <v>139</v>
      </c>
      <c r="J26" s="21" t="s">
        <v>139</v>
      </c>
      <c r="K26" s="21" t="s">
        <v>139</v>
      </c>
      <c r="L26" s="21" t="s">
        <v>139</v>
      </c>
      <c r="M26" s="20" t="e">
        <f t="shared" si="6"/>
        <v>#DIV/0!</v>
      </c>
      <c r="N26" s="21" t="s">
        <v>139</v>
      </c>
      <c r="O26" s="21" t="s">
        <v>139</v>
      </c>
      <c r="P26" s="21" t="s">
        <v>139</v>
      </c>
      <c r="Q26" s="21" t="s">
        <v>139</v>
      </c>
      <c r="R26" s="16" t="e">
        <f t="shared" si="28"/>
        <v>#VALUE!</v>
      </c>
      <c r="S26" s="21" t="s">
        <v>139</v>
      </c>
      <c r="T26" s="21" t="s">
        <v>139</v>
      </c>
      <c r="U26" s="21" t="s">
        <v>139</v>
      </c>
      <c r="V26" s="21" t="s">
        <v>139</v>
      </c>
      <c r="W26" s="21" t="s">
        <v>139</v>
      </c>
      <c r="X26" s="21" t="e">
        <f t="shared" si="11"/>
        <v>#DIV/0!</v>
      </c>
      <c r="Y26" s="21" t="s">
        <v>139</v>
      </c>
      <c r="Z26" s="21" t="s">
        <v>139</v>
      </c>
      <c r="AA26" s="21" t="s">
        <v>139</v>
      </c>
      <c r="AB26" s="21" t="s">
        <v>139</v>
      </c>
      <c r="AC26" s="21" t="e">
        <f t="shared" si="33"/>
        <v>#DIV/0!</v>
      </c>
      <c r="AD26" s="21" t="s">
        <v>139</v>
      </c>
      <c r="AE26" s="21" t="s">
        <v>139</v>
      </c>
      <c r="AF26" s="21" t="s">
        <v>139</v>
      </c>
      <c r="AG26" s="21" t="s">
        <v>139</v>
      </c>
      <c r="AH26" s="21" t="e">
        <f t="shared" si="30"/>
        <v>#DIV/0!</v>
      </c>
      <c r="AI26" s="21" t="s">
        <v>139</v>
      </c>
      <c r="AJ26" s="21" t="s">
        <v>139</v>
      </c>
      <c r="AK26" s="21" t="s">
        <v>139</v>
      </c>
      <c r="AL26" s="21" t="s">
        <v>139</v>
      </c>
      <c r="AM26" s="21" t="s">
        <v>139</v>
      </c>
      <c r="AN26" s="21" t="s">
        <v>139</v>
      </c>
      <c r="AO26" s="21" t="s">
        <v>139</v>
      </c>
      <c r="AP26" s="21" t="s">
        <v>139</v>
      </c>
      <c r="AQ26" s="21" t="s">
        <v>139</v>
      </c>
      <c r="AR26" s="21" t="s">
        <v>139</v>
      </c>
      <c r="AS26" s="21" t="s">
        <v>139</v>
      </c>
      <c r="AT26" s="21" t="s">
        <v>139</v>
      </c>
      <c r="AU26" s="21" t="s">
        <v>139</v>
      </c>
      <c r="AV26" s="21" t="s">
        <v>139</v>
      </c>
      <c r="AW26" s="21" t="s">
        <v>139</v>
      </c>
      <c r="AX26" s="21" t="s">
        <v>139</v>
      </c>
      <c r="AY26" s="16" t="e">
        <f t="shared" ref="AY26" si="43">AVERAGE(AT26:AX26)</f>
        <v>#DIV/0!</v>
      </c>
      <c r="AZ26" s="19" t="s">
        <v>51</v>
      </c>
      <c r="BA26" s="16" t="s">
        <v>51</v>
      </c>
      <c r="BB26" s="16">
        <v>96</v>
      </c>
      <c r="BC26" s="16">
        <v>95.5</v>
      </c>
      <c r="BD26" s="16">
        <f t="shared" si="0"/>
        <v>95.75</v>
      </c>
      <c r="BE26" s="16">
        <v>95.5</v>
      </c>
      <c r="BF26" s="16">
        <v>95</v>
      </c>
      <c r="BG26" s="16">
        <v>95</v>
      </c>
      <c r="BH26" s="16">
        <v>95.5</v>
      </c>
      <c r="BI26" s="16">
        <v>95</v>
      </c>
      <c r="BJ26" s="16">
        <f t="shared" si="17"/>
        <v>95.2</v>
      </c>
      <c r="BK26" s="16">
        <v>94</v>
      </c>
      <c r="BL26" s="16">
        <v>95</v>
      </c>
      <c r="BM26" s="16">
        <v>94</v>
      </c>
      <c r="BN26" s="16">
        <v>94</v>
      </c>
      <c r="BO26" s="26">
        <f t="shared" si="12"/>
        <v>94</v>
      </c>
      <c r="BP26" s="23"/>
      <c r="BQ26" s="23"/>
    </row>
    <row r="27" spans="1:69" ht="20.100000000000001" customHeight="1">
      <c r="A27" s="48">
        <v>22</v>
      </c>
      <c r="B27" s="85"/>
      <c r="C27" s="89" t="s">
        <v>48</v>
      </c>
      <c r="D27" s="21" t="s">
        <v>139</v>
      </c>
      <c r="E27" s="21" t="s">
        <v>139</v>
      </c>
      <c r="F27" s="21" t="s">
        <v>139</v>
      </c>
      <c r="G27" s="21" t="s">
        <v>139</v>
      </c>
      <c r="H27" s="20" t="e">
        <f t="shared" si="9"/>
        <v>#DIV/0!</v>
      </c>
      <c r="I27" s="21" t="s">
        <v>139</v>
      </c>
      <c r="J27" s="21" t="s">
        <v>139</v>
      </c>
      <c r="K27" s="21" t="s">
        <v>139</v>
      </c>
      <c r="L27" s="21" t="s">
        <v>139</v>
      </c>
      <c r="M27" s="20" t="e">
        <f t="shared" si="6"/>
        <v>#DIV/0!</v>
      </c>
      <c r="N27" s="21" t="s">
        <v>139</v>
      </c>
      <c r="O27" s="21" t="s">
        <v>139</v>
      </c>
      <c r="P27" s="21" t="s">
        <v>139</v>
      </c>
      <c r="Q27" s="21" t="s">
        <v>139</v>
      </c>
      <c r="R27" s="16" t="e">
        <f t="shared" si="28"/>
        <v>#VALUE!</v>
      </c>
      <c r="S27" s="21" t="s">
        <v>139</v>
      </c>
      <c r="T27" s="21" t="s">
        <v>139</v>
      </c>
      <c r="U27" s="21" t="s">
        <v>139</v>
      </c>
      <c r="V27" s="21" t="s">
        <v>139</v>
      </c>
      <c r="W27" s="21" t="s">
        <v>139</v>
      </c>
      <c r="X27" s="21" t="e">
        <f t="shared" si="11"/>
        <v>#DIV/0!</v>
      </c>
      <c r="Y27" s="21" t="s">
        <v>139</v>
      </c>
      <c r="Z27" s="21" t="s">
        <v>139</v>
      </c>
      <c r="AA27" s="21" t="s">
        <v>139</v>
      </c>
      <c r="AB27" s="21" t="s">
        <v>139</v>
      </c>
      <c r="AC27" s="21" t="s">
        <v>139</v>
      </c>
      <c r="AD27" s="21" t="s">
        <v>139</v>
      </c>
      <c r="AE27" s="21" t="s">
        <v>139</v>
      </c>
      <c r="AF27" s="21" t="s">
        <v>139</v>
      </c>
      <c r="AG27" s="21" t="s">
        <v>139</v>
      </c>
      <c r="AH27" s="21" t="e">
        <f t="shared" si="30"/>
        <v>#DIV/0!</v>
      </c>
      <c r="AI27" s="21" t="s">
        <v>139</v>
      </c>
      <c r="AJ27" s="21" t="s">
        <v>139</v>
      </c>
      <c r="AK27" s="21" t="s">
        <v>139</v>
      </c>
      <c r="AL27" s="21" t="s">
        <v>139</v>
      </c>
      <c r="AM27" s="21" t="s">
        <v>139</v>
      </c>
      <c r="AN27" s="21" t="s">
        <v>139</v>
      </c>
      <c r="AO27" s="21" t="s">
        <v>139</v>
      </c>
      <c r="AP27" s="21" t="s">
        <v>139</v>
      </c>
      <c r="AQ27" s="21" t="s">
        <v>139</v>
      </c>
      <c r="AR27" s="21" t="s">
        <v>139</v>
      </c>
      <c r="AS27" s="21" t="s">
        <v>139</v>
      </c>
      <c r="AT27" s="21" t="s">
        <v>139</v>
      </c>
      <c r="AU27" s="21" t="s">
        <v>139</v>
      </c>
      <c r="AV27" s="21" t="s">
        <v>139</v>
      </c>
      <c r="AW27" s="21" t="s">
        <v>139</v>
      </c>
      <c r="AX27" s="21" t="s">
        <v>139</v>
      </c>
      <c r="AY27" s="16" t="e">
        <f t="shared" si="10"/>
        <v>#DIV/0!</v>
      </c>
      <c r="AZ27" s="19" t="s">
        <v>51</v>
      </c>
      <c r="BA27" s="16" t="s">
        <v>51</v>
      </c>
      <c r="BB27" s="16">
        <v>95.5</v>
      </c>
      <c r="BC27" s="16">
        <v>95</v>
      </c>
      <c r="BD27" s="16">
        <f t="shared" si="0"/>
        <v>95.25</v>
      </c>
      <c r="BE27" s="16">
        <v>95.5</v>
      </c>
      <c r="BF27" s="16">
        <v>95.5</v>
      </c>
      <c r="BG27" s="16">
        <v>95.5</v>
      </c>
      <c r="BH27" s="16">
        <v>9.5</v>
      </c>
      <c r="BI27" s="16">
        <v>95.5</v>
      </c>
      <c r="BJ27" s="16">
        <f t="shared" si="17"/>
        <v>78.3</v>
      </c>
      <c r="BK27" s="16">
        <v>96</v>
      </c>
      <c r="BL27" s="16">
        <v>95.5</v>
      </c>
      <c r="BM27" s="16">
        <v>95</v>
      </c>
      <c r="BN27" s="16">
        <v>95</v>
      </c>
      <c r="BO27" s="26">
        <f t="shared" si="12"/>
        <v>95</v>
      </c>
      <c r="BP27" s="23"/>
      <c r="BQ27" s="23"/>
    </row>
    <row r="28" spans="1:69" ht="20.100000000000001" customHeight="1">
      <c r="A28" s="48">
        <v>23</v>
      </c>
      <c r="B28" s="90"/>
      <c r="C28" s="89" t="s">
        <v>49</v>
      </c>
      <c r="D28" s="21" t="s">
        <v>139</v>
      </c>
      <c r="E28" s="21" t="s">
        <v>139</v>
      </c>
      <c r="F28" s="21" t="s">
        <v>139</v>
      </c>
      <c r="G28" s="21" t="s">
        <v>139</v>
      </c>
      <c r="H28" s="20" t="e">
        <f t="shared" si="9"/>
        <v>#DIV/0!</v>
      </c>
      <c r="I28" s="21" t="s">
        <v>139</v>
      </c>
      <c r="J28" s="21" t="s">
        <v>139</v>
      </c>
      <c r="K28" s="21" t="s">
        <v>139</v>
      </c>
      <c r="L28" s="21" t="s">
        <v>139</v>
      </c>
      <c r="M28" s="20" t="e">
        <f t="shared" si="6"/>
        <v>#DIV/0!</v>
      </c>
      <c r="N28" s="21" t="s">
        <v>139</v>
      </c>
      <c r="O28" s="21" t="s">
        <v>139</v>
      </c>
      <c r="P28" s="21" t="s">
        <v>139</v>
      </c>
      <c r="Q28" s="21" t="s">
        <v>139</v>
      </c>
      <c r="R28" s="16" t="e">
        <f t="shared" si="28"/>
        <v>#VALUE!</v>
      </c>
      <c r="S28" s="21" t="s">
        <v>139</v>
      </c>
      <c r="T28" s="21" t="s">
        <v>139</v>
      </c>
      <c r="U28" s="21" t="s">
        <v>139</v>
      </c>
      <c r="V28" s="21" t="s">
        <v>139</v>
      </c>
      <c r="W28" s="21" t="s">
        <v>139</v>
      </c>
      <c r="X28" s="21" t="e">
        <f t="shared" si="11"/>
        <v>#DIV/0!</v>
      </c>
      <c r="Y28" s="21" t="s">
        <v>139</v>
      </c>
      <c r="Z28" s="21" t="s">
        <v>139</v>
      </c>
      <c r="AA28" s="21" t="s">
        <v>139</v>
      </c>
      <c r="AB28" s="21" t="s">
        <v>139</v>
      </c>
      <c r="AC28" s="21" t="s">
        <v>139</v>
      </c>
      <c r="AD28" s="21" t="s">
        <v>139</v>
      </c>
      <c r="AE28" s="21" t="s">
        <v>139</v>
      </c>
      <c r="AF28" s="21" t="s">
        <v>139</v>
      </c>
      <c r="AG28" s="21" t="s">
        <v>139</v>
      </c>
      <c r="AH28" s="21" t="e">
        <f t="shared" si="30"/>
        <v>#DIV/0!</v>
      </c>
      <c r="AI28" s="21" t="s">
        <v>139</v>
      </c>
      <c r="AJ28" s="21" t="s">
        <v>139</v>
      </c>
      <c r="AK28" s="21" t="s">
        <v>139</v>
      </c>
      <c r="AL28" s="21" t="s">
        <v>139</v>
      </c>
      <c r="AM28" s="21" t="s">
        <v>139</v>
      </c>
      <c r="AN28" s="21" t="s">
        <v>139</v>
      </c>
      <c r="AO28" s="21" t="s">
        <v>139</v>
      </c>
      <c r="AP28" s="16">
        <v>98</v>
      </c>
      <c r="AQ28" s="16">
        <v>97</v>
      </c>
      <c r="AR28" s="16">
        <v>98.5</v>
      </c>
      <c r="AS28" s="22">
        <f t="shared" ref="AS28" si="44">AVERAGE(AO28:AR28)</f>
        <v>97.833333333333329</v>
      </c>
      <c r="AT28" s="16">
        <v>98</v>
      </c>
      <c r="AU28" s="16">
        <v>98</v>
      </c>
      <c r="AV28" s="16">
        <v>98</v>
      </c>
      <c r="AW28" s="16">
        <v>98</v>
      </c>
      <c r="AX28" s="16">
        <v>98</v>
      </c>
      <c r="AY28" s="16">
        <f t="shared" si="10"/>
        <v>98</v>
      </c>
      <c r="AZ28" s="19">
        <v>97</v>
      </c>
      <c r="BA28" s="16"/>
      <c r="BB28" s="16">
        <v>97.5</v>
      </c>
      <c r="BC28" s="16">
        <v>98</v>
      </c>
      <c r="BD28" s="16">
        <f t="shared" si="0"/>
        <v>97.5</v>
      </c>
      <c r="BE28" s="16">
        <v>97.5</v>
      </c>
      <c r="BF28" s="16">
        <v>97.5</v>
      </c>
      <c r="BG28" s="16">
        <v>96</v>
      </c>
      <c r="BH28" s="16">
        <v>98</v>
      </c>
      <c r="BI28" s="16">
        <v>98</v>
      </c>
      <c r="BJ28" s="16">
        <f t="shared" si="17"/>
        <v>97.4</v>
      </c>
      <c r="BK28" s="16">
        <v>96</v>
      </c>
      <c r="BL28" s="16">
        <v>96</v>
      </c>
      <c r="BM28" s="16">
        <v>95.5</v>
      </c>
      <c r="BN28" s="16">
        <v>96</v>
      </c>
      <c r="BO28" s="26">
        <f t="shared" si="12"/>
        <v>95.75</v>
      </c>
      <c r="BP28" s="23"/>
      <c r="BQ28" s="23"/>
    </row>
    <row r="29" spans="1:69" ht="20.100000000000001" customHeight="1">
      <c r="A29" s="48">
        <v>24</v>
      </c>
      <c r="B29" s="83" t="s">
        <v>20</v>
      </c>
      <c r="C29" s="91" t="s">
        <v>21</v>
      </c>
      <c r="D29" s="19" t="s">
        <v>98</v>
      </c>
      <c r="E29" s="19" t="s">
        <v>98</v>
      </c>
      <c r="F29" s="19" t="s">
        <v>98</v>
      </c>
      <c r="G29" s="19" t="s">
        <v>98</v>
      </c>
      <c r="H29" s="20" t="e">
        <f t="shared" si="9"/>
        <v>#DIV/0!</v>
      </c>
      <c r="I29" s="19" t="s">
        <v>98</v>
      </c>
      <c r="J29" s="19" t="s">
        <v>98</v>
      </c>
      <c r="K29" s="19" t="s">
        <v>98</v>
      </c>
      <c r="L29" s="19" t="s">
        <v>98</v>
      </c>
      <c r="M29" s="20" t="e">
        <f t="shared" si="6"/>
        <v>#DIV/0!</v>
      </c>
      <c r="N29" s="19" t="s">
        <v>98</v>
      </c>
      <c r="O29" s="19">
        <v>91</v>
      </c>
      <c r="P29" s="16">
        <v>95</v>
      </c>
      <c r="Q29" s="16">
        <v>96</v>
      </c>
      <c r="R29" s="16">
        <f>(Q29+P29+O29)/3</f>
        <v>94</v>
      </c>
      <c r="S29" s="17">
        <v>97</v>
      </c>
      <c r="T29" s="17">
        <v>97.5</v>
      </c>
      <c r="U29" s="17">
        <v>97.5</v>
      </c>
      <c r="V29" s="17">
        <v>98</v>
      </c>
      <c r="W29" s="17">
        <v>98</v>
      </c>
      <c r="X29" s="21">
        <f t="shared" si="11"/>
        <v>97.6</v>
      </c>
      <c r="Y29" s="17">
        <v>98</v>
      </c>
      <c r="Z29" s="17">
        <v>98</v>
      </c>
      <c r="AA29" s="17">
        <v>97</v>
      </c>
      <c r="AB29" s="17">
        <v>97</v>
      </c>
      <c r="AC29" s="21">
        <f t="shared" ref="AC29" si="45">AVERAGE(Y29:AB29)</f>
        <v>97.5</v>
      </c>
      <c r="AD29" s="17">
        <v>97</v>
      </c>
      <c r="AE29" s="17">
        <v>97</v>
      </c>
      <c r="AF29" s="17">
        <v>97</v>
      </c>
      <c r="AG29" s="17">
        <v>97</v>
      </c>
      <c r="AH29" s="21">
        <f t="shared" si="30"/>
        <v>97</v>
      </c>
      <c r="AI29" s="16">
        <v>97.5</v>
      </c>
      <c r="AJ29" s="19">
        <v>98</v>
      </c>
      <c r="AK29" s="16">
        <v>97</v>
      </c>
      <c r="AL29" s="16">
        <v>97</v>
      </c>
      <c r="AM29" s="16">
        <v>97</v>
      </c>
      <c r="AN29" s="20">
        <f t="shared" ref="AN29" si="46">AVERAGE(AI29:AM29)</f>
        <v>97.3</v>
      </c>
      <c r="AO29" s="16">
        <v>97</v>
      </c>
      <c r="AP29" s="16">
        <v>97</v>
      </c>
      <c r="AQ29" s="16">
        <v>97</v>
      </c>
      <c r="AR29" s="16">
        <v>97</v>
      </c>
      <c r="AS29" s="22">
        <f t="shared" ref="AS29" si="47">AVERAGE(AO29:AR29)</f>
        <v>97</v>
      </c>
      <c r="AT29" s="16">
        <v>97</v>
      </c>
      <c r="AU29" s="19">
        <v>97</v>
      </c>
      <c r="AV29" s="19">
        <v>97</v>
      </c>
      <c r="AW29" s="19">
        <v>97</v>
      </c>
      <c r="AX29" s="19">
        <v>97</v>
      </c>
      <c r="AY29" s="16">
        <f t="shared" si="10"/>
        <v>97</v>
      </c>
      <c r="AZ29" s="16">
        <v>97.5</v>
      </c>
      <c r="BA29" s="16">
        <v>97</v>
      </c>
      <c r="BB29" s="16">
        <v>97.5</v>
      </c>
      <c r="BC29" s="16">
        <v>97</v>
      </c>
      <c r="BD29" s="16">
        <f>AVERAGE(AZ29:BC29)</f>
        <v>97.25</v>
      </c>
      <c r="BE29" s="16">
        <v>97.5</v>
      </c>
      <c r="BF29" s="16">
        <v>97.5</v>
      </c>
      <c r="BG29" s="16">
        <v>97.5</v>
      </c>
      <c r="BH29" s="16">
        <v>97.5</v>
      </c>
      <c r="BI29" s="16">
        <v>97.5</v>
      </c>
      <c r="BJ29" s="16">
        <f t="shared" si="17"/>
        <v>97.5</v>
      </c>
      <c r="BK29" s="16">
        <v>97</v>
      </c>
      <c r="BL29" s="16">
        <v>97</v>
      </c>
      <c r="BM29" s="16">
        <v>97</v>
      </c>
      <c r="BN29" s="16">
        <v>97</v>
      </c>
      <c r="BO29" s="26">
        <f t="shared" si="12"/>
        <v>97</v>
      </c>
      <c r="BP29" s="23"/>
      <c r="BQ29" s="23"/>
    </row>
    <row r="30" spans="1:69" ht="20.100000000000001" customHeight="1">
      <c r="A30" s="48">
        <v>25</v>
      </c>
      <c r="B30" s="85"/>
      <c r="C30" s="91" t="s">
        <v>22</v>
      </c>
      <c r="D30" s="21" t="s">
        <v>139</v>
      </c>
      <c r="E30" s="21" t="s">
        <v>139</v>
      </c>
      <c r="F30" s="21" t="s">
        <v>139</v>
      </c>
      <c r="G30" s="21" t="s">
        <v>139</v>
      </c>
      <c r="H30" s="20" t="e">
        <f t="shared" si="9"/>
        <v>#DIV/0!</v>
      </c>
      <c r="I30" s="21" t="s">
        <v>139</v>
      </c>
      <c r="J30" s="21" t="s">
        <v>139</v>
      </c>
      <c r="K30" s="21" t="s">
        <v>139</v>
      </c>
      <c r="L30" s="21" t="s">
        <v>139</v>
      </c>
      <c r="M30" s="20" t="e">
        <f t="shared" si="6"/>
        <v>#DIV/0!</v>
      </c>
      <c r="N30" s="21" t="s">
        <v>139</v>
      </c>
      <c r="O30" s="21" t="s">
        <v>139</v>
      </c>
      <c r="P30" s="21" t="s">
        <v>139</v>
      </c>
      <c r="Q30" s="21" t="s">
        <v>139</v>
      </c>
      <c r="R30" s="21" t="s">
        <v>139</v>
      </c>
      <c r="S30" s="21" t="s">
        <v>139</v>
      </c>
      <c r="T30" s="21" t="s">
        <v>139</v>
      </c>
      <c r="U30" s="21" t="s">
        <v>139</v>
      </c>
      <c r="V30" s="21" t="s">
        <v>139</v>
      </c>
      <c r="W30" s="21" t="s">
        <v>139</v>
      </c>
      <c r="X30" s="21" t="e">
        <f t="shared" si="11"/>
        <v>#DIV/0!</v>
      </c>
      <c r="Y30" s="21" t="s">
        <v>139</v>
      </c>
      <c r="Z30" s="21" t="s">
        <v>139</v>
      </c>
      <c r="AA30" s="21" t="s">
        <v>139</v>
      </c>
      <c r="AB30" s="21" t="s">
        <v>139</v>
      </c>
      <c r="AC30" s="21" t="s">
        <v>139</v>
      </c>
      <c r="AD30" s="21" t="s">
        <v>139</v>
      </c>
      <c r="AE30" s="21" t="s">
        <v>139</v>
      </c>
      <c r="AF30" s="21" t="s">
        <v>139</v>
      </c>
      <c r="AG30" s="21" t="s">
        <v>139</v>
      </c>
      <c r="AH30" s="21" t="e">
        <f t="shared" si="30"/>
        <v>#DIV/0!</v>
      </c>
      <c r="AI30" s="21" t="s">
        <v>139</v>
      </c>
      <c r="AJ30" s="21" t="s">
        <v>139</v>
      </c>
      <c r="AK30" s="21" t="s">
        <v>139</v>
      </c>
      <c r="AL30" s="21" t="s">
        <v>139</v>
      </c>
      <c r="AM30" s="21" t="s">
        <v>139</v>
      </c>
      <c r="AN30" s="21" t="s">
        <v>139</v>
      </c>
      <c r="AO30" s="21" t="s">
        <v>139</v>
      </c>
      <c r="AP30" s="21" t="s">
        <v>139</v>
      </c>
      <c r="AQ30" s="21" t="s">
        <v>139</v>
      </c>
      <c r="AR30" s="21" t="s">
        <v>139</v>
      </c>
      <c r="AS30" s="21" t="s">
        <v>139</v>
      </c>
      <c r="AT30" s="21" t="s">
        <v>139</v>
      </c>
      <c r="AU30" s="21" t="s">
        <v>139</v>
      </c>
      <c r="AV30" s="21" t="s">
        <v>139</v>
      </c>
      <c r="AW30" s="21" t="s">
        <v>139</v>
      </c>
      <c r="AX30" s="21" t="s">
        <v>139</v>
      </c>
      <c r="AY30" s="16" t="e">
        <f t="shared" si="10"/>
        <v>#DIV/0!</v>
      </c>
      <c r="AZ30" s="16">
        <v>81</v>
      </c>
      <c r="BA30" s="16">
        <v>90</v>
      </c>
      <c r="BB30" s="16">
        <v>90</v>
      </c>
      <c r="BC30" s="16">
        <v>92</v>
      </c>
      <c r="BD30" s="16">
        <f>AVERAGE(AZ30:BC30)</f>
        <v>88.25</v>
      </c>
      <c r="BE30" s="16">
        <v>95</v>
      </c>
      <c r="BF30" s="16">
        <v>95</v>
      </c>
      <c r="BG30" s="16">
        <v>97</v>
      </c>
      <c r="BH30" s="16">
        <v>98</v>
      </c>
      <c r="BI30" s="16">
        <v>98</v>
      </c>
      <c r="BJ30" s="16">
        <f t="shared" si="17"/>
        <v>96.6</v>
      </c>
      <c r="BK30" s="16">
        <v>95</v>
      </c>
      <c r="BL30" s="16">
        <v>98</v>
      </c>
      <c r="BM30" s="16">
        <v>97</v>
      </c>
      <c r="BN30" s="16">
        <v>97</v>
      </c>
      <c r="BO30" s="26">
        <f t="shared" si="12"/>
        <v>97</v>
      </c>
      <c r="BP30" s="23"/>
      <c r="BQ30" s="23"/>
    </row>
    <row r="31" spans="1:69" ht="20.100000000000001" customHeight="1">
      <c r="A31" s="48">
        <v>26</v>
      </c>
      <c r="B31" s="85"/>
      <c r="C31" s="91" t="s">
        <v>23</v>
      </c>
      <c r="D31" s="19">
        <v>94</v>
      </c>
      <c r="E31" s="16">
        <v>95</v>
      </c>
      <c r="F31" s="16">
        <v>96</v>
      </c>
      <c r="G31" s="16">
        <v>96</v>
      </c>
      <c r="H31" s="20">
        <f t="shared" si="9"/>
        <v>95.25</v>
      </c>
      <c r="I31" s="20">
        <f t="shared" ref="I31" si="48">AVERAGE(E31:H31)</f>
        <v>95.5625</v>
      </c>
      <c r="J31" s="16" t="s">
        <v>98</v>
      </c>
      <c r="K31" s="16">
        <v>96.5</v>
      </c>
      <c r="L31" s="16">
        <v>95.5</v>
      </c>
      <c r="M31" s="20">
        <f t="shared" si="6"/>
        <v>95.854166666666671</v>
      </c>
      <c r="N31" s="20">
        <f t="shared" ref="N31" si="49">AVERAGE(J31:M31)</f>
        <v>95.9513888888889</v>
      </c>
      <c r="O31" s="16">
        <v>95</v>
      </c>
      <c r="P31" s="16">
        <v>94</v>
      </c>
      <c r="Q31" s="16">
        <v>98</v>
      </c>
      <c r="R31" s="16">
        <v>96.5</v>
      </c>
      <c r="S31" s="16">
        <f t="shared" ref="S31" si="50">(R31+Q31+P31+O31)/4</f>
        <v>95.875</v>
      </c>
      <c r="T31" s="17">
        <v>98</v>
      </c>
      <c r="U31" s="17">
        <v>97.5</v>
      </c>
      <c r="V31" s="17">
        <v>97.5</v>
      </c>
      <c r="W31" s="17">
        <v>97</v>
      </c>
      <c r="X31" s="21">
        <f t="shared" si="11"/>
        <v>97.174999999999997</v>
      </c>
      <c r="Y31" s="17">
        <f>AVERAGE(T31:X31)</f>
        <v>97.435000000000002</v>
      </c>
      <c r="Z31" s="17">
        <v>98</v>
      </c>
      <c r="AA31" s="17">
        <v>98</v>
      </c>
      <c r="AB31" s="17">
        <v>98.5</v>
      </c>
      <c r="AC31" s="17">
        <v>98</v>
      </c>
      <c r="AD31" s="21">
        <f t="shared" ref="AD31" si="51">AVERAGE(Z31:AC31)</f>
        <v>98.125</v>
      </c>
      <c r="AE31" s="17">
        <v>97</v>
      </c>
      <c r="AF31" s="17">
        <v>97</v>
      </c>
      <c r="AG31" s="17">
        <v>97</v>
      </c>
      <c r="AH31" s="21">
        <f t="shared" si="30"/>
        <v>97.28125</v>
      </c>
      <c r="AI31" s="21">
        <f t="shared" ref="AI31" si="52">AVERAGE(AE31:AH31)</f>
        <v>97.0703125</v>
      </c>
      <c r="AJ31" s="16">
        <v>98</v>
      </c>
      <c r="AK31" s="16">
        <v>98</v>
      </c>
      <c r="AL31" s="16">
        <v>97.5</v>
      </c>
      <c r="AM31" s="16">
        <v>98</v>
      </c>
      <c r="AN31" s="16">
        <v>98</v>
      </c>
      <c r="AO31" s="20">
        <f t="shared" ref="AO31" si="53">AVERAGE(AJ31:AN31)</f>
        <v>97.9</v>
      </c>
      <c r="AP31" s="16">
        <v>98</v>
      </c>
      <c r="AQ31" s="16">
        <v>98</v>
      </c>
      <c r="AR31" s="16">
        <v>97</v>
      </c>
      <c r="AS31" s="16">
        <v>97</v>
      </c>
      <c r="AT31" s="22">
        <f t="shared" ref="AT31" si="54">AVERAGE(AP31:AS31)</f>
        <v>97.5</v>
      </c>
      <c r="AU31" s="16">
        <v>97.5</v>
      </c>
      <c r="AV31" s="19">
        <v>97.5</v>
      </c>
      <c r="AW31" s="19">
        <v>97.5</v>
      </c>
      <c r="AX31" s="19">
        <v>97.5</v>
      </c>
      <c r="AY31" s="19" t="s">
        <v>98</v>
      </c>
      <c r="AZ31" s="16">
        <f t="shared" ref="AZ31" si="55">AVERAGE(AU31:AY31)</f>
        <v>97.5</v>
      </c>
      <c r="BA31" s="16">
        <v>98</v>
      </c>
      <c r="BB31" s="16">
        <v>98</v>
      </c>
      <c r="BC31" s="16">
        <v>97.5</v>
      </c>
      <c r="BD31" s="16">
        <f>AVERAGE(AZ31:BC31)</f>
        <v>97.75</v>
      </c>
      <c r="BE31" s="16">
        <v>97.5</v>
      </c>
      <c r="BF31" s="16">
        <v>98</v>
      </c>
      <c r="BG31" s="16">
        <v>98</v>
      </c>
      <c r="BH31" s="16">
        <v>98</v>
      </c>
      <c r="BI31" s="16">
        <v>98</v>
      </c>
      <c r="BJ31" s="16">
        <f t="shared" si="17"/>
        <v>97.9</v>
      </c>
      <c r="BK31" s="16">
        <v>98</v>
      </c>
      <c r="BL31" s="16">
        <v>97</v>
      </c>
      <c r="BM31" s="16">
        <v>98</v>
      </c>
      <c r="BN31" s="16">
        <v>97</v>
      </c>
      <c r="BO31" s="26">
        <f t="shared" si="12"/>
        <v>97.5</v>
      </c>
      <c r="BP31" s="23"/>
      <c r="BQ31" s="23"/>
    </row>
    <row r="32" spans="1:69" ht="20.100000000000001" customHeight="1">
      <c r="A32" s="48">
        <v>27</v>
      </c>
      <c r="B32" s="85"/>
      <c r="C32" s="92" t="s">
        <v>24</v>
      </c>
      <c r="D32" s="21" t="s">
        <v>139</v>
      </c>
      <c r="E32" s="21" t="s">
        <v>139</v>
      </c>
      <c r="F32" s="21" t="s">
        <v>139</v>
      </c>
      <c r="G32" s="21" t="s">
        <v>139</v>
      </c>
      <c r="H32" s="20" t="e">
        <f t="shared" si="9"/>
        <v>#DIV/0!</v>
      </c>
      <c r="I32" s="21" t="s">
        <v>139</v>
      </c>
      <c r="J32" s="21" t="s">
        <v>139</v>
      </c>
      <c r="K32" s="21" t="s">
        <v>139</v>
      </c>
      <c r="L32" s="21" t="s">
        <v>139</v>
      </c>
      <c r="M32" s="20" t="e">
        <f t="shared" si="6"/>
        <v>#DIV/0!</v>
      </c>
      <c r="N32" s="21" t="s">
        <v>139</v>
      </c>
      <c r="O32" s="21" t="s">
        <v>139</v>
      </c>
      <c r="P32" s="21" t="s">
        <v>139</v>
      </c>
      <c r="Q32" s="21" t="s">
        <v>139</v>
      </c>
      <c r="R32" s="21" t="s">
        <v>139</v>
      </c>
      <c r="S32" s="17" t="s">
        <v>98</v>
      </c>
      <c r="T32" s="17" t="s">
        <v>98</v>
      </c>
      <c r="U32" s="17" t="s">
        <v>98</v>
      </c>
      <c r="V32" s="17" t="s">
        <v>98</v>
      </c>
      <c r="W32" s="17" t="s">
        <v>98</v>
      </c>
      <c r="X32" s="21" t="e">
        <f t="shared" si="11"/>
        <v>#DIV/0!</v>
      </c>
      <c r="Y32" s="17" t="s">
        <v>98</v>
      </c>
      <c r="Z32" s="17" t="s">
        <v>98</v>
      </c>
      <c r="AA32" s="17" t="s">
        <v>98</v>
      </c>
      <c r="AB32" s="17" t="s">
        <v>98</v>
      </c>
      <c r="AC32" s="17" t="s">
        <v>98</v>
      </c>
      <c r="AD32" s="17" t="s">
        <v>98</v>
      </c>
      <c r="AE32" s="17" t="s">
        <v>98</v>
      </c>
      <c r="AF32" s="17" t="s">
        <v>98</v>
      </c>
      <c r="AG32" s="17">
        <v>90</v>
      </c>
      <c r="AH32" s="21">
        <f t="shared" si="30"/>
        <v>90</v>
      </c>
      <c r="AI32" s="16">
        <v>90</v>
      </c>
      <c r="AJ32" s="19">
        <v>93</v>
      </c>
      <c r="AK32" s="16">
        <v>98</v>
      </c>
      <c r="AL32" s="16">
        <v>98</v>
      </c>
      <c r="AM32" s="16">
        <v>98</v>
      </c>
      <c r="AN32" s="20">
        <f t="shared" ref="AN32:AN34" si="56">AVERAGE(AI32:AM32)</f>
        <v>95.4</v>
      </c>
      <c r="AO32" s="16">
        <v>97</v>
      </c>
      <c r="AP32" s="16">
        <v>94</v>
      </c>
      <c r="AQ32" s="16">
        <v>98</v>
      </c>
      <c r="AR32" s="16"/>
      <c r="AS32" s="22">
        <f t="shared" ref="AS32:AS34" si="57">AVERAGE(AO32:AR32)</f>
        <v>96.333333333333329</v>
      </c>
      <c r="AT32" s="16">
        <v>97.5</v>
      </c>
      <c r="AU32" s="19">
        <v>97</v>
      </c>
      <c r="AV32" s="19">
        <v>96.5</v>
      </c>
      <c r="AW32" s="19"/>
      <c r="AX32" s="19">
        <v>98</v>
      </c>
      <c r="AY32" s="16">
        <f t="shared" si="10"/>
        <v>97.25</v>
      </c>
      <c r="AZ32" s="16">
        <v>98</v>
      </c>
      <c r="BA32" s="16">
        <v>97.5</v>
      </c>
      <c r="BB32" s="16">
        <v>97</v>
      </c>
      <c r="BC32" s="16">
        <v>97</v>
      </c>
      <c r="BD32" s="16">
        <f>AVERAGE(AZ32:BC32)</f>
        <v>97.375</v>
      </c>
      <c r="BE32" s="16">
        <v>91</v>
      </c>
      <c r="BF32" s="16">
        <v>97</v>
      </c>
      <c r="BG32" s="16">
        <v>97</v>
      </c>
      <c r="BH32" s="16">
        <v>97</v>
      </c>
      <c r="BI32" s="16">
        <v>98</v>
      </c>
      <c r="BJ32" s="16">
        <f t="shared" si="17"/>
        <v>96</v>
      </c>
      <c r="BK32" s="16">
        <v>97</v>
      </c>
      <c r="BL32" s="16">
        <v>97</v>
      </c>
      <c r="BM32" s="16">
        <v>97</v>
      </c>
      <c r="BN32" s="16">
        <v>98</v>
      </c>
      <c r="BO32" s="26">
        <f t="shared" si="12"/>
        <v>97.5</v>
      </c>
      <c r="BP32" s="23"/>
      <c r="BQ32" s="23"/>
    </row>
    <row r="33" spans="1:69" ht="20.100000000000001" customHeight="1">
      <c r="A33" s="48">
        <v>28</v>
      </c>
      <c r="B33" s="86" t="s">
        <v>61</v>
      </c>
      <c r="C33" s="89" t="s">
        <v>62</v>
      </c>
      <c r="D33" s="16">
        <v>98</v>
      </c>
      <c r="E33" s="16">
        <v>98</v>
      </c>
      <c r="F33" s="16">
        <v>98</v>
      </c>
      <c r="G33" s="19" t="s">
        <v>98</v>
      </c>
      <c r="H33" s="20">
        <f t="shared" si="9"/>
        <v>98</v>
      </c>
      <c r="I33" s="16" t="s">
        <v>98</v>
      </c>
      <c r="J33" s="16">
        <v>98</v>
      </c>
      <c r="K33" s="16">
        <v>98</v>
      </c>
      <c r="L33" s="16">
        <v>98</v>
      </c>
      <c r="M33" s="20">
        <f t="shared" si="6"/>
        <v>98</v>
      </c>
      <c r="N33" s="16">
        <v>98</v>
      </c>
      <c r="O33" s="16">
        <v>98</v>
      </c>
      <c r="P33" s="16">
        <v>99</v>
      </c>
      <c r="Q33" s="16">
        <v>99</v>
      </c>
      <c r="R33" s="16">
        <f t="shared" ref="R33" si="58">(Q33+P33+O33+N33)/4</f>
        <v>98.5</v>
      </c>
      <c r="S33" s="17">
        <v>98</v>
      </c>
      <c r="T33" s="17">
        <v>98</v>
      </c>
      <c r="U33" s="17">
        <v>98</v>
      </c>
      <c r="V33" s="17">
        <v>98</v>
      </c>
      <c r="W33" s="17">
        <v>98</v>
      </c>
      <c r="X33" s="21">
        <f t="shared" si="11"/>
        <v>98</v>
      </c>
      <c r="Y33" s="17">
        <v>98</v>
      </c>
      <c r="Z33" s="17">
        <v>98</v>
      </c>
      <c r="AA33" s="17">
        <v>98</v>
      </c>
      <c r="AB33" s="17">
        <v>99</v>
      </c>
      <c r="AC33" s="21">
        <f t="shared" ref="AC33" si="59">AVERAGE(Y33:AB33)</f>
        <v>98.25</v>
      </c>
      <c r="AD33" s="17">
        <v>99</v>
      </c>
      <c r="AE33" s="17">
        <v>99</v>
      </c>
      <c r="AF33" s="17">
        <v>99</v>
      </c>
      <c r="AG33" s="17">
        <v>99</v>
      </c>
      <c r="AH33" s="21">
        <f t="shared" si="30"/>
        <v>99</v>
      </c>
      <c r="AI33" s="16">
        <v>99.5</v>
      </c>
      <c r="AJ33" s="16">
        <v>99.5</v>
      </c>
      <c r="AK33" s="16">
        <v>99.5</v>
      </c>
      <c r="AL33" s="16">
        <v>99.5</v>
      </c>
      <c r="AM33" s="16">
        <v>99.5</v>
      </c>
      <c r="AN33" s="20">
        <f t="shared" si="56"/>
        <v>99.5</v>
      </c>
      <c r="AO33" s="16">
        <v>98</v>
      </c>
      <c r="AP33" s="16">
        <v>98</v>
      </c>
      <c r="AQ33" s="16">
        <v>98</v>
      </c>
      <c r="AR33" s="16">
        <v>98</v>
      </c>
      <c r="AS33" s="22">
        <f t="shared" si="57"/>
        <v>98</v>
      </c>
      <c r="AT33" s="16">
        <v>98</v>
      </c>
      <c r="AU33" s="16">
        <v>98</v>
      </c>
      <c r="AV33" s="16">
        <v>98</v>
      </c>
      <c r="AW33" s="16">
        <v>94.5</v>
      </c>
      <c r="AX33" s="16">
        <v>94.5</v>
      </c>
      <c r="AY33" s="16">
        <f t="shared" si="10"/>
        <v>96.6</v>
      </c>
      <c r="AZ33" s="8">
        <v>98</v>
      </c>
      <c r="BA33" s="8">
        <v>98</v>
      </c>
      <c r="BB33" s="8">
        <v>96</v>
      </c>
      <c r="BC33" s="8">
        <v>98</v>
      </c>
      <c r="BD33" s="16">
        <f t="shared" si="0"/>
        <v>97.5</v>
      </c>
      <c r="BE33" s="8">
        <v>98</v>
      </c>
      <c r="BF33" s="8">
        <v>98</v>
      </c>
      <c r="BG33" s="8">
        <v>98</v>
      </c>
      <c r="BH33" s="8">
        <v>98</v>
      </c>
      <c r="BI33" s="8"/>
      <c r="BJ33" s="16">
        <f t="shared" si="17"/>
        <v>98</v>
      </c>
      <c r="BK33" s="8"/>
      <c r="BL33" s="8"/>
      <c r="BM33" s="34"/>
      <c r="BN33" s="34"/>
      <c r="BO33" s="26" t="e">
        <f t="shared" si="12"/>
        <v>#DIV/0!</v>
      </c>
      <c r="BP33" s="23"/>
      <c r="BQ33" s="23"/>
    </row>
    <row r="34" spans="1:69" ht="20.100000000000001" customHeight="1">
      <c r="A34" s="48">
        <v>29</v>
      </c>
      <c r="B34" s="86"/>
      <c r="C34" s="89" t="s">
        <v>63</v>
      </c>
      <c r="D34" s="21" t="s">
        <v>139</v>
      </c>
      <c r="E34" s="21" t="s">
        <v>139</v>
      </c>
      <c r="F34" s="21" t="s">
        <v>139</v>
      </c>
      <c r="G34" s="21" t="s">
        <v>139</v>
      </c>
      <c r="H34" s="20" t="e">
        <f>AVERAGE(D34:G34)</f>
        <v>#DIV/0!</v>
      </c>
      <c r="I34" s="21" t="s">
        <v>139</v>
      </c>
      <c r="J34" s="21" t="s">
        <v>139</v>
      </c>
      <c r="K34" s="21" t="s">
        <v>139</v>
      </c>
      <c r="L34" s="21" t="s">
        <v>139</v>
      </c>
      <c r="M34" s="20" t="e">
        <f t="shared" si="6"/>
        <v>#DIV/0!</v>
      </c>
      <c r="N34" s="21" t="s">
        <v>139</v>
      </c>
      <c r="O34" s="21" t="s">
        <v>139</v>
      </c>
      <c r="P34" s="21" t="s">
        <v>139</v>
      </c>
      <c r="Q34" s="21" t="s">
        <v>139</v>
      </c>
      <c r="R34" s="21" t="s">
        <v>139</v>
      </c>
      <c r="S34" s="21" t="s">
        <v>139</v>
      </c>
      <c r="T34" s="21" t="s">
        <v>139</v>
      </c>
      <c r="U34" s="21" t="s">
        <v>139</v>
      </c>
      <c r="V34" s="21" t="s">
        <v>139</v>
      </c>
      <c r="W34" s="21" t="s">
        <v>139</v>
      </c>
      <c r="X34" s="21" t="e">
        <f t="shared" si="11"/>
        <v>#DIV/0!</v>
      </c>
      <c r="Y34" s="21" t="s">
        <v>139</v>
      </c>
      <c r="Z34" s="21" t="s">
        <v>139</v>
      </c>
      <c r="AA34" s="21" t="s">
        <v>139</v>
      </c>
      <c r="AB34" s="21" t="s">
        <v>139</v>
      </c>
      <c r="AC34" s="21" t="s">
        <v>139</v>
      </c>
      <c r="AD34" s="21" t="s">
        <v>139</v>
      </c>
      <c r="AE34" s="17">
        <v>99</v>
      </c>
      <c r="AF34" s="17">
        <v>99</v>
      </c>
      <c r="AG34" s="17">
        <v>99</v>
      </c>
      <c r="AH34" s="21">
        <f t="shared" si="30"/>
        <v>99</v>
      </c>
      <c r="AI34" s="16">
        <v>99</v>
      </c>
      <c r="AJ34" s="16">
        <v>99</v>
      </c>
      <c r="AK34" s="16">
        <v>99</v>
      </c>
      <c r="AL34" s="16">
        <v>99</v>
      </c>
      <c r="AM34" s="16">
        <v>99</v>
      </c>
      <c r="AN34" s="20">
        <f t="shared" si="56"/>
        <v>99</v>
      </c>
      <c r="AO34" s="16">
        <v>99</v>
      </c>
      <c r="AP34" s="16"/>
      <c r="AQ34" s="16"/>
      <c r="AR34" s="16"/>
      <c r="AS34" s="22">
        <f t="shared" si="57"/>
        <v>99</v>
      </c>
      <c r="AT34" s="16"/>
      <c r="AU34" s="16"/>
      <c r="AV34" s="16"/>
      <c r="AW34" s="16"/>
      <c r="AX34" s="16"/>
      <c r="AY34" s="16" t="e">
        <f t="shared" si="10"/>
        <v>#DIV/0!</v>
      </c>
      <c r="AZ34" s="8"/>
      <c r="BA34" s="8"/>
      <c r="BB34" s="8">
        <v>99</v>
      </c>
      <c r="BC34" s="8">
        <v>98</v>
      </c>
      <c r="BD34" s="16">
        <f t="shared" si="0"/>
        <v>98.5</v>
      </c>
      <c r="BE34" s="8">
        <v>98</v>
      </c>
      <c r="BF34" s="8">
        <v>98</v>
      </c>
      <c r="BG34" s="8">
        <v>98</v>
      </c>
      <c r="BH34" s="8">
        <v>98.5</v>
      </c>
      <c r="BI34" s="8">
        <v>98</v>
      </c>
      <c r="BJ34" s="16">
        <f t="shared" si="17"/>
        <v>98.1</v>
      </c>
      <c r="BK34" s="8">
        <v>98</v>
      </c>
      <c r="BL34" s="8">
        <v>98</v>
      </c>
      <c r="BM34" s="34">
        <v>98</v>
      </c>
      <c r="BN34" s="34">
        <v>99</v>
      </c>
      <c r="BO34" s="26">
        <f t="shared" si="12"/>
        <v>98.5</v>
      </c>
      <c r="BP34" s="23"/>
      <c r="BQ34" s="23"/>
    </row>
  </sheetData>
  <mergeCells count="24">
    <mergeCell ref="AI3:AY3"/>
    <mergeCell ref="AI4:AN4"/>
    <mergeCell ref="AO4:AS4"/>
    <mergeCell ref="AT4:AY4"/>
    <mergeCell ref="S3:AH3"/>
    <mergeCell ref="S4:X4"/>
    <mergeCell ref="Y4:AC4"/>
    <mergeCell ref="AD4:AH4"/>
    <mergeCell ref="B33:B34"/>
    <mergeCell ref="AZ3:BO3"/>
    <mergeCell ref="A3:A5"/>
    <mergeCell ref="B3:B5"/>
    <mergeCell ref="C3:C5"/>
    <mergeCell ref="B15:B23"/>
    <mergeCell ref="B24:B28"/>
    <mergeCell ref="AZ4:BD4"/>
    <mergeCell ref="BE4:BJ4"/>
    <mergeCell ref="BK4:BO4"/>
    <mergeCell ref="B29:B32"/>
    <mergeCell ref="B6:B14"/>
    <mergeCell ref="I4:M4"/>
    <mergeCell ref="D3:R3"/>
    <mergeCell ref="D4:H4"/>
    <mergeCell ref="N4:R4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8" sqref="E8"/>
    </sheetView>
  </sheetViews>
  <sheetFormatPr defaultRowHeight="20.100000000000001" customHeight="1"/>
  <cols>
    <col min="1" max="16384" width="9" style="24"/>
  </cols>
  <sheetData>
    <row r="1" spans="1:63" ht="20.100000000000001" customHeight="1">
      <c r="A1" s="69" t="s">
        <v>64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</row>
    <row r="2" spans="1:63" ht="20.100000000000001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63" ht="20.100000000000001" customHeight="1">
      <c r="A3" s="57" t="s">
        <v>52</v>
      </c>
      <c r="B3" s="64" t="s">
        <v>53</v>
      </c>
      <c r="C3" s="57" t="s">
        <v>54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62" t="s">
        <v>108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57" t="s">
        <v>122</v>
      </c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8" t="s">
        <v>55</v>
      </c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60"/>
    </row>
    <row r="4" spans="1:63" ht="20.100000000000001" customHeight="1">
      <c r="A4" s="57"/>
      <c r="B4" s="65"/>
      <c r="C4" s="57"/>
      <c r="D4" s="61" t="s">
        <v>87</v>
      </c>
      <c r="E4" s="57"/>
      <c r="F4" s="57"/>
      <c r="G4" s="57"/>
      <c r="H4" s="57"/>
      <c r="I4" s="57" t="s">
        <v>88</v>
      </c>
      <c r="J4" s="57"/>
      <c r="K4" s="57"/>
      <c r="L4" s="57"/>
      <c r="M4" s="57"/>
      <c r="N4" s="57" t="s">
        <v>142</v>
      </c>
      <c r="O4" s="57"/>
      <c r="P4" s="57"/>
      <c r="Q4" s="57"/>
      <c r="R4" s="57"/>
      <c r="S4" s="62" t="s">
        <v>109</v>
      </c>
      <c r="T4" s="62"/>
      <c r="U4" s="62"/>
      <c r="V4" s="62"/>
      <c r="W4" s="62"/>
      <c r="X4" s="62" t="s">
        <v>70</v>
      </c>
      <c r="Y4" s="62"/>
      <c r="Z4" s="62"/>
      <c r="AA4" s="62"/>
      <c r="AB4" s="62"/>
      <c r="AC4" s="62" t="s">
        <v>71</v>
      </c>
      <c r="AD4" s="62"/>
      <c r="AE4" s="62"/>
      <c r="AF4" s="62"/>
      <c r="AG4" s="62"/>
      <c r="AH4" s="57" t="s">
        <v>72</v>
      </c>
      <c r="AI4" s="57"/>
      <c r="AJ4" s="57"/>
      <c r="AK4" s="57"/>
      <c r="AL4" s="57"/>
      <c r="AM4" s="57" t="s">
        <v>73</v>
      </c>
      <c r="AN4" s="57"/>
      <c r="AO4" s="57"/>
      <c r="AP4" s="57"/>
      <c r="AQ4" s="57"/>
      <c r="AR4" s="57" t="s">
        <v>74</v>
      </c>
      <c r="AS4" s="57"/>
      <c r="AT4" s="57"/>
      <c r="AU4" s="57"/>
      <c r="AV4" s="57"/>
      <c r="AW4" s="57" t="s">
        <v>4</v>
      </c>
      <c r="AX4" s="57"/>
      <c r="AY4" s="57"/>
      <c r="AZ4" s="57"/>
      <c r="BA4" s="57"/>
      <c r="BB4" s="57" t="s">
        <v>5</v>
      </c>
      <c r="BC4" s="57"/>
      <c r="BD4" s="57"/>
      <c r="BE4" s="57"/>
      <c r="BF4" s="57"/>
      <c r="BG4" s="57" t="s">
        <v>6</v>
      </c>
      <c r="BH4" s="57"/>
      <c r="BI4" s="57"/>
      <c r="BJ4" s="57"/>
      <c r="BK4" s="57"/>
    </row>
    <row r="5" spans="1:63" ht="20.100000000000001" customHeight="1">
      <c r="A5" s="57"/>
      <c r="B5" s="65"/>
      <c r="C5" s="57"/>
      <c r="D5" s="48" t="s">
        <v>143</v>
      </c>
      <c r="E5" s="48" t="s">
        <v>144</v>
      </c>
      <c r="F5" s="48" t="s">
        <v>145</v>
      </c>
      <c r="G5" s="48" t="s">
        <v>146</v>
      </c>
      <c r="H5" s="48" t="s">
        <v>147</v>
      </c>
      <c r="I5" s="16" t="s">
        <v>143</v>
      </c>
      <c r="J5" s="16" t="s">
        <v>144</v>
      </c>
      <c r="K5" s="16" t="s">
        <v>145</v>
      </c>
      <c r="L5" s="16" t="s">
        <v>146</v>
      </c>
      <c r="M5" s="16" t="s">
        <v>147</v>
      </c>
      <c r="N5" s="16" t="s">
        <v>143</v>
      </c>
      <c r="O5" s="16" t="s">
        <v>144</v>
      </c>
      <c r="P5" s="16" t="s">
        <v>145</v>
      </c>
      <c r="Q5" s="16" t="s">
        <v>146</v>
      </c>
      <c r="R5" s="16" t="s">
        <v>147</v>
      </c>
      <c r="S5" s="16" t="s">
        <v>143</v>
      </c>
      <c r="T5" s="16" t="s">
        <v>144</v>
      </c>
      <c r="U5" s="16" t="s">
        <v>145</v>
      </c>
      <c r="V5" s="16" t="s">
        <v>146</v>
      </c>
      <c r="W5" s="16" t="s">
        <v>147</v>
      </c>
      <c r="X5" s="16" t="s">
        <v>143</v>
      </c>
      <c r="Y5" s="16" t="s">
        <v>144</v>
      </c>
      <c r="Z5" s="16" t="s">
        <v>145</v>
      </c>
      <c r="AA5" s="16" t="s">
        <v>146</v>
      </c>
      <c r="AB5" s="16" t="s">
        <v>147</v>
      </c>
      <c r="AC5" s="16" t="s">
        <v>143</v>
      </c>
      <c r="AD5" s="16" t="s">
        <v>144</v>
      </c>
      <c r="AE5" s="16" t="s">
        <v>145</v>
      </c>
      <c r="AF5" s="16" t="s">
        <v>146</v>
      </c>
      <c r="AG5" s="16" t="s">
        <v>147</v>
      </c>
      <c r="AH5" s="16" t="s">
        <v>143</v>
      </c>
      <c r="AI5" s="16" t="s">
        <v>144</v>
      </c>
      <c r="AJ5" s="16" t="s">
        <v>145</v>
      </c>
      <c r="AK5" s="16" t="s">
        <v>146</v>
      </c>
      <c r="AL5" s="16" t="s">
        <v>147</v>
      </c>
      <c r="AM5" s="16" t="s">
        <v>148</v>
      </c>
      <c r="AN5" s="16" t="s">
        <v>57</v>
      </c>
      <c r="AO5" s="16" t="s">
        <v>58</v>
      </c>
      <c r="AP5" s="16" t="s">
        <v>149</v>
      </c>
      <c r="AQ5" s="16" t="s">
        <v>60</v>
      </c>
      <c r="AR5" s="16" t="s">
        <v>56</v>
      </c>
      <c r="AS5" s="16" t="s">
        <v>150</v>
      </c>
      <c r="AT5" s="16" t="s">
        <v>58</v>
      </c>
      <c r="AU5" s="16" t="s">
        <v>59</v>
      </c>
      <c r="AV5" s="16" t="s">
        <v>151</v>
      </c>
      <c r="AW5" s="16" t="s">
        <v>56</v>
      </c>
      <c r="AX5" s="16" t="s">
        <v>57</v>
      </c>
      <c r="AY5" s="16" t="s">
        <v>58</v>
      </c>
      <c r="AZ5" s="16" t="s">
        <v>59</v>
      </c>
      <c r="BA5" s="16" t="s">
        <v>60</v>
      </c>
      <c r="BB5" s="16" t="s">
        <v>56</v>
      </c>
      <c r="BC5" s="16" t="s">
        <v>57</v>
      </c>
      <c r="BD5" s="16" t="s">
        <v>58</v>
      </c>
      <c r="BE5" s="16" t="s">
        <v>59</v>
      </c>
      <c r="BF5" s="16" t="s">
        <v>60</v>
      </c>
      <c r="BG5" s="16" t="s">
        <v>56</v>
      </c>
      <c r="BH5" s="16" t="s">
        <v>57</v>
      </c>
      <c r="BI5" s="16" t="s">
        <v>58</v>
      </c>
      <c r="BJ5" s="16" t="s">
        <v>59</v>
      </c>
      <c r="BK5" s="16" t="s">
        <v>60</v>
      </c>
    </row>
    <row r="6" spans="1:63" ht="20.100000000000001" customHeight="1">
      <c r="A6" s="34">
        <v>1</v>
      </c>
      <c r="B6" s="66" t="s">
        <v>25</v>
      </c>
      <c r="C6" s="5" t="s">
        <v>26</v>
      </c>
      <c r="D6" s="48">
        <v>98</v>
      </c>
      <c r="E6" s="48">
        <v>98</v>
      </c>
      <c r="F6" s="48">
        <v>98</v>
      </c>
      <c r="G6" s="48"/>
      <c r="H6" s="48">
        <f>D6*0.4+E6*0.3+F6*0.3+G6</f>
        <v>98</v>
      </c>
      <c r="I6" s="34">
        <v>98</v>
      </c>
      <c r="J6" s="34">
        <v>98</v>
      </c>
      <c r="K6" s="34">
        <v>98</v>
      </c>
      <c r="L6" s="34"/>
      <c r="M6" s="34">
        <f>I6*0.4+J6*0.3+K6*0.3</f>
        <v>98</v>
      </c>
      <c r="N6" s="34">
        <v>98</v>
      </c>
      <c r="O6" s="34">
        <v>98</v>
      </c>
      <c r="P6" s="34">
        <v>98</v>
      </c>
      <c r="Q6" s="34"/>
      <c r="R6" s="34">
        <f>Q6+N6*0.4+P6*0.3+O6*0.3</f>
        <v>98</v>
      </c>
      <c r="S6" s="35"/>
      <c r="T6" s="35"/>
      <c r="U6" s="35"/>
      <c r="V6" s="35"/>
      <c r="W6" s="35">
        <f>S6*0.4+T6*0.3+U6*0.3</f>
        <v>0</v>
      </c>
      <c r="X6" s="35"/>
      <c r="Y6" s="35"/>
      <c r="Z6" s="35"/>
      <c r="AA6" s="35"/>
      <c r="AB6" s="35">
        <f>X6*0.4+Y6*0.3+Z6*0.3-AA6</f>
        <v>0</v>
      </c>
      <c r="AC6" s="35"/>
      <c r="AD6" s="35"/>
      <c r="AE6" s="35"/>
      <c r="AF6" s="35"/>
      <c r="AG6" s="35">
        <f>AC6*0.4+AD6*0.3+AE6*0.3</f>
        <v>0</v>
      </c>
      <c r="AH6" s="34"/>
      <c r="AI6" s="34"/>
      <c r="AJ6" s="34"/>
      <c r="AK6" s="34"/>
      <c r="AL6" s="34">
        <f>AK6+AH6*0.4+AJ6*0.3+AI6*0.3</f>
        <v>0</v>
      </c>
      <c r="AM6" s="34"/>
      <c r="AN6" s="34"/>
      <c r="AO6" s="34"/>
      <c r="AP6" s="34"/>
      <c r="AQ6" s="34">
        <f>AM6*0.4+AO6*0.3+AN6*0.3</f>
        <v>0</v>
      </c>
      <c r="AR6" s="34"/>
      <c r="AS6" s="34"/>
      <c r="AT6" s="34"/>
      <c r="AU6" s="34"/>
      <c r="AV6" s="34">
        <f>AR6*0.4+AT6*0.3+AS6*0.3</f>
        <v>0</v>
      </c>
      <c r="AW6" s="34"/>
      <c r="AX6" s="34"/>
      <c r="AY6" s="34"/>
      <c r="AZ6" s="34"/>
      <c r="BA6" s="34">
        <f t="shared" ref="BA6:BA34" si="0">AW6*0.4+AX6*0.3+AY6*0.3</f>
        <v>0</v>
      </c>
      <c r="BB6" s="34"/>
      <c r="BC6" s="34"/>
      <c r="BD6" s="34"/>
      <c r="BE6" s="34"/>
      <c r="BF6" s="34">
        <f t="shared" ref="BF6:BF34" si="1">BB6*0.4+BC6*0.3+BD6*0.3</f>
        <v>0</v>
      </c>
      <c r="BG6" s="40"/>
      <c r="BH6" s="40"/>
      <c r="BI6" s="40"/>
      <c r="BJ6" s="9"/>
      <c r="BK6" s="34">
        <f>BG6*0.4+BI6*0.3+BH6*0.3</f>
        <v>0</v>
      </c>
    </row>
    <row r="7" spans="1:63" ht="20.100000000000001" customHeight="1">
      <c r="A7" s="16">
        <v>2</v>
      </c>
      <c r="B7" s="67"/>
      <c r="C7" s="5" t="s">
        <v>27</v>
      </c>
      <c r="D7" s="48">
        <v>2600</v>
      </c>
      <c r="E7" s="48">
        <v>2600</v>
      </c>
      <c r="F7" s="48">
        <v>3000</v>
      </c>
      <c r="G7" s="48"/>
      <c r="H7" s="48">
        <f t="shared" ref="H7:H34" si="2">D7*0.4+E7*0.3+F7*0.3+G7</f>
        <v>2720</v>
      </c>
      <c r="I7" s="16">
        <v>1600</v>
      </c>
      <c r="J7" s="16">
        <v>1800</v>
      </c>
      <c r="K7" s="16">
        <v>1800</v>
      </c>
      <c r="L7" s="16"/>
      <c r="M7" s="16">
        <f t="shared" ref="M7:M34" si="3">I7*0.4+J7*0.3+K7*0.3</f>
        <v>1720</v>
      </c>
      <c r="N7" s="16">
        <v>3200</v>
      </c>
      <c r="O7" s="16">
        <v>3200</v>
      </c>
      <c r="P7" s="16">
        <v>3000</v>
      </c>
      <c r="Q7" s="16"/>
      <c r="R7" s="16">
        <f t="shared" ref="R7:R34" si="4">Q7+N7*0.4+P7*0.3+O7*0.3</f>
        <v>3140</v>
      </c>
      <c r="S7" s="17">
        <v>3700</v>
      </c>
      <c r="T7" s="17">
        <v>3700</v>
      </c>
      <c r="U7" s="17">
        <v>3500</v>
      </c>
      <c r="V7" s="17"/>
      <c r="W7" s="17">
        <f t="shared" ref="W7:W34" si="5">S7*0.4+T7*0.3+U7*0.3</f>
        <v>3640</v>
      </c>
      <c r="X7" s="17">
        <v>3250</v>
      </c>
      <c r="Y7" s="17">
        <v>3400</v>
      </c>
      <c r="Z7" s="17">
        <v>3250</v>
      </c>
      <c r="AA7" s="17">
        <v>100</v>
      </c>
      <c r="AB7" s="17">
        <f t="shared" ref="AB7:AB34" si="6">X7*0.4+Y7*0.3+Z7*0.3-AA7</f>
        <v>3195</v>
      </c>
      <c r="AC7" s="17">
        <v>3200</v>
      </c>
      <c r="AD7" s="17">
        <v>3300</v>
      </c>
      <c r="AE7" s="17">
        <v>3300</v>
      </c>
      <c r="AF7" s="17"/>
      <c r="AG7" s="17">
        <f t="shared" ref="AG7:AG34" si="7">AC7*0.4+AD7*0.3+AE7*0.3</f>
        <v>3260</v>
      </c>
      <c r="AH7" s="16">
        <v>4100</v>
      </c>
      <c r="AI7" s="19">
        <v>4100</v>
      </c>
      <c r="AJ7" s="16">
        <v>4100</v>
      </c>
      <c r="AK7" s="16"/>
      <c r="AL7" s="16">
        <f t="shared" ref="AL7:AL34" si="8">AK7+AH7*0.4+AJ7*0.3+AI7*0.3</f>
        <v>4100</v>
      </c>
      <c r="AM7" s="16">
        <v>3400</v>
      </c>
      <c r="AN7" s="16">
        <v>3400</v>
      </c>
      <c r="AO7" s="16">
        <v>3400</v>
      </c>
      <c r="AP7" s="16"/>
      <c r="AQ7" s="16">
        <f t="shared" ref="AQ7:AQ34" si="9">AM7*0.4+AO7*0.3+AN7*0.3</f>
        <v>3400</v>
      </c>
      <c r="AR7" s="16">
        <v>3500</v>
      </c>
      <c r="AS7" s="16">
        <v>3500</v>
      </c>
      <c r="AT7" s="16">
        <v>3200</v>
      </c>
      <c r="AU7" s="16"/>
      <c r="AV7" s="16">
        <f t="shared" ref="AV7:AV34" si="10">AR7*0.4+AT7*0.3+AS7*0.3</f>
        <v>3410</v>
      </c>
      <c r="AW7" s="16">
        <v>3200</v>
      </c>
      <c r="AX7" s="16">
        <v>3300</v>
      </c>
      <c r="AY7" s="16">
        <v>3300</v>
      </c>
      <c r="AZ7" s="16"/>
      <c r="BA7" s="16">
        <f t="shared" si="0"/>
        <v>3260</v>
      </c>
      <c r="BB7" s="16">
        <v>3200</v>
      </c>
      <c r="BC7" s="16">
        <v>3200</v>
      </c>
      <c r="BD7" s="16">
        <v>3200</v>
      </c>
      <c r="BE7" s="16"/>
      <c r="BF7" s="16">
        <f t="shared" si="1"/>
        <v>3200</v>
      </c>
      <c r="BG7" s="40">
        <v>4000</v>
      </c>
      <c r="BH7" s="40">
        <v>3800</v>
      </c>
      <c r="BI7" s="40">
        <v>3800</v>
      </c>
      <c r="BJ7" s="9"/>
      <c r="BK7" s="34">
        <f t="shared" ref="BK7:BK16" si="11">BG7*0.4+BI7*0.3+BH7*0.3</f>
        <v>3880</v>
      </c>
    </row>
    <row r="8" spans="1:63" ht="20.100000000000001" customHeight="1">
      <c r="A8" s="16">
        <v>3</v>
      </c>
      <c r="B8" s="67"/>
      <c r="C8" s="5" t="s">
        <v>28</v>
      </c>
      <c r="D8" s="48" t="s">
        <v>153</v>
      </c>
      <c r="E8" s="48" t="s">
        <v>153</v>
      </c>
      <c r="F8" s="48" t="s">
        <v>153</v>
      </c>
      <c r="G8" s="48"/>
      <c r="H8" s="48" t="e">
        <f t="shared" si="2"/>
        <v>#VALUE!</v>
      </c>
      <c r="I8" s="16" t="s">
        <v>153</v>
      </c>
      <c r="J8" s="16" t="s">
        <v>153</v>
      </c>
      <c r="K8" s="16" t="s">
        <v>153</v>
      </c>
      <c r="L8" s="16"/>
      <c r="M8" s="16" t="e">
        <f t="shared" si="3"/>
        <v>#VALUE!</v>
      </c>
      <c r="N8" s="16" t="s">
        <v>153</v>
      </c>
      <c r="O8" s="16" t="s">
        <v>153</v>
      </c>
      <c r="P8" s="16" t="s">
        <v>153</v>
      </c>
      <c r="Q8" s="16"/>
      <c r="R8" s="16" t="e">
        <f t="shared" si="4"/>
        <v>#VALUE!</v>
      </c>
      <c r="S8" s="17" t="s">
        <v>98</v>
      </c>
      <c r="T8" s="17" t="s">
        <v>98</v>
      </c>
      <c r="U8" s="17" t="s">
        <v>98</v>
      </c>
      <c r="V8" s="17"/>
      <c r="W8" s="17" t="e">
        <f t="shared" si="5"/>
        <v>#VALUE!</v>
      </c>
      <c r="X8" s="17" t="s">
        <v>98</v>
      </c>
      <c r="Y8" s="17" t="s">
        <v>98</v>
      </c>
      <c r="Z8" s="17" t="s">
        <v>98</v>
      </c>
      <c r="AA8" s="17"/>
      <c r="AB8" s="17" t="e">
        <f t="shared" si="6"/>
        <v>#VALUE!</v>
      </c>
      <c r="AC8" s="17">
        <v>99</v>
      </c>
      <c r="AD8" s="17">
        <v>99</v>
      </c>
      <c r="AE8" s="17">
        <v>99</v>
      </c>
      <c r="AF8" s="17"/>
      <c r="AG8" s="17">
        <f t="shared" si="7"/>
        <v>99</v>
      </c>
      <c r="AH8" s="16"/>
      <c r="AI8" s="16"/>
      <c r="AJ8" s="16"/>
      <c r="AK8" s="16"/>
      <c r="AL8" s="16">
        <f t="shared" si="8"/>
        <v>0</v>
      </c>
      <c r="AM8" s="16"/>
      <c r="AN8" s="16"/>
      <c r="AO8" s="16"/>
      <c r="AP8" s="16"/>
      <c r="AQ8" s="16">
        <f t="shared" si="9"/>
        <v>0</v>
      </c>
      <c r="AR8" s="16"/>
      <c r="AS8" s="16"/>
      <c r="AT8" s="16"/>
      <c r="AU8" s="16"/>
      <c r="AV8" s="16">
        <f t="shared" si="10"/>
        <v>0</v>
      </c>
      <c r="AW8" s="16"/>
      <c r="AX8" s="16"/>
      <c r="AY8" s="16"/>
      <c r="AZ8" s="16"/>
      <c r="BA8" s="16">
        <f t="shared" si="0"/>
        <v>0</v>
      </c>
      <c r="BB8" s="16"/>
      <c r="BC8" s="16"/>
      <c r="BD8" s="16"/>
      <c r="BE8" s="16"/>
      <c r="BF8" s="16">
        <f t="shared" si="1"/>
        <v>0</v>
      </c>
      <c r="BG8" s="40"/>
      <c r="BH8" s="40"/>
      <c r="BI8" s="40"/>
      <c r="BJ8" s="9"/>
      <c r="BK8" s="34">
        <f t="shared" si="11"/>
        <v>0</v>
      </c>
    </row>
    <row r="9" spans="1:63" ht="20.100000000000001" customHeight="1">
      <c r="A9" s="34">
        <v>4</v>
      </c>
      <c r="B9" s="67"/>
      <c r="C9" s="5" t="s">
        <v>29</v>
      </c>
      <c r="D9" s="48" t="s">
        <v>153</v>
      </c>
      <c r="E9" s="48" t="s">
        <v>153</v>
      </c>
      <c r="F9" s="48" t="s">
        <v>153</v>
      </c>
      <c r="G9" s="48"/>
      <c r="H9" s="48" t="e">
        <f t="shared" si="2"/>
        <v>#VALUE!</v>
      </c>
      <c r="I9" s="34" t="s">
        <v>153</v>
      </c>
      <c r="J9" s="34" t="s">
        <v>153</v>
      </c>
      <c r="K9" s="34" t="s">
        <v>153</v>
      </c>
      <c r="L9" s="34"/>
      <c r="M9" s="34" t="e">
        <f t="shared" si="3"/>
        <v>#VALUE!</v>
      </c>
      <c r="N9" s="34" t="s">
        <v>153</v>
      </c>
      <c r="O9" s="34" t="s">
        <v>153</v>
      </c>
      <c r="P9" s="34" t="s">
        <v>153</v>
      </c>
      <c r="Q9" s="34"/>
      <c r="R9" s="34" t="e">
        <f t="shared" si="4"/>
        <v>#VALUE!</v>
      </c>
      <c r="S9" s="34" t="s">
        <v>153</v>
      </c>
      <c r="T9" s="34" t="s">
        <v>153</v>
      </c>
      <c r="U9" s="34" t="s">
        <v>153</v>
      </c>
      <c r="V9" s="35"/>
      <c r="W9" s="35" t="e">
        <f t="shared" si="5"/>
        <v>#VALUE!</v>
      </c>
      <c r="X9" s="34" t="s">
        <v>153</v>
      </c>
      <c r="Y9" s="34" t="s">
        <v>153</v>
      </c>
      <c r="Z9" s="34" t="s">
        <v>153</v>
      </c>
      <c r="AA9" s="35"/>
      <c r="AB9" s="35" t="e">
        <f t="shared" si="6"/>
        <v>#VALUE!</v>
      </c>
      <c r="AC9" s="34" t="s">
        <v>153</v>
      </c>
      <c r="AD9" s="34" t="s">
        <v>153</v>
      </c>
      <c r="AE9" s="34" t="s">
        <v>153</v>
      </c>
      <c r="AF9" s="35"/>
      <c r="AG9" s="35" t="e">
        <f t="shared" si="7"/>
        <v>#VALUE!</v>
      </c>
      <c r="AH9" s="34"/>
      <c r="AI9" s="38"/>
      <c r="AJ9" s="34"/>
      <c r="AK9" s="34"/>
      <c r="AL9" s="34">
        <f t="shared" si="8"/>
        <v>0</v>
      </c>
      <c r="AM9" s="34"/>
      <c r="AN9" s="34"/>
      <c r="AO9" s="34"/>
      <c r="AP9" s="34"/>
      <c r="AQ9" s="34">
        <f t="shared" si="9"/>
        <v>0</v>
      </c>
      <c r="AR9" s="34"/>
      <c r="AS9" s="34"/>
      <c r="AT9" s="34"/>
      <c r="AU9" s="34"/>
      <c r="AV9" s="34">
        <f t="shared" si="10"/>
        <v>0</v>
      </c>
      <c r="AW9" s="34"/>
      <c r="AX9" s="34"/>
      <c r="AY9" s="34"/>
      <c r="AZ9" s="34"/>
      <c r="BA9" s="34">
        <f t="shared" si="0"/>
        <v>0</v>
      </c>
      <c r="BB9" s="34"/>
      <c r="BC9" s="34"/>
      <c r="BD9" s="34"/>
      <c r="BE9" s="34"/>
      <c r="BF9" s="34">
        <f t="shared" si="1"/>
        <v>0</v>
      </c>
      <c r="BG9" s="40"/>
      <c r="BH9" s="40"/>
      <c r="BI9" s="40"/>
      <c r="BJ9" s="9"/>
      <c r="BK9" s="34">
        <f t="shared" si="11"/>
        <v>0</v>
      </c>
    </row>
    <row r="10" spans="1:63" ht="20.100000000000001" customHeight="1">
      <c r="A10" s="16">
        <v>5</v>
      </c>
      <c r="B10" s="67"/>
      <c r="C10" s="5" t="s">
        <v>30</v>
      </c>
      <c r="D10" s="16" t="s">
        <v>153</v>
      </c>
      <c r="E10" s="16" t="s">
        <v>153</v>
      </c>
      <c r="F10" s="16" t="s">
        <v>153</v>
      </c>
      <c r="G10" s="16"/>
      <c r="H10" s="16" t="e">
        <f t="shared" si="2"/>
        <v>#VALUE!</v>
      </c>
      <c r="I10" s="16" t="s">
        <v>153</v>
      </c>
      <c r="J10" s="16" t="s">
        <v>153</v>
      </c>
      <c r="K10" s="16" t="s">
        <v>153</v>
      </c>
      <c r="L10" s="16"/>
      <c r="M10" s="16" t="e">
        <f t="shared" si="3"/>
        <v>#VALUE!</v>
      </c>
      <c r="N10" s="16" t="s">
        <v>153</v>
      </c>
      <c r="O10" s="16" t="s">
        <v>153</v>
      </c>
      <c r="P10" s="16" t="s">
        <v>153</v>
      </c>
      <c r="Q10" s="16"/>
      <c r="R10" s="16" t="e">
        <f t="shared" si="4"/>
        <v>#VALUE!</v>
      </c>
      <c r="S10" s="16" t="s">
        <v>153</v>
      </c>
      <c r="T10" s="16" t="s">
        <v>153</v>
      </c>
      <c r="U10" s="16" t="s">
        <v>153</v>
      </c>
      <c r="V10" s="17"/>
      <c r="W10" s="17" t="e">
        <f t="shared" si="5"/>
        <v>#VALUE!</v>
      </c>
      <c r="X10" s="16" t="s">
        <v>153</v>
      </c>
      <c r="Y10" s="16" t="s">
        <v>153</v>
      </c>
      <c r="Z10" s="16" t="s">
        <v>153</v>
      </c>
      <c r="AA10" s="17"/>
      <c r="AB10" s="17" t="e">
        <f t="shared" si="6"/>
        <v>#VALUE!</v>
      </c>
      <c r="AC10" s="16" t="s">
        <v>153</v>
      </c>
      <c r="AD10" s="16" t="s">
        <v>153</v>
      </c>
      <c r="AE10" s="16" t="s">
        <v>153</v>
      </c>
      <c r="AF10" s="17"/>
      <c r="AG10" s="17" t="e">
        <f t="shared" si="7"/>
        <v>#VALUE!</v>
      </c>
      <c r="AH10" s="16" t="s">
        <v>153</v>
      </c>
      <c r="AI10" s="16" t="s">
        <v>153</v>
      </c>
      <c r="AJ10" s="16" t="s">
        <v>153</v>
      </c>
      <c r="AK10" s="16"/>
      <c r="AL10" s="16" t="e">
        <f t="shared" si="8"/>
        <v>#VALUE!</v>
      </c>
      <c r="AM10" s="34">
        <v>1500</v>
      </c>
      <c r="AN10" s="34">
        <v>1500</v>
      </c>
      <c r="AO10" s="34">
        <v>1500</v>
      </c>
      <c r="AP10" s="16"/>
      <c r="AQ10" s="16">
        <f t="shared" si="9"/>
        <v>1500</v>
      </c>
      <c r="AR10" s="34">
        <v>1500</v>
      </c>
      <c r="AS10" s="34">
        <v>1500</v>
      </c>
      <c r="AT10" s="34">
        <v>1500</v>
      </c>
      <c r="AU10" s="16"/>
      <c r="AV10" s="16">
        <f t="shared" si="10"/>
        <v>1500</v>
      </c>
      <c r="AW10" s="16">
        <v>2000</v>
      </c>
      <c r="AX10" s="16">
        <v>2000</v>
      </c>
      <c r="AY10" s="16">
        <v>2000</v>
      </c>
      <c r="AZ10" s="16"/>
      <c r="BA10" s="16">
        <f t="shared" si="0"/>
        <v>2000</v>
      </c>
      <c r="BB10" s="16">
        <v>2000</v>
      </c>
      <c r="BC10" s="16">
        <v>2000</v>
      </c>
      <c r="BD10" s="16">
        <v>2000</v>
      </c>
      <c r="BE10" s="16"/>
      <c r="BF10" s="16">
        <f t="shared" si="1"/>
        <v>2000</v>
      </c>
      <c r="BG10" s="40">
        <v>2500</v>
      </c>
      <c r="BH10" s="40">
        <v>2500</v>
      </c>
      <c r="BI10" s="40">
        <v>2500</v>
      </c>
      <c r="BJ10" s="9"/>
      <c r="BK10" s="34">
        <f t="shared" si="11"/>
        <v>2500</v>
      </c>
    </row>
    <row r="11" spans="1:63" ht="20.100000000000001" customHeight="1">
      <c r="A11" s="16">
        <v>6</v>
      </c>
      <c r="B11" s="67"/>
      <c r="C11" s="5" t="s">
        <v>31</v>
      </c>
      <c r="D11" s="16">
        <v>1130</v>
      </c>
      <c r="E11" s="16">
        <v>1400</v>
      </c>
      <c r="F11" s="16">
        <v>1500</v>
      </c>
      <c r="G11" s="16"/>
      <c r="H11" s="16">
        <f t="shared" si="2"/>
        <v>1322</v>
      </c>
      <c r="I11" s="16">
        <v>700</v>
      </c>
      <c r="J11" s="16">
        <v>800</v>
      </c>
      <c r="K11" s="16">
        <v>1000</v>
      </c>
      <c r="L11" s="16"/>
      <c r="M11" s="16">
        <f t="shared" si="3"/>
        <v>820</v>
      </c>
      <c r="N11" s="16"/>
      <c r="O11" s="16"/>
      <c r="P11" s="16"/>
      <c r="Q11" s="16">
        <v>100</v>
      </c>
      <c r="R11" s="16">
        <f t="shared" si="4"/>
        <v>100</v>
      </c>
      <c r="S11" s="17">
        <v>1750</v>
      </c>
      <c r="T11" s="17">
        <v>1900</v>
      </c>
      <c r="U11" s="17">
        <v>2100</v>
      </c>
      <c r="V11" s="17"/>
      <c r="W11" s="17">
        <f t="shared" si="5"/>
        <v>1900</v>
      </c>
      <c r="X11" s="17">
        <v>1425</v>
      </c>
      <c r="Y11" s="17">
        <v>1600</v>
      </c>
      <c r="Z11" s="17">
        <v>1600</v>
      </c>
      <c r="AA11" s="17">
        <v>100</v>
      </c>
      <c r="AB11" s="17">
        <f t="shared" si="6"/>
        <v>1430</v>
      </c>
      <c r="AC11" s="17">
        <v>1400</v>
      </c>
      <c r="AD11" s="17">
        <v>1400</v>
      </c>
      <c r="AE11" s="17">
        <v>1400</v>
      </c>
      <c r="AF11" s="17"/>
      <c r="AG11" s="17">
        <f t="shared" si="7"/>
        <v>1400</v>
      </c>
      <c r="AH11" s="16">
        <v>1475</v>
      </c>
      <c r="AI11" s="16">
        <v>1500</v>
      </c>
      <c r="AJ11" s="16">
        <v>1567</v>
      </c>
      <c r="AK11" s="16"/>
      <c r="AL11" s="16">
        <f t="shared" si="8"/>
        <v>1510.1</v>
      </c>
      <c r="AM11" s="34">
        <v>1500</v>
      </c>
      <c r="AN11" s="34">
        <v>1500</v>
      </c>
      <c r="AO11" s="34">
        <v>1500</v>
      </c>
      <c r="AP11" s="16"/>
      <c r="AQ11" s="16">
        <f t="shared" si="9"/>
        <v>1500</v>
      </c>
      <c r="AR11" s="34">
        <v>1500</v>
      </c>
      <c r="AS11" s="34">
        <v>1500</v>
      </c>
      <c r="AT11" s="34">
        <v>1500</v>
      </c>
      <c r="AU11" s="16"/>
      <c r="AV11" s="16">
        <f t="shared" si="10"/>
        <v>1500</v>
      </c>
      <c r="AW11" s="16">
        <v>1200</v>
      </c>
      <c r="AX11" s="16">
        <v>1200</v>
      </c>
      <c r="AY11" s="16">
        <v>1200</v>
      </c>
      <c r="AZ11" s="16"/>
      <c r="BA11" s="16">
        <f t="shared" si="0"/>
        <v>1200</v>
      </c>
      <c r="BB11" s="16">
        <v>1200</v>
      </c>
      <c r="BC11" s="16">
        <v>1200</v>
      </c>
      <c r="BD11" s="16">
        <v>1200</v>
      </c>
      <c r="BE11" s="16"/>
      <c r="BF11" s="16">
        <f t="shared" si="1"/>
        <v>1200</v>
      </c>
      <c r="BG11" s="40">
        <v>1500</v>
      </c>
      <c r="BH11" s="40">
        <v>1400</v>
      </c>
      <c r="BI11" s="40">
        <v>1400</v>
      </c>
      <c r="BJ11" s="9"/>
      <c r="BK11" s="34">
        <f t="shared" si="11"/>
        <v>1440</v>
      </c>
    </row>
    <row r="12" spans="1:63" ht="20.100000000000001" customHeight="1">
      <c r="A12" s="16">
        <v>7</v>
      </c>
      <c r="B12" s="67"/>
      <c r="C12" s="5" t="s">
        <v>32</v>
      </c>
      <c r="D12" s="16">
        <v>1000</v>
      </c>
      <c r="E12" s="16">
        <v>1000</v>
      </c>
      <c r="F12" s="16">
        <v>1500</v>
      </c>
      <c r="G12" s="16">
        <v>0</v>
      </c>
      <c r="H12" s="16">
        <f t="shared" si="2"/>
        <v>1150</v>
      </c>
      <c r="I12" s="16">
        <v>700</v>
      </c>
      <c r="J12" s="16">
        <v>700</v>
      </c>
      <c r="K12" s="16">
        <v>800</v>
      </c>
      <c r="L12" s="16"/>
      <c r="M12" s="16">
        <f t="shared" si="3"/>
        <v>730</v>
      </c>
      <c r="N12" s="16">
        <v>1550</v>
      </c>
      <c r="O12" s="16">
        <v>1550</v>
      </c>
      <c r="P12" s="16">
        <v>1600</v>
      </c>
      <c r="Q12" s="16"/>
      <c r="R12" s="16">
        <f t="shared" si="4"/>
        <v>1565</v>
      </c>
      <c r="S12" s="17">
        <v>1700</v>
      </c>
      <c r="T12" s="17">
        <v>1700</v>
      </c>
      <c r="U12" s="17">
        <v>1900</v>
      </c>
      <c r="V12" s="17"/>
      <c r="W12" s="17">
        <f t="shared" si="5"/>
        <v>1760</v>
      </c>
      <c r="X12" s="17">
        <v>1500</v>
      </c>
      <c r="Y12" s="17">
        <v>1500</v>
      </c>
      <c r="Z12" s="17">
        <v>1600</v>
      </c>
      <c r="AA12" s="17"/>
      <c r="AB12" s="17">
        <f t="shared" si="6"/>
        <v>1530</v>
      </c>
      <c r="AC12" s="17">
        <v>1400</v>
      </c>
      <c r="AD12" s="17">
        <v>1500</v>
      </c>
      <c r="AE12" s="17">
        <v>1500</v>
      </c>
      <c r="AF12" s="17"/>
      <c r="AG12" s="17">
        <f t="shared" si="7"/>
        <v>1460</v>
      </c>
      <c r="AH12" s="16">
        <v>1300</v>
      </c>
      <c r="AI12" s="19">
        <v>1500</v>
      </c>
      <c r="AJ12" s="16">
        <v>1500</v>
      </c>
      <c r="AK12" s="16"/>
      <c r="AL12" s="16">
        <f t="shared" si="8"/>
        <v>1420</v>
      </c>
      <c r="AM12" s="16">
        <v>1800</v>
      </c>
      <c r="AN12" s="16">
        <v>1800</v>
      </c>
      <c r="AO12" s="16">
        <v>1800</v>
      </c>
      <c r="AP12" s="16"/>
      <c r="AQ12" s="16">
        <f t="shared" si="9"/>
        <v>1800</v>
      </c>
      <c r="AR12" s="16">
        <v>2350</v>
      </c>
      <c r="AS12" s="16">
        <v>2350</v>
      </c>
      <c r="AT12" s="16">
        <v>2400</v>
      </c>
      <c r="AU12" s="16"/>
      <c r="AV12" s="16">
        <f t="shared" si="10"/>
        <v>2365</v>
      </c>
      <c r="AW12" s="16">
        <v>2000</v>
      </c>
      <c r="AX12" s="16">
        <v>2100</v>
      </c>
      <c r="AY12" s="16">
        <v>2100</v>
      </c>
      <c r="AZ12" s="16"/>
      <c r="BA12" s="16">
        <f t="shared" si="0"/>
        <v>2060</v>
      </c>
      <c r="BB12" s="16">
        <v>2000</v>
      </c>
      <c r="BC12" s="16">
        <v>2000</v>
      </c>
      <c r="BD12" s="16">
        <v>2000</v>
      </c>
      <c r="BE12" s="16"/>
      <c r="BF12" s="16">
        <f t="shared" si="1"/>
        <v>2000</v>
      </c>
      <c r="BG12" s="27">
        <v>2500</v>
      </c>
      <c r="BH12" s="27">
        <v>2400</v>
      </c>
      <c r="BI12" s="27">
        <v>2400</v>
      </c>
      <c r="BJ12" s="27"/>
      <c r="BK12" s="34">
        <f t="shared" si="11"/>
        <v>2440</v>
      </c>
    </row>
    <row r="13" spans="1:63" ht="20.100000000000001" customHeight="1">
      <c r="A13" s="16">
        <v>8</v>
      </c>
      <c r="B13" s="67"/>
      <c r="C13" s="5" t="s">
        <v>33</v>
      </c>
      <c r="D13" s="16" t="s">
        <v>153</v>
      </c>
      <c r="E13" s="16" t="s">
        <v>153</v>
      </c>
      <c r="F13" s="16" t="s">
        <v>153</v>
      </c>
      <c r="G13" s="16"/>
      <c r="H13" s="16" t="e">
        <f t="shared" si="2"/>
        <v>#VALUE!</v>
      </c>
      <c r="I13" s="16" t="s">
        <v>153</v>
      </c>
      <c r="J13" s="16" t="s">
        <v>153</v>
      </c>
      <c r="K13" s="16" t="s">
        <v>153</v>
      </c>
      <c r="L13" s="16"/>
      <c r="M13" s="16" t="e">
        <f t="shared" si="3"/>
        <v>#VALUE!</v>
      </c>
      <c r="N13" s="16" t="s">
        <v>153</v>
      </c>
      <c r="O13" s="16" t="s">
        <v>153</v>
      </c>
      <c r="P13" s="16" t="s">
        <v>153</v>
      </c>
      <c r="Q13" s="16"/>
      <c r="R13" s="16" t="e">
        <f t="shared" si="4"/>
        <v>#VALUE!</v>
      </c>
      <c r="S13" s="16" t="s">
        <v>153</v>
      </c>
      <c r="T13" s="16" t="s">
        <v>153</v>
      </c>
      <c r="U13" s="16" t="s">
        <v>153</v>
      </c>
      <c r="V13" s="17"/>
      <c r="W13" s="17" t="e">
        <f t="shared" si="5"/>
        <v>#VALUE!</v>
      </c>
      <c r="X13" s="16" t="s">
        <v>153</v>
      </c>
      <c r="Y13" s="16" t="s">
        <v>153</v>
      </c>
      <c r="Z13" s="16" t="s">
        <v>153</v>
      </c>
      <c r="AA13" s="17"/>
      <c r="AB13" s="17" t="e">
        <f t="shared" si="6"/>
        <v>#VALUE!</v>
      </c>
      <c r="AC13" s="16" t="s">
        <v>153</v>
      </c>
      <c r="AD13" s="16" t="s">
        <v>153</v>
      </c>
      <c r="AE13" s="16" t="s">
        <v>153</v>
      </c>
      <c r="AF13" s="17"/>
      <c r="AG13" s="17" t="e">
        <f t="shared" si="7"/>
        <v>#VALUE!</v>
      </c>
      <c r="AH13" s="16" t="s">
        <v>153</v>
      </c>
      <c r="AI13" s="16" t="s">
        <v>153</v>
      </c>
      <c r="AJ13" s="16" t="s">
        <v>153</v>
      </c>
      <c r="AK13" s="16"/>
      <c r="AL13" s="16" t="e">
        <f t="shared" si="8"/>
        <v>#VALUE!</v>
      </c>
      <c r="AM13" s="16" t="s">
        <v>153</v>
      </c>
      <c r="AN13" s="16" t="s">
        <v>153</v>
      </c>
      <c r="AO13" s="16" t="s">
        <v>153</v>
      </c>
      <c r="AP13" s="16"/>
      <c r="AQ13" s="16" t="e">
        <f t="shared" si="9"/>
        <v>#VALUE!</v>
      </c>
      <c r="AR13" s="16" t="s">
        <v>153</v>
      </c>
      <c r="AS13" s="16" t="s">
        <v>153</v>
      </c>
      <c r="AT13" s="16" t="s">
        <v>153</v>
      </c>
      <c r="AU13" s="16"/>
      <c r="AV13" s="16" t="e">
        <f t="shared" si="10"/>
        <v>#VALUE!</v>
      </c>
      <c r="AW13" s="16">
        <v>1600</v>
      </c>
      <c r="AX13" s="16">
        <v>1700</v>
      </c>
      <c r="AY13" s="16">
        <v>1700</v>
      </c>
      <c r="AZ13" s="16"/>
      <c r="BA13" s="16">
        <f t="shared" si="0"/>
        <v>1660</v>
      </c>
      <c r="BB13" s="16">
        <v>1600</v>
      </c>
      <c r="BC13" s="16">
        <v>1600</v>
      </c>
      <c r="BD13" s="16">
        <v>1600</v>
      </c>
      <c r="BE13" s="16"/>
      <c r="BF13" s="16">
        <f t="shared" si="1"/>
        <v>1600</v>
      </c>
      <c r="BG13" s="27">
        <v>2000</v>
      </c>
      <c r="BH13" s="27">
        <v>1800</v>
      </c>
      <c r="BI13" s="27">
        <v>1800</v>
      </c>
      <c r="BJ13" s="27"/>
      <c r="BK13" s="34">
        <f t="shared" si="11"/>
        <v>1880</v>
      </c>
    </row>
    <row r="14" spans="1:63" ht="20.100000000000001" customHeight="1">
      <c r="A14" s="16">
        <v>9</v>
      </c>
      <c r="B14" s="67"/>
      <c r="C14" s="5" t="s">
        <v>34</v>
      </c>
      <c r="D14" s="16" t="s">
        <v>153</v>
      </c>
      <c r="E14" s="16" t="s">
        <v>153</v>
      </c>
      <c r="F14" s="16" t="s">
        <v>153</v>
      </c>
      <c r="G14" s="16"/>
      <c r="H14" s="16" t="e">
        <f t="shared" si="2"/>
        <v>#VALUE!</v>
      </c>
      <c r="I14" s="16" t="s">
        <v>153</v>
      </c>
      <c r="J14" s="16" t="s">
        <v>153</v>
      </c>
      <c r="K14" s="16" t="s">
        <v>153</v>
      </c>
      <c r="L14" s="16"/>
      <c r="M14" s="16" t="e">
        <f t="shared" si="3"/>
        <v>#VALUE!</v>
      </c>
      <c r="N14" s="16" t="s">
        <v>153</v>
      </c>
      <c r="O14" s="16" t="s">
        <v>153</v>
      </c>
      <c r="P14" s="16" t="s">
        <v>153</v>
      </c>
      <c r="Q14" s="16"/>
      <c r="R14" s="16" t="e">
        <f t="shared" si="4"/>
        <v>#VALUE!</v>
      </c>
      <c r="S14" s="16" t="s">
        <v>153</v>
      </c>
      <c r="T14" s="16" t="s">
        <v>153</v>
      </c>
      <c r="U14" s="16" t="s">
        <v>153</v>
      </c>
      <c r="V14" s="17"/>
      <c r="W14" s="17" t="e">
        <f t="shared" si="5"/>
        <v>#VALUE!</v>
      </c>
      <c r="X14" s="16" t="s">
        <v>153</v>
      </c>
      <c r="Y14" s="16" t="s">
        <v>153</v>
      </c>
      <c r="Z14" s="16" t="s">
        <v>153</v>
      </c>
      <c r="AA14" s="17"/>
      <c r="AB14" s="17" t="e">
        <f t="shared" si="6"/>
        <v>#VALUE!</v>
      </c>
      <c r="AC14" s="16" t="s">
        <v>153</v>
      </c>
      <c r="AD14" s="16" t="s">
        <v>153</v>
      </c>
      <c r="AE14" s="16" t="s">
        <v>153</v>
      </c>
      <c r="AF14" s="17"/>
      <c r="AG14" s="17" t="e">
        <f t="shared" si="7"/>
        <v>#VALUE!</v>
      </c>
      <c r="AH14" s="16" t="s">
        <v>153</v>
      </c>
      <c r="AI14" s="16" t="s">
        <v>153</v>
      </c>
      <c r="AJ14" s="16" t="s">
        <v>153</v>
      </c>
      <c r="AK14" s="16"/>
      <c r="AL14" s="16" t="e">
        <f t="shared" si="8"/>
        <v>#VALUE!</v>
      </c>
      <c r="AM14" s="16"/>
      <c r="AN14" s="16"/>
      <c r="AO14" s="16"/>
      <c r="AP14" s="16"/>
      <c r="AQ14" s="16">
        <f t="shared" si="9"/>
        <v>0</v>
      </c>
      <c r="AR14" s="16"/>
      <c r="AS14" s="16"/>
      <c r="AT14" s="16"/>
      <c r="AU14" s="16"/>
      <c r="AV14" s="16">
        <f t="shared" si="10"/>
        <v>0</v>
      </c>
      <c r="AW14" s="16"/>
      <c r="AX14" s="16"/>
      <c r="AY14" s="16"/>
      <c r="AZ14" s="16"/>
      <c r="BA14" s="16">
        <f t="shared" si="0"/>
        <v>0</v>
      </c>
      <c r="BB14" s="16"/>
      <c r="BC14" s="16"/>
      <c r="BD14" s="16"/>
      <c r="BE14" s="16"/>
      <c r="BF14" s="16">
        <f t="shared" si="1"/>
        <v>0</v>
      </c>
      <c r="BG14" s="27"/>
      <c r="BH14" s="27"/>
      <c r="BI14" s="27"/>
      <c r="BJ14" s="27"/>
      <c r="BK14" s="34">
        <f t="shared" si="11"/>
        <v>0</v>
      </c>
    </row>
    <row r="15" spans="1:63" ht="20.100000000000001" customHeight="1">
      <c r="A15" s="16">
        <v>10</v>
      </c>
      <c r="B15" s="63" t="s">
        <v>35</v>
      </c>
      <c r="C15" s="6" t="s">
        <v>41</v>
      </c>
      <c r="D15" s="16"/>
      <c r="E15" s="16"/>
      <c r="F15" s="16"/>
      <c r="G15" s="16"/>
      <c r="H15" s="16">
        <f t="shared" si="2"/>
        <v>0</v>
      </c>
      <c r="I15" s="16"/>
      <c r="J15" s="16"/>
      <c r="K15" s="16"/>
      <c r="L15" s="16"/>
      <c r="M15" s="16">
        <f t="shared" si="3"/>
        <v>0</v>
      </c>
      <c r="N15" s="16"/>
      <c r="O15" s="16"/>
      <c r="P15" s="16"/>
      <c r="Q15" s="16"/>
      <c r="R15" s="16">
        <f t="shared" si="4"/>
        <v>0</v>
      </c>
      <c r="S15" s="17"/>
      <c r="T15" s="17"/>
      <c r="U15" s="17"/>
      <c r="V15" s="17"/>
      <c r="W15" s="17">
        <f t="shared" si="5"/>
        <v>0</v>
      </c>
      <c r="X15" s="17"/>
      <c r="Y15" s="17"/>
      <c r="Z15" s="17"/>
      <c r="AA15" s="17"/>
      <c r="AB15" s="17">
        <f t="shared" si="6"/>
        <v>0</v>
      </c>
      <c r="AC15" s="17"/>
      <c r="AD15" s="17"/>
      <c r="AE15" s="17"/>
      <c r="AF15" s="17"/>
      <c r="AG15" s="17">
        <f t="shared" si="7"/>
        <v>0</v>
      </c>
      <c r="AH15" s="16"/>
      <c r="AI15" s="19"/>
      <c r="AJ15" s="16"/>
      <c r="AK15" s="16"/>
      <c r="AL15" s="16">
        <f t="shared" si="8"/>
        <v>0</v>
      </c>
      <c r="AM15" s="16"/>
      <c r="AN15" s="16"/>
      <c r="AO15" s="16"/>
      <c r="AP15" s="16"/>
      <c r="AQ15" s="16">
        <f t="shared" si="9"/>
        <v>0</v>
      </c>
      <c r="AR15" s="16"/>
      <c r="AS15" s="19"/>
      <c r="AT15" s="19"/>
      <c r="AU15" s="19"/>
      <c r="AV15" s="16">
        <f t="shared" si="10"/>
        <v>0</v>
      </c>
      <c r="AW15" s="16"/>
      <c r="AX15" s="16"/>
      <c r="AY15" s="16"/>
      <c r="AZ15" s="16"/>
      <c r="BA15" s="16">
        <f t="shared" si="0"/>
        <v>0</v>
      </c>
      <c r="BB15" s="16"/>
      <c r="BC15" s="16"/>
      <c r="BD15" s="16"/>
      <c r="BE15" s="16"/>
      <c r="BF15" s="16">
        <f t="shared" si="1"/>
        <v>0</v>
      </c>
      <c r="BG15" s="27"/>
      <c r="BH15" s="27"/>
      <c r="BI15" s="27"/>
      <c r="BJ15" s="27"/>
      <c r="BK15" s="34">
        <f t="shared" si="11"/>
        <v>0</v>
      </c>
    </row>
    <row r="16" spans="1:63" ht="20.100000000000001" customHeight="1">
      <c r="A16" s="31">
        <v>11</v>
      </c>
      <c r="B16" s="63"/>
      <c r="C16" s="6" t="s">
        <v>36</v>
      </c>
      <c r="D16" s="31" t="s">
        <v>98</v>
      </c>
      <c r="E16" s="31" t="s">
        <v>98</v>
      </c>
      <c r="F16" s="31" t="s">
        <v>98</v>
      </c>
      <c r="G16" s="31"/>
      <c r="H16" s="31" t="e">
        <f t="shared" si="2"/>
        <v>#VALUE!</v>
      </c>
      <c r="I16" s="31">
        <v>92</v>
      </c>
      <c r="J16" s="31">
        <v>92</v>
      </c>
      <c r="K16" s="31">
        <v>92</v>
      </c>
      <c r="L16" s="31"/>
      <c r="M16" s="31">
        <f t="shared" si="3"/>
        <v>92</v>
      </c>
      <c r="N16" s="31">
        <v>92</v>
      </c>
      <c r="O16" s="31">
        <v>92</v>
      </c>
      <c r="P16" s="31">
        <v>92</v>
      </c>
      <c r="Q16" s="31"/>
      <c r="R16" s="31">
        <f t="shared" si="4"/>
        <v>92</v>
      </c>
      <c r="S16" s="33">
        <v>95</v>
      </c>
      <c r="T16" s="33">
        <v>95</v>
      </c>
      <c r="U16" s="33">
        <v>95</v>
      </c>
      <c r="V16" s="33"/>
      <c r="W16" s="33">
        <f t="shared" si="5"/>
        <v>95</v>
      </c>
      <c r="X16" s="33">
        <v>95</v>
      </c>
      <c r="Y16" s="33">
        <v>95</v>
      </c>
      <c r="Z16" s="33">
        <v>95</v>
      </c>
      <c r="AA16" s="33"/>
      <c r="AB16" s="33">
        <f t="shared" si="6"/>
        <v>95</v>
      </c>
      <c r="AC16" s="33">
        <v>95</v>
      </c>
      <c r="AD16" s="33">
        <v>98</v>
      </c>
      <c r="AE16" s="33">
        <v>98</v>
      </c>
      <c r="AF16" s="33"/>
      <c r="AG16" s="33">
        <f t="shared" si="7"/>
        <v>96.800000000000011</v>
      </c>
      <c r="AH16" s="31">
        <v>95</v>
      </c>
      <c r="AI16" s="31">
        <v>98</v>
      </c>
      <c r="AJ16" s="31">
        <v>98</v>
      </c>
      <c r="AK16" s="31"/>
      <c r="AL16" s="31">
        <f t="shared" si="8"/>
        <v>96.800000000000011</v>
      </c>
      <c r="AM16" s="31">
        <v>97</v>
      </c>
      <c r="AN16" s="31">
        <v>98</v>
      </c>
      <c r="AO16" s="31">
        <v>98</v>
      </c>
      <c r="AP16" s="31"/>
      <c r="AQ16" s="31">
        <f t="shared" si="9"/>
        <v>97.6</v>
      </c>
      <c r="AR16" s="31">
        <v>94</v>
      </c>
      <c r="AS16" s="32">
        <v>96</v>
      </c>
      <c r="AT16" s="32">
        <v>96</v>
      </c>
      <c r="AU16" s="32"/>
      <c r="AV16" s="31">
        <f t="shared" si="10"/>
        <v>95.2</v>
      </c>
      <c r="AW16" s="31">
        <v>94</v>
      </c>
      <c r="AX16" s="31">
        <v>94</v>
      </c>
      <c r="AY16" s="31">
        <v>94</v>
      </c>
      <c r="AZ16" s="31"/>
      <c r="BA16" s="31">
        <f t="shared" si="0"/>
        <v>94</v>
      </c>
      <c r="BB16" s="31">
        <v>95</v>
      </c>
      <c r="BC16" s="31">
        <v>95</v>
      </c>
      <c r="BD16" s="31">
        <v>95</v>
      </c>
      <c r="BE16" s="31"/>
      <c r="BF16" s="31">
        <f t="shared" si="1"/>
        <v>95</v>
      </c>
      <c r="BG16" s="31">
        <v>94</v>
      </c>
      <c r="BH16" s="31">
        <v>94</v>
      </c>
      <c r="BI16" s="31">
        <v>94</v>
      </c>
      <c r="BJ16" s="31"/>
      <c r="BK16" s="34">
        <f t="shared" si="11"/>
        <v>94</v>
      </c>
    </row>
    <row r="17" spans="1:63" ht="20.100000000000001" customHeight="1">
      <c r="A17" s="16">
        <v>12</v>
      </c>
      <c r="B17" s="63"/>
      <c r="C17" s="7" t="s">
        <v>37</v>
      </c>
      <c r="D17" s="16" t="s">
        <v>98</v>
      </c>
      <c r="E17" s="16" t="s">
        <v>98</v>
      </c>
      <c r="F17" s="16" t="s">
        <v>98</v>
      </c>
      <c r="G17" s="16"/>
      <c r="H17" s="16" t="e">
        <f t="shared" si="2"/>
        <v>#VALUE!</v>
      </c>
      <c r="I17" s="16">
        <v>1170</v>
      </c>
      <c r="J17" s="16">
        <v>1200</v>
      </c>
      <c r="K17" s="16">
        <v>1500</v>
      </c>
      <c r="L17" s="16"/>
      <c r="M17" s="16">
        <f t="shared" si="3"/>
        <v>1278</v>
      </c>
      <c r="N17" s="16">
        <v>2280</v>
      </c>
      <c r="O17" s="16">
        <v>2600</v>
      </c>
      <c r="P17" s="16">
        <v>3000</v>
      </c>
      <c r="Q17" s="16">
        <v>200</v>
      </c>
      <c r="R17" s="16">
        <f t="shared" si="4"/>
        <v>2792</v>
      </c>
      <c r="S17" s="17">
        <v>2630</v>
      </c>
      <c r="T17" s="17">
        <v>2900</v>
      </c>
      <c r="U17" s="17">
        <v>3100</v>
      </c>
      <c r="V17" s="17"/>
      <c r="W17" s="17">
        <f t="shared" si="5"/>
        <v>2852</v>
      </c>
      <c r="X17" s="17">
        <v>2300</v>
      </c>
      <c r="Y17" s="17">
        <v>2700</v>
      </c>
      <c r="Z17" s="17">
        <v>3000</v>
      </c>
      <c r="AA17" s="17"/>
      <c r="AB17" s="17">
        <f t="shared" si="6"/>
        <v>2630</v>
      </c>
      <c r="AC17" s="17">
        <v>2240</v>
      </c>
      <c r="AD17" s="17">
        <v>2400</v>
      </c>
      <c r="AE17" s="17">
        <v>2600</v>
      </c>
      <c r="AF17" s="17"/>
      <c r="AG17" s="17">
        <f t="shared" si="7"/>
        <v>2396</v>
      </c>
      <c r="AH17" s="16">
        <v>3080</v>
      </c>
      <c r="AI17" s="19">
        <v>3200</v>
      </c>
      <c r="AJ17" s="16">
        <v>3560</v>
      </c>
      <c r="AK17" s="16"/>
      <c r="AL17" s="16">
        <f t="shared" si="8"/>
        <v>3260</v>
      </c>
      <c r="AM17" s="16">
        <v>2040</v>
      </c>
      <c r="AN17" s="16">
        <v>2300</v>
      </c>
      <c r="AO17" s="16">
        <v>2300</v>
      </c>
      <c r="AP17" s="16"/>
      <c r="AQ17" s="16">
        <f t="shared" si="9"/>
        <v>2196</v>
      </c>
      <c r="AR17" s="16">
        <v>2310</v>
      </c>
      <c r="AS17" s="16">
        <v>2400</v>
      </c>
      <c r="AT17" s="16">
        <v>2600</v>
      </c>
      <c r="AU17" s="16"/>
      <c r="AV17" s="16">
        <f t="shared" si="10"/>
        <v>2424</v>
      </c>
      <c r="AW17" s="16">
        <v>2600</v>
      </c>
      <c r="AX17" s="16">
        <v>2800</v>
      </c>
      <c r="AY17" s="16">
        <v>2800</v>
      </c>
      <c r="AZ17" s="16"/>
      <c r="BA17" s="16">
        <f t="shared" si="0"/>
        <v>2720</v>
      </c>
      <c r="BB17" s="16">
        <v>3300</v>
      </c>
      <c r="BC17" s="16">
        <v>3300</v>
      </c>
      <c r="BD17" s="16">
        <v>3300</v>
      </c>
      <c r="BE17" s="16"/>
      <c r="BF17" s="16">
        <f t="shared" si="1"/>
        <v>3300</v>
      </c>
      <c r="BG17" s="27">
        <v>3200</v>
      </c>
      <c r="BH17" s="27">
        <v>3200</v>
      </c>
      <c r="BI17" s="27">
        <v>3200</v>
      </c>
      <c r="BJ17" s="27"/>
      <c r="BK17" s="27">
        <f t="shared" ref="BK17:BK34" si="12">BG17*0.4+BH17*0.3+BI17*0.3</f>
        <v>3200</v>
      </c>
    </row>
    <row r="18" spans="1:63" ht="20.100000000000001" customHeight="1">
      <c r="A18" s="31">
        <v>13</v>
      </c>
      <c r="B18" s="63"/>
      <c r="C18" s="6" t="s">
        <v>42</v>
      </c>
      <c r="D18" s="31" t="s">
        <v>98</v>
      </c>
      <c r="E18" s="31" t="s">
        <v>98</v>
      </c>
      <c r="F18" s="31" t="s">
        <v>98</v>
      </c>
      <c r="G18" s="31"/>
      <c r="H18" s="31" t="e">
        <f t="shared" si="2"/>
        <v>#VALUE!</v>
      </c>
      <c r="I18" s="31" t="s">
        <v>98</v>
      </c>
      <c r="J18" s="31" t="s">
        <v>98</v>
      </c>
      <c r="K18" s="31" t="s">
        <v>98</v>
      </c>
      <c r="L18" s="31"/>
      <c r="M18" s="31" t="e">
        <f t="shared" si="3"/>
        <v>#VALUE!</v>
      </c>
      <c r="N18" s="31" t="s">
        <v>98</v>
      </c>
      <c r="O18" s="31" t="s">
        <v>98</v>
      </c>
      <c r="P18" s="31" t="s">
        <v>98</v>
      </c>
      <c r="Q18" s="31"/>
      <c r="R18" s="31" t="e">
        <f t="shared" si="4"/>
        <v>#VALUE!</v>
      </c>
      <c r="S18" s="31" t="s">
        <v>98</v>
      </c>
      <c r="T18" s="31" t="s">
        <v>98</v>
      </c>
      <c r="U18" s="31" t="s">
        <v>98</v>
      </c>
      <c r="V18" s="33"/>
      <c r="W18" s="33" t="e">
        <f t="shared" si="5"/>
        <v>#VALUE!</v>
      </c>
      <c r="X18" s="31" t="s">
        <v>98</v>
      </c>
      <c r="Y18" s="31" t="s">
        <v>98</v>
      </c>
      <c r="Z18" s="31" t="s">
        <v>98</v>
      </c>
      <c r="AA18" s="33"/>
      <c r="AB18" s="33" t="e">
        <f t="shared" si="6"/>
        <v>#VALUE!</v>
      </c>
      <c r="AC18" s="31" t="s">
        <v>98</v>
      </c>
      <c r="AD18" s="31" t="s">
        <v>98</v>
      </c>
      <c r="AE18" s="31" t="s">
        <v>98</v>
      </c>
      <c r="AF18" s="33"/>
      <c r="AG18" s="33" t="e">
        <f t="shared" si="7"/>
        <v>#VALUE!</v>
      </c>
      <c r="AH18" s="31" t="s">
        <v>98</v>
      </c>
      <c r="AI18" s="31" t="s">
        <v>98</v>
      </c>
      <c r="AJ18" s="31" t="s">
        <v>98</v>
      </c>
      <c r="AK18" s="31"/>
      <c r="AL18" s="31" t="e">
        <f t="shared" si="8"/>
        <v>#VALUE!</v>
      </c>
      <c r="AM18" s="31" t="s">
        <v>98</v>
      </c>
      <c r="AN18" s="31" t="s">
        <v>98</v>
      </c>
      <c r="AO18" s="31" t="s">
        <v>98</v>
      </c>
      <c r="AP18" s="31"/>
      <c r="AQ18" s="31" t="e">
        <f t="shared" si="9"/>
        <v>#VALUE!</v>
      </c>
      <c r="AR18" s="31">
        <v>93</v>
      </c>
      <c r="AS18" s="31">
        <v>93</v>
      </c>
      <c r="AT18" s="31">
        <v>93</v>
      </c>
      <c r="AU18" s="31"/>
      <c r="AV18" s="31">
        <f t="shared" si="10"/>
        <v>93</v>
      </c>
      <c r="AW18" s="31">
        <v>97</v>
      </c>
      <c r="AX18" s="31">
        <v>97</v>
      </c>
      <c r="AY18" s="31">
        <v>97</v>
      </c>
      <c r="AZ18" s="31"/>
      <c r="BA18" s="31">
        <f t="shared" si="0"/>
        <v>97</v>
      </c>
      <c r="BB18" s="31">
        <v>95</v>
      </c>
      <c r="BC18" s="31">
        <v>95</v>
      </c>
      <c r="BD18" s="31">
        <v>95</v>
      </c>
      <c r="BE18" s="31"/>
      <c r="BF18" s="31">
        <f>BB18*0.4+BC18*0.3+BD18*0.3</f>
        <v>95</v>
      </c>
      <c r="BG18" s="31">
        <v>97</v>
      </c>
      <c r="BH18" s="31">
        <v>97</v>
      </c>
      <c r="BI18" s="31">
        <v>97</v>
      </c>
      <c r="BJ18" s="31"/>
      <c r="BK18" s="31">
        <f t="shared" si="12"/>
        <v>97</v>
      </c>
    </row>
    <row r="19" spans="1:63" ht="20.100000000000001" customHeight="1">
      <c r="A19" s="16">
        <v>14</v>
      </c>
      <c r="B19" s="63"/>
      <c r="C19" s="7" t="s">
        <v>38</v>
      </c>
      <c r="D19" s="16">
        <v>2550</v>
      </c>
      <c r="E19" s="16">
        <v>2550</v>
      </c>
      <c r="F19" s="16">
        <v>3000</v>
      </c>
      <c r="G19" s="16"/>
      <c r="H19" s="16">
        <f t="shared" si="2"/>
        <v>2685</v>
      </c>
      <c r="I19" s="16">
        <v>1200</v>
      </c>
      <c r="J19" s="16">
        <v>1500</v>
      </c>
      <c r="K19" s="16">
        <v>1500</v>
      </c>
      <c r="L19" s="16"/>
      <c r="M19" s="16">
        <f t="shared" si="3"/>
        <v>1380</v>
      </c>
      <c r="N19" s="16">
        <v>3200</v>
      </c>
      <c r="O19" s="16">
        <v>3500</v>
      </c>
      <c r="P19" s="16">
        <v>3300</v>
      </c>
      <c r="Q19" s="16">
        <v>200</v>
      </c>
      <c r="R19" s="16">
        <f t="shared" si="4"/>
        <v>3520</v>
      </c>
      <c r="S19" s="17">
        <v>3750</v>
      </c>
      <c r="T19" s="17">
        <v>3750</v>
      </c>
      <c r="U19" s="17">
        <v>3500</v>
      </c>
      <c r="V19" s="17"/>
      <c r="W19" s="17">
        <f t="shared" si="5"/>
        <v>3675</v>
      </c>
      <c r="X19" s="17">
        <v>3150</v>
      </c>
      <c r="Y19" s="17">
        <v>3400</v>
      </c>
      <c r="Z19" s="17">
        <v>3500</v>
      </c>
      <c r="AA19" s="17">
        <v>100</v>
      </c>
      <c r="AB19" s="17">
        <f t="shared" si="6"/>
        <v>3230</v>
      </c>
      <c r="AC19" s="17">
        <v>3000</v>
      </c>
      <c r="AD19" s="17">
        <v>3200</v>
      </c>
      <c r="AE19" s="17">
        <v>3400</v>
      </c>
      <c r="AF19" s="17"/>
      <c r="AG19" s="17">
        <f t="shared" si="7"/>
        <v>3180</v>
      </c>
      <c r="AH19" s="16">
        <v>4175</v>
      </c>
      <c r="AI19" s="19">
        <v>4200</v>
      </c>
      <c r="AJ19" s="16">
        <v>4233</v>
      </c>
      <c r="AK19" s="16"/>
      <c r="AL19" s="16">
        <f t="shared" si="8"/>
        <v>4199.8999999999996</v>
      </c>
      <c r="AM19" s="16">
        <v>2250</v>
      </c>
      <c r="AN19" s="16">
        <v>2500</v>
      </c>
      <c r="AO19" s="16">
        <v>2500</v>
      </c>
      <c r="AP19" s="16"/>
      <c r="AQ19" s="16">
        <f t="shared" si="9"/>
        <v>2400</v>
      </c>
      <c r="AR19" s="16">
        <v>2900</v>
      </c>
      <c r="AS19" s="16">
        <v>3000</v>
      </c>
      <c r="AT19" s="16">
        <v>3000</v>
      </c>
      <c r="AU19" s="16"/>
      <c r="AV19" s="16">
        <f t="shared" si="10"/>
        <v>2960</v>
      </c>
      <c r="AW19" s="16">
        <v>2400</v>
      </c>
      <c r="AX19" s="16">
        <v>2400</v>
      </c>
      <c r="AY19" s="16">
        <v>2400</v>
      </c>
      <c r="AZ19" s="16"/>
      <c r="BA19" s="16">
        <f t="shared" si="0"/>
        <v>2400</v>
      </c>
      <c r="BB19" s="16">
        <v>2500</v>
      </c>
      <c r="BC19" s="16">
        <v>2500</v>
      </c>
      <c r="BD19" s="16">
        <v>2500</v>
      </c>
      <c r="BE19" s="16"/>
      <c r="BF19" s="16">
        <f t="shared" si="1"/>
        <v>2500</v>
      </c>
      <c r="BG19" s="27">
        <v>2500</v>
      </c>
      <c r="BH19" s="27">
        <v>2500</v>
      </c>
      <c r="BI19" s="27">
        <v>2500</v>
      </c>
      <c r="BJ19" s="27"/>
      <c r="BK19" s="27">
        <f t="shared" si="12"/>
        <v>2500</v>
      </c>
    </row>
    <row r="20" spans="1:63" ht="20.100000000000001" customHeight="1">
      <c r="A20" s="16">
        <v>15</v>
      </c>
      <c r="B20" s="63"/>
      <c r="C20" s="7" t="s">
        <v>39</v>
      </c>
      <c r="D20" s="16">
        <v>1480</v>
      </c>
      <c r="E20" s="16">
        <v>1800</v>
      </c>
      <c r="F20" s="16">
        <v>1800</v>
      </c>
      <c r="G20" s="16"/>
      <c r="H20" s="16">
        <f t="shared" si="2"/>
        <v>1672</v>
      </c>
      <c r="I20" s="16">
        <v>960</v>
      </c>
      <c r="J20" s="16">
        <v>1000</v>
      </c>
      <c r="K20" s="16">
        <v>1200</v>
      </c>
      <c r="L20" s="16"/>
      <c r="M20" s="16">
        <f t="shared" si="3"/>
        <v>1044</v>
      </c>
      <c r="N20" s="16">
        <v>1800</v>
      </c>
      <c r="O20" s="16">
        <v>2000</v>
      </c>
      <c r="P20" s="16">
        <v>2200</v>
      </c>
      <c r="Q20" s="16">
        <v>150</v>
      </c>
      <c r="R20" s="16">
        <f t="shared" si="4"/>
        <v>2130</v>
      </c>
      <c r="S20" s="17">
        <v>2035</v>
      </c>
      <c r="T20" s="17">
        <v>2200</v>
      </c>
      <c r="U20" s="17">
        <v>2200</v>
      </c>
      <c r="V20" s="17"/>
      <c r="W20" s="17">
        <f t="shared" si="5"/>
        <v>2134</v>
      </c>
      <c r="X20" s="17">
        <v>1800</v>
      </c>
      <c r="Y20" s="17">
        <v>2000</v>
      </c>
      <c r="Z20" s="17">
        <v>2000</v>
      </c>
      <c r="AA20" s="17"/>
      <c r="AB20" s="17">
        <f t="shared" si="6"/>
        <v>1920</v>
      </c>
      <c r="AC20" s="17">
        <v>1800</v>
      </c>
      <c r="AD20" s="17">
        <v>2000</v>
      </c>
      <c r="AE20" s="17">
        <v>2100</v>
      </c>
      <c r="AF20" s="17"/>
      <c r="AG20" s="17">
        <f t="shared" si="7"/>
        <v>1950</v>
      </c>
      <c r="AH20" s="16">
        <v>2270</v>
      </c>
      <c r="AI20" s="16">
        <v>2300</v>
      </c>
      <c r="AJ20" s="16">
        <v>2340</v>
      </c>
      <c r="AK20" s="16"/>
      <c r="AL20" s="16">
        <f t="shared" si="8"/>
        <v>2300</v>
      </c>
      <c r="AM20" s="16">
        <v>1400</v>
      </c>
      <c r="AN20" s="16">
        <v>1600</v>
      </c>
      <c r="AO20" s="16">
        <v>1600</v>
      </c>
      <c r="AP20" s="16"/>
      <c r="AQ20" s="16">
        <f t="shared" si="9"/>
        <v>1520</v>
      </c>
      <c r="AR20" s="16">
        <v>1700</v>
      </c>
      <c r="AS20" s="16">
        <v>1800</v>
      </c>
      <c r="AT20" s="16">
        <v>1800</v>
      </c>
      <c r="AU20" s="16"/>
      <c r="AV20" s="16">
        <f t="shared" si="10"/>
        <v>1760</v>
      </c>
      <c r="AW20" s="16">
        <v>1800</v>
      </c>
      <c r="AX20" s="16">
        <v>2100</v>
      </c>
      <c r="AY20" s="16">
        <v>2100</v>
      </c>
      <c r="AZ20" s="16"/>
      <c r="BA20" s="16">
        <f t="shared" si="0"/>
        <v>1980</v>
      </c>
      <c r="BB20" s="16">
        <v>2100</v>
      </c>
      <c r="BC20" s="16">
        <v>2100</v>
      </c>
      <c r="BD20" s="16">
        <v>2100</v>
      </c>
      <c r="BE20" s="16"/>
      <c r="BF20" s="16">
        <f t="shared" si="1"/>
        <v>2100</v>
      </c>
      <c r="BG20" s="27">
        <v>2000</v>
      </c>
      <c r="BH20" s="27">
        <v>2000</v>
      </c>
      <c r="BI20" s="27">
        <v>2000</v>
      </c>
      <c r="BJ20" s="27"/>
      <c r="BK20" s="27">
        <f t="shared" si="12"/>
        <v>2000</v>
      </c>
    </row>
    <row r="21" spans="1:63" ht="20.100000000000001" customHeight="1">
      <c r="A21" s="16">
        <v>16</v>
      </c>
      <c r="B21" s="63"/>
      <c r="C21" s="7" t="s">
        <v>40</v>
      </c>
      <c r="D21" s="16">
        <v>1125</v>
      </c>
      <c r="E21" s="16">
        <v>1400</v>
      </c>
      <c r="F21" s="16">
        <v>1500</v>
      </c>
      <c r="G21" s="16"/>
      <c r="H21" s="16">
        <f t="shared" si="2"/>
        <v>1320</v>
      </c>
      <c r="I21" s="16">
        <v>775</v>
      </c>
      <c r="J21" s="16">
        <v>800</v>
      </c>
      <c r="K21" s="16">
        <v>1000</v>
      </c>
      <c r="L21" s="16"/>
      <c r="M21" s="16">
        <f>I21*0.4+J21*0.3+K21*0.3</f>
        <v>850</v>
      </c>
      <c r="N21" s="16">
        <v>1510</v>
      </c>
      <c r="O21" s="16">
        <v>1700</v>
      </c>
      <c r="P21" s="16">
        <v>1700</v>
      </c>
      <c r="Q21" s="16">
        <v>100</v>
      </c>
      <c r="R21" s="16">
        <f t="shared" si="4"/>
        <v>1724</v>
      </c>
      <c r="S21" s="17">
        <v>1825</v>
      </c>
      <c r="T21" s="17">
        <v>1900</v>
      </c>
      <c r="U21" s="17">
        <v>2100</v>
      </c>
      <c r="V21" s="17"/>
      <c r="W21" s="17">
        <f t="shared" si="5"/>
        <v>1930</v>
      </c>
      <c r="X21" s="17">
        <v>1575</v>
      </c>
      <c r="Y21" s="17">
        <v>1800</v>
      </c>
      <c r="Z21" s="17">
        <v>1900</v>
      </c>
      <c r="AA21" s="17"/>
      <c r="AB21" s="17">
        <f t="shared" si="6"/>
        <v>1740</v>
      </c>
      <c r="AC21" s="17">
        <v>1550</v>
      </c>
      <c r="AD21" s="17">
        <v>1700</v>
      </c>
      <c r="AE21" s="17">
        <v>1800</v>
      </c>
      <c r="AF21" s="17"/>
      <c r="AG21" s="17">
        <f t="shared" si="7"/>
        <v>1670</v>
      </c>
      <c r="AH21" s="16">
        <v>2125</v>
      </c>
      <c r="AI21" s="16">
        <v>2200</v>
      </c>
      <c r="AJ21" s="16">
        <v>2300</v>
      </c>
      <c r="AK21" s="16"/>
      <c r="AL21" s="16">
        <f t="shared" si="8"/>
        <v>2200</v>
      </c>
      <c r="AM21" s="16">
        <v>1725</v>
      </c>
      <c r="AN21" s="16">
        <v>1725</v>
      </c>
      <c r="AO21" s="16">
        <v>1725</v>
      </c>
      <c r="AP21" s="16"/>
      <c r="AQ21" s="16">
        <f t="shared" si="9"/>
        <v>1725</v>
      </c>
      <c r="AR21" s="16">
        <v>1933</v>
      </c>
      <c r="AS21" s="16">
        <v>2000</v>
      </c>
      <c r="AT21" s="16">
        <v>2000</v>
      </c>
      <c r="AU21" s="16"/>
      <c r="AV21" s="16">
        <f t="shared" si="10"/>
        <v>1973.2</v>
      </c>
      <c r="AW21" s="16">
        <v>1850</v>
      </c>
      <c r="AX21" s="16">
        <v>2100</v>
      </c>
      <c r="AY21" s="16">
        <v>2100</v>
      </c>
      <c r="AZ21" s="16"/>
      <c r="BA21" s="16">
        <f t="shared" si="0"/>
        <v>2000</v>
      </c>
      <c r="BB21" s="16">
        <v>2100</v>
      </c>
      <c r="BC21" s="16">
        <v>2100</v>
      </c>
      <c r="BD21" s="16">
        <v>2100</v>
      </c>
      <c r="BE21" s="16"/>
      <c r="BF21" s="16">
        <f t="shared" si="1"/>
        <v>2100</v>
      </c>
      <c r="BG21" s="27">
        <v>2000</v>
      </c>
      <c r="BH21" s="27">
        <v>2000</v>
      </c>
      <c r="BI21" s="27">
        <v>2000</v>
      </c>
      <c r="BJ21" s="27"/>
      <c r="BK21" s="27">
        <f t="shared" si="12"/>
        <v>2000</v>
      </c>
    </row>
    <row r="22" spans="1:63" ht="20.100000000000001" customHeight="1">
      <c r="A22" s="16">
        <v>17</v>
      </c>
      <c r="B22" s="63"/>
      <c r="C22" s="7" t="s">
        <v>43</v>
      </c>
      <c r="D22" s="16" t="s">
        <v>98</v>
      </c>
      <c r="E22" s="16" t="s">
        <v>98</v>
      </c>
      <c r="F22" s="16" t="s">
        <v>98</v>
      </c>
      <c r="G22" s="16"/>
      <c r="H22" s="16" t="e">
        <f t="shared" si="2"/>
        <v>#VALUE!</v>
      </c>
      <c r="I22" s="16" t="s">
        <v>98</v>
      </c>
      <c r="J22" s="16" t="s">
        <v>98</v>
      </c>
      <c r="K22" s="16" t="s">
        <v>98</v>
      </c>
      <c r="L22" s="16"/>
      <c r="M22" s="16" t="e">
        <f t="shared" si="3"/>
        <v>#VALUE!</v>
      </c>
      <c r="N22" s="16">
        <v>850</v>
      </c>
      <c r="O22" s="16">
        <v>1000</v>
      </c>
      <c r="P22" s="16">
        <v>1000</v>
      </c>
      <c r="Q22" s="16"/>
      <c r="R22" s="16">
        <f t="shared" si="4"/>
        <v>940</v>
      </c>
      <c r="S22" s="17">
        <v>1850</v>
      </c>
      <c r="T22" s="17">
        <v>2000</v>
      </c>
      <c r="U22" s="17">
        <v>2100</v>
      </c>
      <c r="V22" s="17"/>
      <c r="W22" s="17">
        <f t="shared" si="5"/>
        <v>1970</v>
      </c>
      <c r="X22" s="17">
        <v>825</v>
      </c>
      <c r="Y22" s="17">
        <v>1000</v>
      </c>
      <c r="Z22" s="17">
        <v>1000</v>
      </c>
      <c r="AA22" s="17"/>
      <c r="AB22" s="17">
        <f t="shared" si="6"/>
        <v>930</v>
      </c>
      <c r="AC22" s="17" t="s">
        <v>98</v>
      </c>
      <c r="AD22" s="17" t="s">
        <v>98</v>
      </c>
      <c r="AE22" s="17" t="s">
        <v>98</v>
      </c>
      <c r="AF22" s="17"/>
      <c r="AG22" s="17" t="e">
        <f t="shared" si="7"/>
        <v>#VALUE!</v>
      </c>
      <c r="AH22" s="16">
        <v>830</v>
      </c>
      <c r="AI22" s="16">
        <v>900</v>
      </c>
      <c r="AJ22" s="16">
        <v>995</v>
      </c>
      <c r="AK22" s="16"/>
      <c r="AL22" s="16">
        <f t="shared" si="8"/>
        <v>900.5</v>
      </c>
      <c r="AM22" s="16">
        <v>1700</v>
      </c>
      <c r="AN22" s="16">
        <v>1900</v>
      </c>
      <c r="AO22" s="16">
        <v>1900</v>
      </c>
      <c r="AP22" s="16"/>
      <c r="AQ22" s="16">
        <f t="shared" si="9"/>
        <v>1820</v>
      </c>
      <c r="AR22" s="16">
        <v>1620</v>
      </c>
      <c r="AS22" s="16">
        <v>1700</v>
      </c>
      <c r="AT22" s="16">
        <v>1700</v>
      </c>
      <c r="AU22" s="16"/>
      <c r="AV22" s="16">
        <f t="shared" si="10"/>
        <v>1668</v>
      </c>
      <c r="AW22" s="16">
        <v>1500</v>
      </c>
      <c r="AX22" s="16">
        <v>1200</v>
      </c>
      <c r="AY22" s="16">
        <v>1200</v>
      </c>
      <c r="AZ22" s="16"/>
      <c r="BA22" s="16">
        <f t="shared" si="0"/>
        <v>1320</v>
      </c>
      <c r="BB22" s="16">
        <v>1500</v>
      </c>
      <c r="BC22" s="16">
        <v>1500</v>
      </c>
      <c r="BD22" s="16">
        <v>1500</v>
      </c>
      <c r="BE22" s="16"/>
      <c r="BF22" s="16">
        <f t="shared" si="1"/>
        <v>1500</v>
      </c>
      <c r="BG22" s="27">
        <v>1200</v>
      </c>
      <c r="BH22" s="27">
        <v>1200</v>
      </c>
      <c r="BI22" s="27">
        <v>1200</v>
      </c>
      <c r="BJ22" s="27"/>
      <c r="BK22" s="27">
        <f t="shared" si="12"/>
        <v>1200</v>
      </c>
    </row>
    <row r="23" spans="1:63" ht="20.100000000000001" customHeight="1">
      <c r="A23" s="16">
        <v>18</v>
      </c>
      <c r="B23" s="63"/>
      <c r="C23" s="7" t="s">
        <v>44</v>
      </c>
      <c r="D23" s="16" t="s">
        <v>98</v>
      </c>
      <c r="E23" s="16" t="s">
        <v>98</v>
      </c>
      <c r="F23" s="16" t="s">
        <v>98</v>
      </c>
      <c r="G23" s="16"/>
      <c r="H23" s="16" t="e">
        <f t="shared" si="2"/>
        <v>#VALUE!</v>
      </c>
      <c r="I23" s="16" t="s">
        <v>98</v>
      </c>
      <c r="J23" s="16" t="s">
        <v>98</v>
      </c>
      <c r="K23" s="16" t="s">
        <v>98</v>
      </c>
      <c r="L23" s="16"/>
      <c r="M23" s="16" t="e">
        <f t="shared" si="3"/>
        <v>#VALUE!</v>
      </c>
      <c r="N23" s="16" t="s">
        <v>98</v>
      </c>
      <c r="O23" s="16" t="s">
        <v>98</v>
      </c>
      <c r="P23" s="16" t="s">
        <v>98</v>
      </c>
      <c r="Q23" s="16"/>
      <c r="R23" s="16" t="e">
        <f t="shared" si="4"/>
        <v>#VALUE!</v>
      </c>
      <c r="S23" s="16" t="s">
        <v>98</v>
      </c>
      <c r="T23" s="16" t="s">
        <v>98</v>
      </c>
      <c r="U23" s="16" t="s">
        <v>98</v>
      </c>
      <c r="V23" s="17"/>
      <c r="W23" s="17" t="e">
        <f t="shared" si="5"/>
        <v>#VALUE!</v>
      </c>
      <c r="X23" s="16" t="s">
        <v>98</v>
      </c>
      <c r="Y23" s="16" t="s">
        <v>98</v>
      </c>
      <c r="Z23" s="16" t="s">
        <v>98</v>
      </c>
      <c r="AA23" s="17"/>
      <c r="AB23" s="17" t="e">
        <f t="shared" si="6"/>
        <v>#VALUE!</v>
      </c>
      <c r="AC23" s="16" t="s">
        <v>98</v>
      </c>
      <c r="AD23" s="16" t="s">
        <v>98</v>
      </c>
      <c r="AE23" s="16" t="s">
        <v>98</v>
      </c>
      <c r="AF23" s="17"/>
      <c r="AG23" s="17" t="e">
        <f t="shared" si="7"/>
        <v>#VALUE!</v>
      </c>
      <c r="AH23" s="16" t="s">
        <v>98</v>
      </c>
      <c r="AI23" s="16" t="s">
        <v>98</v>
      </c>
      <c r="AJ23" s="16" t="s">
        <v>98</v>
      </c>
      <c r="AK23" s="16"/>
      <c r="AL23" s="16" t="e">
        <f t="shared" si="8"/>
        <v>#VALUE!</v>
      </c>
      <c r="AM23" s="16" t="s">
        <v>98</v>
      </c>
      <c r="AN23" s="16" t="s">
        <v>98</v>
      </c>
      <c r="AO23" s="16" t="s">
        <v>98</v>
      </c>
      <c r="AP23" s="16"/>
      <c r="AQ23" s="16" t="e">
        <f t="shared" si="9"/>
        <v>#VALUE!</v>
      </c>
      <c r="AR23" s="16">
        <v>765</v>
      </c>
      <c r="AS23" s="16">
        <v>800</v>
      </c>
      <c r="AT23" s="16">
        <v>800</v>
      </c>
      <c r="AU23" s="16"/>
      <c r="AV23" s="16">
        <f t="shared" si="10"/>
        <v>786</v>
      </c>
      <c r="AW23" s="16">
        <v>1100</v>
      </c>
      <c r="AX23" s="16">
        <v>1200</v>
      </c>
      <c r="AY23" s="16">
        <v>1200</v>
      </c>
      <c r="AZ23" s="16"/>
      <c r="BA23" s="16">
        <f t="shared" si="0"/>
        <v>1160</v>
      </c>
      <c r="BB23" s="16">
        <v>1500</v>
      </c>
      <c r="BC23" s="16">
        <v>1500</v>
      </c>
      <c r="BD23" s="16">
        <v>1500</v>
      </c>
      <c r="BE23" s="16"/>
      <c r="BF23" s="16">
        <f t="shared" si="1"/>
        <v>1500</v>
      </c>
      <c r="BG23" s="27">
        <v>1200</v>
      </c>
      <c r="BH23" s="27">
        <v>1200</v>
      </c>
      <c r="BI23" s="27">
        <v>1200</v>
      </c>
      <c r="BJ23" s="27"/>
      <c r="BK23" s="27">
        <f t="shared" si="12"/>
        <v>1200</v>
      </c>
    </row>
    <row r="24" spans="1:63" ht="20.100000000000001" customHeight="1">
      <c r="A24" s="34">
        <v>19</v>
      </c>
      <c r="B24" s="66" t="s">
        <v>45</v>
      </c>
      <c r="C24" s="7" t="s">
        <v>50</v>
      </c>
      <c r="D24" s="34">
        <v>96</v>
      </c>
      <c r="E24" s="34">
        <v>96</v>
      </c>
      <c r="F24" s="34">
        <v>97</v>
      </c>
      <c r="G24" s="34"/>
      <c r="H24" s="34">
        <f t="shared" si="2"/>
        <v>96.3</v>
      </c>
      <c r="I24" s="34">
        <v>98</v>
      </c>
      <c r="J24" s="34">
        <v>98</v>
      </c>
      <c r="K24" s="34">
        <v>98</v>
      </c>
      <c r="L24" s="34"/>
      <c r="M24" s="34">
        <f t="shared" si="3"/>
        <v>98</v>
      </c>
      <c r="N24" s="34">
        <v>92</v>
      </c>
      <c r="O24" s="34">
        <v>95</v>
      </c>
      <c r="P24" s="34">
        <v>95</v>
      </c>
      <c r="Q24" s="34"/>
      <c r="R24" s="34">
        <f t="shared" si="4"/>
        <v>93.800000000000011</v>
      </c>
      <c r="S24" s="35">
        <v>96</v>
      </c>
      <c r="T24" s="35">
        <v>96</v>
      </c>
      <c r="U24" s="35">
        <v>98</v>
      </c>
      <c r="V24" s="35"/>
      <c r="W24" s="35">
        <f t="shared" si="5"/>
        <v>96.6</v>
      </c>
      <c r="X24" s="35">
        <v>97</v>
      </c>
      <c r="Y24" s="35">
        <v>97</v>
      </c>
      <c r="Z24" s="35">
        <v>97</v>
      </c>
      <c r="AA24" s="35"/>
      <c r="AB24" s="35">
        <f t="shared" si="6"/>
        <v>97</v>
      </c>
      <c r="AC24" s="35">
        <v>96</v>
      </c>
      <c r="AD24" s="35">
        <v>97</v>
      </c>
      <c r="AE24" s="35">
        <v>97</v>
      </c>
      <c r="AF24" s="35"/>
      <c r="AG24" s="35">
        <f t="shared" si="7"/>
        <v>96.6</v>
      </c>
      <c r="AH24" s="34">
        <v>96</v>
      </c>
      <c r="AI24" s="38">
        <v>97</v>
      </c>
      <c r="AJ24" s="34">
        <v>97</v>
      </c>
      <c r="AK24" s="34"/>
      <c r="AL24" s="34">
        <f t="shared" si="8"/>
        <v>96.6</v>
      </c>
      <c r="AM24" s="34">
        <v>96</v>
      </c>
      <c r="AN24" s="34">
        <v>97</v>
      </c>
      <c r="AO24" s="34">
        <v>97</v>
      </c>
      <c r="AP24" s="34"/>
      <c r="AQ24" s="34">
        <f t="shared" si="9"/>
        <v>96.6</v>
      </c>
      <c r="AR24" s="34">
        <v>95</v>
      </c>
      <c r="AS24" s="38">
        <v>96</v>
      </c>
      <c r="AT24" s="38">
        <v>96</v>
      </c>
      <c r="AU24" s="38"/>
      <c r="AV24" s="34">
        <f t="shared" si="10"/>
        <v>95.6</v>
      </c>
      <c r="AW24" s="34">
        <v>95</v>
      </c>
      <c r="AX24" s="34">
        <v>96</v>
      </c>
      <c r="AY24" s="34">
        <v>96</v>
      </c>
      <c r="AZ24" s="34"/>
      <c r="BA24" s="34">
        <f t="shared" si="0"/>
        <v>95.6</v>
      </c>
      <c r="BB24" s="34"/>
      <c r="BC24" s="34"/>
      <c r="BD24" s="34"/>
      <c r="BE24" s="34"/>
      <c r="BF24" s="34">
        <f t="shared" si="1"/>
        <v>0</v>
      </c>
      <c r="BG24" s="34">
        <v>95</v>
      </c>
      <c r="BH24" s="34">
        <v>95</v>
      </c>
      <c r="BI24" s="34">
        <v>95</v>
      </c>
      <c r="BJ24" s="34"/>
      <c r="BK24" s="34">
        <f t="shared" si="12"/>
        <v>95</v>
      </c>
    </row>
    <row r="25" spans="1:63" ht="20.100000000000001" customHeight="1">
      <c r="A25" s="34">
        <v>20</v>
      </c>
      <c r="B25" s="67"/>
      <c r="C25" s="8" t="s">
        <v>46</v>
      </c>
      <c r="D25" s="34">
        <v>94</v>
      </c>
      <c r="E25" s="34">
        <v>94</v>
      </c>
      <c r="F25" s="34">
        <v>94</v>
      </c>
      <c r="G25" s="34"/>
      <c r="H25" s="34">
        <f t="shared" si="2"/>
        <v>94</v>
      </c>
      <c r="I25" s="34">
        <v>97</v>
      </c>
      <c r="J25" s="34">
        <v>97</v>
      </c>
      <c r="K25" s="34">
        <v>97</v>
      </c>
      <c r="L25" s="34"/>
      <c r="M25" s="34">
        <f t="shared" si="3"/>
        <v>97</v>
      </c>
      <c r="N25" s="34">
        <v>96</v>
      </c>
      <c r="O25" s="34">
        <v>96</v>
      </c>
      <c r="P25" s="34">
        <v>96</v>
      </c>
      <c r="Q25" s="34"/>
      <c r="R25" s="34">
        <f t="shared" si="4"/>
        <v>96</v>
      </c>
      <c r="S25" s="35">
        <v>96</v>
      </c>
      <c r="T25" s="35">
        <v>96</v>
      </c>
      <c r="U25" s="35">
        <v>96</v>
      </c>
      <c r="V25" s="35"/>
      <c r="W25" s="35">
        <f t="shared" si="5"/>
        <v>96</v>
      </c>
      <c r="X25" s="35">
        <v>96</v>
      </c>
      <c r="Y25" s="35">
        <v>96</v>
      </c>
      <c r="Z25" s="35">
        <v>96</v>
      </c>
      <c r="AA25" s="35"/>
      <c r="AB25" s="35">
        <f>X25*0.4+Y25*0.3+Z25*0.3-AA25</f>
        <v>96</v>
      </c>
      <c r="AC25" s="35">
        <v>96</v>
      </c>
      <c r="AD25" s="35">
        <v>96</v>
      </c>
      <c r="AE25" s="35">
        <v>96</v>
      </c>
      <c r="AF25" s="35"/>
      <c r="AG25" s="35">
        <f t="shared" si="7"/>
        <v>96</v>
      </c>
      <c r="AH25" s="34">
        <v>96</v>
      </c>
      <c r="AI25" s="38">
        <v>96</v>
      </c>
      <c r="AJ25" s="34">
        <v>96</v>
      </c>
      <c r="AK25" s="34"/>
      <c r="AL25" s="34">
        <f t="shared" si="8"/>
        <v>96</v>
      </c>
      <c r="AM25" s="34">
        <v>96</v>
      </c>
      <c r="AN25" s="34">
        <v>96</v>
      </c>
      <c r="AO25" s="34">
        <v>96</v>
      </c>
      <c r="AP25" s="34"/>
      <c r="AQ25" s="34">
        <f t="shared" si="9"/>
        <v>96</v>
      </c>
      <c r="AR25" s="34">
        <v>94</v>
      </c>
      <c r="AS25" s="38">
        <v>94</v>
      </c>
      <c r="AT25" s="38">
        <v>96</v>
      </c>
      <c r="AU25" s="38"/>
      <c r="AV25" s="34">
        <f t="shared" si="10"/>
        <v>94.600000000000009</v>
      </c>
      <c r="AW25" s="34" t="s">
        <v>141</v>
      </c>
      <c r="AX25" s="34" t="s">
        <v>141</v>
      </c>
      <c r="AY25" s="34" t="s">
        <v>141</v>
      </c>
      <c r="AZ25" s="34"/>
      <c r="BA25" s="34" t="e">
        <f t="shared" si="0"/>
        <v>#VALUE!</v>
      </c>
      <c r="BB25" s="34" t="s">
        <v>141</v>
      </c>
      <c r="BC25" s="34" t="s">
        <v>141</v>
      </c>
      <c r="BD25" s="34" t="s">
        <v>141</v>
      </c>
      <c r="BE25" s="34"/>
      <c r="BF25" s="34" t="e">
        <f t="shared" si="1"/>
        <v>#VALUE!</v>
      </c>
      <c r="BG25" s="34"/>
      <c r="BH25" s="34"/>
      <c r="BI25" s="34"/>
      <c r="BJ25" s="34"/>
      <c r="BK25" s="34">
        <f t="shared" si="12"/>
        <v>0</v>
      </c>
    </row>
    <row r="26" spans="1:63" ht="20.100000000000001" customHeight="1">
      <c r="A26" s="34">
        <v>21</v>
      </c>
      <c r="B26" s="67"/>
      <c r="C26" s="8" t="s">
        <v>47</v>
      </c>
      <c r="D26" s="34" t="s">
        <v>98</v>
      </c>
      <c r="E26" s="34" t="s">
        <v>98</v>
      </c>
      <c r="F26" s="34" t="s">
        <v>98</v>
      </c>
      <c r="G26" s="34"/>
      <c r="H26" s="34" t="e">
        <f t="shared" si="2"/>
        <v>#VALUE!</v>
      </c>
      <c r="I26" s="34" t="s">
        <v>98</v>
      </c>
      <c r="J26" s="34" t="s">
        <v>98</v>
      </c>
      <c r="K26" s="34" t="s">
        <v>98</v>
      </c>
      <c r="L26" s="34"/>
      <c r="M26" s="34" t="e">
        <f t="shared" si="3"/>
        <v>#VALUE!</v>
      </c>
      <c r="N26" s="34" t="s">
        <v>98</v>
      </c>
      <c r="O26" s="34" t="s">
        <v>98</v>
      </c>
      <c r="P26" s="34" t="s">
        <v>98</v>
      </c>
      <c r="Q26" s="34"/>
      <c r="R26" s="34" t="e">
        <f t="shared" si="4"/>
        <v>#VALUE!</v>
      </c>
      <c r="S26" s="34" t="s">
        <v>98</v>
      </c>
      <c r="T26" s="34" t="s">
        <v>98</v>
      </c>
      <c r="U26" s="34" t="s">
        <v>98</v>
      </c>
      <c r="V26" s="35"/>
      <c r="W26" s="35" t="e">
        <f t="shared" si="5"/>
        <v>#VALUE!</v>
      </c>
      <c r="X26" s="34" t="s">
        <v>98</v>
      </c>
      <c r="Y26" s="34" t="s">
        <v>98</v>
      </c>
      <c r="Z26" s="34" t="s">
        <v>98</v>
      </c>
      <c r="AA26" s="35"/>
      <c r="AB26" s="35" t="e">
        <f t="shared" si="6"/>
        <v>#VALUE!</v>
      </c>
      <c r="AC26" s="34" t="s">
        <v>98</v>
      </c>
      <c r="AD26" s="34" t="s">
        <v>98</v>
      </c>
      <c r="AE26" s="34" t="s">
        <v>98</v>
      </c>
      <c r="AF26" s="35"/>
      <c r="AG26" s="35" t="e">
        <f t="shared" si="7"/>
        <v>#VALUE!</v>
      </c>
      <c r="AH26" s="34" t="s">
        <v>98</v>
      </c>
      <c r="AI26" s="34" t="s">
        <v>98</v>
      </c>
      <c r="AJ26" s="34" t="s">
        <v>98</v>
      </c>
      <c r="AK26" s="34"/>
      <c r="AL26" s="34" t="e">
        <f t="shared" si="8"/>
        <v>#VALUE!</v>
      </c>
      <c r="AM26" s="34" t="s">
        <v>98</v>
      </c>
      <c r="AN26" s="34" t="s">
        <v>98</v>
      </c>
      <c r="AO26" s="34" t="s">
        <v>98</v>
      </c>
      <c r="AP26" s="34"/>
      <c r="AQ26" s="34" t="e">
        <f t="shared" si="9"/>
        <v>#VALUE!</v>
      </c>
      <c r="AR26" s="34" t="s">
        <v>98</v>
      </c>
      <c r="AS26" s="34" t="s">
        <v>98</v>
      </c>
      <c r="AT26" s="34" t="s">
        <v>98</v>
      </c>
      <c r="AU26" s="34"/>
      <c r="AV26" s="34" t="e">
        <f t="shared" si="10"/>
        <v>#VALUE!</v>
      </c>
      <c r="AW26" s="34">
        <v>95</v>
      </c>
      <c r="AX26" s="34">
        <v>96</v>
      </c>
      <c r="AY26" s="34">
        <v>96</v>
      </c>
      <c r="AZ26" s="34"/>
      <c r="BA26" s="34">
        <f>AW26*0.4+AX26*0.3+AY26*0.3</f>
        <v>95.6</v>
      </c>
      <c r="BB26" s="34">
        <v>95</v>
      </c>
      <c r="BC26" s="34">
        <v>95</v>
      </c>
      <c r="BD26" s="34">
        <v>95</v>
      </c>
      <c r="BE26" s="34"/>
      <c r="BF26" s="34">
        <f t="shared" si="1"/>
        <v>95</v>
      </c>
      <c r="BG26" s="34">
        <v>95</v>
      </c>
      <c r="BH26" s="34">
        <v>92</v>
      </c>
      <c r="BI26" s="34">
        <v>92</v>
      </c>
      <c r="BJ26" s="34"/>
      <c r="BK26" s="34">
        <f t="shared" si="12"/>
        <v>93.199999999999989</v>
      </c>
    </row>
    <row r="27" spans="1:63" ht="20.100000000000001" customHeight="1">
      <c r="A27" s="16">
        <v>22</v>
      </c>
      <c r="B27" s="67"/>
      <c r="C27" s="8" t="s">
        <v>48</v>
      </c>
      <c r="D27" s="16" t="s">
        <v>98</v>
      </c>
      <c r="E27" s="16" t="s">
        <v>98</v>
      </c>
      <c r="F27" s="16" t="s">
        <v>98</v>
      </c>
      <c r="G27" s="16"/>
      <c r="H27" s="16" t="e">
        <f t="shared" si="2"/>
        <v>#VALUE!</v>
      </c>
      <c r="I27" s="16" t="s">
        <v>98</v>
      </c>
      <c r="J27" s="16" t="s">
        <v>98</v>
      </c>
      <c r="K27" s="16" t="s">
        <v>98</v>
      </c>
      <c r="L27" s="16"/>
      <c r="M27" s="16" t="e">
        <f t="shared" si="3"/>
        <v>#VALUE!</v>
      </c>
      <c r="N27" s="16" t="s">
        <v>98</v>
      </c>
      <c r="O27" s="16" t="s">
        <v>98</v>
      </c>
      <c r="P27" s="16" t="s">
        <v>98</v>
      </c>
      <c r="Q27" s="16"/>
      <c r="R27" s="16" t="e">
        <f t="shared" si="4"/>
        <v>#VALUE!</v>
      </c>
      <c r="S27" s="16" t="s">
        <v>98</v>
      </c>
      <c r="T27" s="16" t="s">
        <v>98</v>
      </c>
      <c r="U27" s="16" t="s">
        <v>98</v>
      </c>
      <c r="V27" s="17"/>
      <c r="W27" s="17" t="e">
        <f t="shared" si="5"/>
        <v>#VALUE!</v>
      </c>
      <c r="X27" s="16" t="s">
        <v>98</v>
      </c>
      <c r="Y27" s="16" t="s">
        <v>98</v>
      </c>
      <c r="Z27" s="16" t="s">
        <v>98</v>
      </c>
      <c r="AA27" s="17"/>
      <c r="AB27" s="17" t="e">
        <f t="shared" si="6"/>
        <v>#VALUE!</v>
      </c>
      <c r="AC27" s="16" t="s">
        <v>98</v>
      </c>
      <c r="AD27" s="16" t="s">
        <v>98</v>
      </c>
      <c r="AE27" s="16" t="s">
        <v>98</v>
      </c>
      <c r="AF27" s="17"/>
      <c r="AG27" s="17" t="e">
        <f t="shared" si="7"/>
        <v>#VALUE!</v>
      </c>
      <c r="AH27" s="16" t="s">
        <v>98</v>
      </c>
      <c r="AI27" s="16" t="s">
        <v>98</v>
      </c>
      <c r="AJ27" s="16" t="s">
        <v>98</v>
      </c>
      <c r="AK27" s="16"/>
      <c r="AL27" s="16" t="e">
        <f t="shared" si="8"/>
        <v>#VALUE!</v>
      </c>
      <c r="AM27" s="16" t="s">
        <v>98</v>
      </c>
      <c r="AN27" s="16" t="s">
        <v>98</v>
      </c>
      <c r="AO27" s="16" t="s">
        <v>98</v>
      </c>
      <c r="AP27" s="16"/>
      <c r="AQ27" s="16" t="e">
        <f t="shared" si="9"/>
        <v>#VALUE!</v>
      </c>
      <c r="AR27" s="16" t="s">
        <v>98</v>
      </c>
      <c r="AS27" s="16" t="s">
        <v>98</v>
      </c>
      <c r="AT27" s="16" t="s">
        <v>98</v>
      </c>
      <c r="AU27" s="16"/>
      <c r="AV27" s="16" t="e">
        <f t="shared" si="10"/>
        <v>#VALUE!</v>
      </c>
      <c r="AW27" s="16">
        <v>95</v>
      </c>
      <c r="AX27" s="16">
        <v>96</v>
      </c>
      <c r="AY27" s="16">
        <v>96</v>
      </c>
      <c r="AZ27" s="16"/>
      <c r="BA27" s="16">
        <f t="shared" si="0"/>
        <v>95.6</v>
      </c>
      <c r="BB27" s="16">
        <v>95</v>
      </c>
      <c r="BC27" s="16">
        <v>97</v>
      </c>
      <c r="BD27" s="16">
        <v>97</v>
      </c>
      <c r="BE27" s="16"/>
      <c r="BF27" s="16">
        <f t="shared" si="1"/>
        <v>96.199999999999989</v>
      </c>
      <c r="BG27" s="27">
        <v>95</v>
      </c>
      <c r="BH27" s="27">
        <v>95</v>
      </c>
      <c r="BI27" s="27">
        <v>95</v>
      </c>
      <c r="BJ27" s="27"/>
      <c r="BK27" s="27">
        <f t="shared" si="12"/>
        <v>95</v>
      </c>
    </row>
    <row r="28" spans="1:63" ht="20.100000000000001" customHeight="1">
      <c r="A28" s="34">
        <v>23</v>
      </c>
      <c r="B28" s="68"/>
      <c r="C28" s="8" t="s">
        <v>49</v>
      </c>
      <c r="D28" s="34" t="s">
        <v>98</v>
      </c>
      <c r="E28" s="34" t="s">
        <v>98</v>
      </c>
      <c r="F28" s="34" t="s">
        <v>98</v>
      </c>
      <c r="G28" s="34"/>
      <c r="H28" s="34" t="e">
        <f t="shared" si="2"/>
        <v>#VALUE!</v>
      </c>
      <c r="I28" s="34" t="s">
        <v>98</v>
      </c>
      <c r="J28" s="34" t="s">
        <v>98</v>
      </c>
      <c r="K28" s="34" t="s">
        <v>98</v>
      </c>
      <c r="L28" s="34"/>
      <c r="M28" s="34" t="e">
        <f t="shared" si="3"/>
        <v>#VALUE!</v>
      </c>
      <c r="N28" s="34" t="s">
        <v>98</v>
      </c>
      <c r="O28" s="34" t="s">
        <v>98</v>
      </c>
      <c r="P28" s="34" t="s">
        <v>98</v>
      </c>
      <c r="Q28" s="34"/>
      <c r="R28" s="34" t="e">
        <f t="shared" si="4"/>
        <v>#VALUE!</v>
      </c>
      <c r="S28" s="34" t="s">
        <v>98</v>
      </c>
      <c r="T28" s="34" t="s">
        <v>98</v>
      </c>
      <c r="U28" s="34" t="s">
        <v>98</v>
      </c>
      <c r="V28" s="35"/>
      <c r="W28" s="35" t="e">
        <f t="shared" si="5"/>
        <v>#VALUE!</v>
      </c>
      <c r="X28" s="34" t="s">
        <v>98</v>
      </c>
      <c r="Y28" s="34" t="s">
        <v>98</v>
      </c>
      <c r="Z28" s="34" t="s">
        <v>98</v>
      </c>
      <c r="AA28" s="35"/>
      <c r="AB28" s="35" t="e">
        <f t="shared" si="6"/>
        <v>#VALUE!</v>
      </c>
      <c r="AC28" s="34" t="s">
        <v>98</v>
      </c>
      <c r="AD28" s="34" t="s">
        <v>98</v>
      </c>
      <c r="AE28" s="34" t="s">
        <v>98</v>
      </c>
      <c r="AF28" s="35"/>
      <c r="AG28" s="35" t="e">
        <f t="shared" si="7"/>
        <v>#VALUE!</v>
      </c>
      <c r="AH28" s="34" t="s">
        <v>98</v>
      </c>
      <c r="AI28" s="34" t="s">
        <v>98</v>
      </c>
      <c r="AJ28" s="34" t="s">
        <v>98</v>
      </c>
      <c r="AK28" s="34"/>
      <c r="AL28" s="34" t="e">
        <f t="shared" si="8"/>
        <v>#VALUE!</v>
      </c>
      <c r="AM28" s="34">
        <v>99</v>
      </c>
      <c r="AN28" s="34">
        <v>99</v>
      </c>
      <c r="AO28" s="34">
        <v>99</v>
      </c>
      <c r="AP28" s="34"/>
      <c r="AQ28" s="34">
        <f t="shared" si="9"/>
        <v>99</v>
      </c>
      <c r="AR28" s="34">
        <v>98</v>
      </c>
      <c r="AS28" s="34">
        <v>98</v>
      </c>
      <c r="AT28" s="34">
        <v>98</v>
      </c>
      <c r="AU28" s="34"/>
      <c r="AV28" s="34">
        <f>AR28*0.4+AT28*0.3+AS28*0.3</f>
        <v>98</v>
      </c>
      <c r="AW28" s="34">
        <v>97</v>
      </c>
      <c r="AX28" s="34">
        <v>97</v>
      </c>
      <c r="AY28" s="34">
        <v>97</v>
      </c>
      <c r="AZ28" s="34"/>
      <c r="BA28" s="34">
        <f t="shared" si="0"/>
        <v>97</v>
      </c>
      <c r="BB28" s="34">
        <v>97</v>
      </c>
      <c r="BC28" s="34">
        <v>97</v>
      </c>
      <c r="BD28" s="34">
        <v>97</v>
      </c>
      <c r="BE28" s="34"/>
      <c r="BF28" s="34">
        <f t="shared" si="1"/>
        <v>97</v>
      </c>
      <c r="BG28" s="34">
        <v>97</v>
      </c>
      <c r="BH28" s="34">
        <v>96</v>
      </c>
      <c r="BI28" s="34">
        <v>96</v>
      </c>
      <c r="BJ28" s="34"/>
      <c r="BK28" s="34">
        <f t="shared" si="12"/>
        <v>96.399999999999991</v>
      </c>
    </row>
    <row r="29" spans="1:63" ht="20.100000000000001" customHeight="1">
      <c r="A29" s="34">
        <v>24</v>
      </c>
      <c r="B29" s="66" t="s">
        <v>20</v>
      </c>
      <c r="C29" s="38" t="s">
        <v>21</v>
      </c>
      <c r="D29" s="34" t="s">
        <v>98</v>
      </c>
      <c r="E29" s="34" t="s">
        <v>98</v>
      </c>
      <c r="F29" s="34" t="s">
        <v>98</v>
      </c>
      <c r="G29" s="34"/>
      <c r="H29" s="34" t="e">
        <f t="shared" si="2"/>
        <v>#VALUE!</v>
      </c>
      <c r="I29" s="34" t="s">
        <v>98</v>
      </c>
      <c r="J29" s="34" t="s">
        <v>98</v>
      </c>
      <c r="K29" s="34" t="s">
        <v>98</v>
      </c>
      <c r="L29" s="34"/>
      <c r="M29" s="34" t="e">
        <f t="shared" si="3"/>
        <v>#VALUE!</v>
      </c>
      <c r="N29" s="34">
        <v>96</v>
      </c>
      <c r="O29" s="34">
        <v>95</v>
      </c>
      <c r="P29" s="34">
        <v>96</v>
      </c>
      <c r="Q29" s="34"/>
      <c r="R29" s="34">
        <f t="shared" si="4"/>
        <v>95.7</v>
      </c>
      <c r="S29" s="35">
        <v>99</v>
      </c>
      <c r="T29" s="35">
        <v>97.5</v>
      </c>
      <c r="U29" s="35">
        <v>97.5</v>
      </c>
      <c r="V29" s="35"/>
      <c r="W29" s="35">
        <f t="shared" si="5"/>
        <v>98.1</v>
      </c>
      <c r="X29" s="35">
        <v>99</v>
      </c>
      <c r="Y29" s="35">
        <v>98</v>
      </c>
      <c r="Z29" s="35">
        <v>98</v>
      </c>
      <c r="AA29" s="35"/>
      <c r="AB29" s="35">
        <f t="shared" si="6"/>
        <v>98.4</v>
      </c>
      <c r="AC29" s="35">
        <v>98</v>
      </c>
      <c r="AD29" s="35">
        <v>98</v>
      </c>
      <c r="AE29" s="35">
        <v>97.5</v>
      </c>
      <c r="AF29" s="35"/>
      <c r="AG29" s="35">
        <f t="shared" si="7"/>
        <v>97.85</v>
      </c>
      <c r="AH29" s="34">
        <v>98</v>
      </c>
      <c r="AI29" s="38">
        <v>98</v>
      </c>
      <c r="AJ29" s="34">
        <v>98</v>
      </c>
      <c r="AK29" s="34"/>
      <c r="AL29" s="34">
        <f t="shared" si="8"/>
        <v>98</v>
      </c>
      <c r="AM29" s="34">
        <v>98</v>
      </c>
      <c r="AN29" s="34">
        <v>98</v>
      </c>
      <c r="AO29" s="34">
        <v>98</v>
      </c>
      <c r="AP29" s="34"/>
      <c r="AQ29" s="34">
        <f>AM29*0.4+AO29*0.3+AN29*0.3</f>
        <v>98</v>
      </c>
      <c r="AR29" s="34">
        <v>98</v>
      </c>
      <c r="AS29" s="38">
        <v>98</v>
      </c>
      <c r="AT29" s="38">
        <v>98</v>
      </c>
      <c r="AU29" s="38"/>
      <c r="AV29" s="34">
        <f t="shared" si="10"/>
        <v>98</v>
      </c>
      <c r="AW29" s="34">
        <v>98</v>
      </c>
      <c r="AX29" s="34">
        <v>98</v>
      </c>
      <c r="AY29" s="34">
        <v>98</v>
      </c>
      <c r="AZ29" s="34"/>
      <c r="BA29" s="34">
        <f>AW29*0.4+AX29*0.3+AY29*0.3</f>
        <v>98</v>
      </c>
      <c r="BB29" s="34">
        <v>98</v>
      </c>
      <c r="BC29" s="34">
        <v>98</v>
      </c>
      <c r="BD29" s="34">
        <v>98</v>
      </c>
      <c r="BE29" s="34"/>
      <c r="BF29" s="34">
        <f>BB29*0.4+BC29*0.3+BD29*0.3</f>
        <v>98</v>
      </c>
      <c r="BG29" s="34">
        <v>97</v>
      </c>
      <c r="BH29" s="34">
        <v>97</v>
      </c>
      <c r="BI29" s="34">
        <v>97</v>
      </c>
      <c r="BJ29" s="34"/>
      <c r="BK29" s="34">
        <f t="shared" si="12"/>
        <v>97</v>
      </c>
    </row>
    <row r="30" spans="1:63" ht="20.100000000000001" customHeight="1">
      <c r="A30" s="16">
        <v>25</v>
      </c>
      <c r="B30" s="67"/>
      <c r="C30" s="19" t="s">
        <v>22</v>
      </c>
      <c r="D30" s="16" t="s">
        <v>98</v>
      </c>
      <c r="E30" s="16" t="s">
        <v>98</v>
      </c>
      <c r="F30" s="16" t="s">
        <v>98</v>
      </c>
      <c r="G30" s="16"/>
      <c r="H30" s="16" t="e">
        <f t="shared" si="2"/>
        <v>#VALUE!</v>
      </c>
      <c r="I30" s="16" t="s">
        <v>98</v>
      </c>
      <c r="J30" s="16" t="s">
        <v>98</v>
      </c>
      <c r="K30" s="16" t="s">
        <v>98</v>
      </c>
      <c r="L30" s="16"/>
      <c r="M30" s="16" t="e">
        <f t="shared" si="3"/>
        <v>#VALUE!</v>
      </c>
      <c r="N30" s="16" t="s">
        <v>98</v>
      </c>
      <c r="O30" s="16" t="s">
        <v>98</v>
      </c>
      <c r="P30" s="16" t="s">
        <v>98</v>
      </c>
      <c r="Q30" s="16"/>
      <c r="R30" s="16" t="e">
        <f t="shared" si="4"/>
        <v>#VALUE!</v>
      </c>
      <c r="S30" s="16" t="s">
        <v>98</v>
      </c>
      <c r="T30" s="16" t="s">
        <v>98</v>
      </c>
      <c r="U30" s="16" t="s">
        <v>98</v>
      </c>
      <c r="V30" s="17"/>
      <c r="W30" s="17" t="e">
        <f t="shared" si="5"/>
        <v>#VALUE!</v>
      </c>
      <c r="X30" s="16" t="s">
        <v>98</v>
      </c>
      <c r="Y30" s="16" t="s">
        <v>98</v>
      </c>
      <c r="Z30" s="16" t="s">
        <v>98</v>
      </c>
      <c r="AA30" s="17"/>
      <c r="AB30" s="17" t="e">
        <f t="shared" si="6"/>
        <v>#VALUE!</v>
      </c>
      <c r="AC30" s="16" t="s">
        <v>98</v>
      </c>
      <c r="AD30" s="16" t="s">
        <v>98</v>
      </c>
      <c r="AE30" s="16" t="s">
        <v>98</v>
      </c>
      <c r="AF30" s="17"/>
      <c r="AG30" s="17" t="e">
        <f t="shared" si="7"/>
        <v>#VALUE!</v>
      </c>
      <c r="AH30" s="17" t="s">
        <v>152</v>
      </c>
      <c r="AI30" s="17" t="s">
        <v>98</v>
      </c>
      <c r="AJ30" s="17" t="s">
        <v>98</v>
      </c>
      <c r="AK30" s="17"/>
      <c r="AL30" s="16" t="e">
        <f t="shared" si="8"/>
        <v>#VALUE!</v>
      </c>
      <c r="AM30" s="17" t="s">
        <v>98</v>
      </c>
      <c r="AN30" s="17" t="s">
        <v>98</v>
      </c>
      <c r="AO30" s="17" t="s">
        <v>98</v>
      </c>
      <c r="AP30" s="17"/>
      <c r="AQ30" s="16" t="e">
        <f t="shared" si="9"/>
        <v>#VALUE!</v>
      </c>
      <c r="AR30" s="17" t="s">
        <v>98</v>
      </c>
      <c r="AS30" s="17" t="s">
        <v>98</v>
      </c>
      <c r="AT30" s="17" t="s">
        <v>98</v>
      </c>
      <c r="AU30" s="17"/>
      <c r="AV30" s="16" t="e">
        <f t="shared" si="10"/>
        <v>#VALUE!</v>
      </c>
      <c r="AW30" s="16">
        <v>90</v>
      </c>
      <c r="AX30" s="16">
        <v>90</v>
      </c>
      <c r="AY30" s="16">
        <v>90</v>
      </c>
      <c r="AZ30" s="16"/>
      <c r="BA30" s="16">
        <f>AW30*0.4+AX30*0.3+AY30*0.3</f>
        <v>90</v>
      </c>
      <c r="BB30" s="16">
        <v>92</v>
      </c>
      <c r="BC30" s="16">
        <v>92</v>
      </c>
      <c r="BD30" s="16">
        <v>92</v>
      </c>
      <c r="BE30" s="16"/>
      <c r="BF30" s="16">
        <f>BB30*0.4+BC30*0.3+BD30*0.3</f>
        <v>92</v>
      </c>
      <c r="BG30" s="28">
        <v>95</v>
      </c>
      <c r="BH30" s="28">
        <v>95</v>
      </c>
      <c r="BI30" s="28">
        <v>95</v>
      </c>
      <c r="BJ30" s="27"/>
      <c r="BK30" s="27">
        <f t="shared" si="12"/>
        <v>95</v>
      </c>
    </row>
    <row r="31" spans="1:63" ht="20.100000000000001" customHeight="1">
      <c r="A31" s="34">
        <v>26</v>
      </c>
      <c r="B31" s="67"/>
      <c r="C31" s="38" t="s">
        <v>23</v>
      </c>
      <c r="D31" s="34">
        <v>96</v>
      </c>
      <c r="E31" s="34">
        <v>94</v>
      </c>
      <c r="F31" s="34">
        <v>94</v>
      </c>
      <c r="G31" s="34"/>
      <c r="H31" s="34">
        <f t="shared" si="2"/>
        <v>94.800000000000011</v>
      </c>
      <c r="I31" s="34">
        <v>96</v>
      </c>
      <c r="J31" s="34">
        <v>96.2</v>
      </c>
      <c r="K31" s="34">
        <v>97</v>
      </c>
      <c r="L31" s="34"/>
      <c r="M31" s="34">
        <f t="shared" si="3"/>
        <v>96.36</v>
      </c>
      <c r="N31" s="34">
        <v>99</v>
      </c>
      <c r="O31" s="34">
        <v>96.4</v>
      </c>
      <c r="P31" s="34">
        <v>99</v>
      </c>
      <c r="Q31" s="34"/>
      <c r="R31" s="34">
        <f>Q31+N31*0.4+P31*0.3+O31*0.3</f>
        <v>98.22</v>
      </c>
      <c r="S31" s="35">
        <v>98</v>
      </c>
      <c r="T31" s="35">
        <v>97.5</v>
      </c>
      <c r="U31" s="35">
        <v>97.5</v>
      </c>
      <c r="V31" s="35"/>
      <c r="W31" s="35">
        <f t="shared" si="5"/>
        <v>97.7</v>
      </c>
      <c r="X31" s="35">
        <v>98</v>
      </c>
      <c r="Y31" s="35">
        <v>97.5</v>
      </c>
      <c r="Z31" s="35">
        <v>97.5</v>
      </c>
      <c r="AA31" s="35"/>
      <c r="AB31" s="35">
        <f t="shared" si="6"/>
        <v>97.7</v>
      </c>
      <c r="AC31" s="35">
        <v>98</v>
      </c>
      <c r="AD31" s="35">
        <v>98</v>
      </c>
      <c r="AE31" s="35">
        <v>97.5</v>
      </c>
      <c r="AF31" s="35"/>
      <c r="AG31" s="35">
        <f t="shared" si="7"/>
        <v>97.85</v>
      </c>
      <c r="AH31" s="34">
        <v>98</v>
      </c>
      <c r="AI31" s="34">
        <v>97</v>
      </c>
      <c r="AJ31" s="34">
        <v>97</v>
      </c>
      <c r="AK31" s="34"/>
      <c r="AL31" s="34">
        <f t="shared" si="8"/>
        <v>97.399999999999991</v>
      </c>
      <c r="AM31" s="34">
        <v>98</v>
      </c>
      <c r="AN31" s="34">
        <v>98</v>
      </c>
      <c r="AO31" s="34">
        <v>98</v>
      </c>
      <c r="AP31" s="34"/>
      <c r="AQ31" s="34">
        <f t="shared" si="9"/>
        <v>98</v>
      </c>
      <c r="AR31" s="34">
        <v>98</v>
      </c>
      <c r="AS31" s="34">
        <v>98</v>
      </c>
      <c r="AT31" s="34">
        <v>98</v>
      </c>
      <c r="AU31" s="34"/>
      <c r="AV31" s="34">
        <f t="shared" si="10"/>
        <v>98</v>
      </c>
      <c r="AW31" s="34">
        <v>98</v>
      </c>
      <c r="AX31" s="34">
        <v>98</v>
      </c>
      <c r="AY31" s="34">
        <v>98</v>
      </c>
      <c r="AZ31" s="34"/>
      <c r="BA31" s="34">
        <f>AW31*0.4+AX31*0.3+AY31*0.3</f>
        <v>98</v>
      </c>
      <c r="BB31" s="34">
        <v>98</v>
      </c>
      <c r="BC31" s="34">
        <v>98</v>
      </c>
      <c r="BD31" s="34">
        <v>98</v>
      </c>
      <c r="BE31" s="34"/>
      <c r="BF31" s="34">
        <f>BB31*0.4+BC31*0.3+BD31*0.3</f>
        <v>98</v>
      </c>
      <c r="BG31" s="34">
        <v>98</v>
      </c>
      <c r="BH31" s="34">
        <v>98</v>
      </c>
      <c r="BI31" s="34">
        <v>98</v>
      </c>
      <c r="BJ31" s="34"/>
      <c r="BK31" s="34">
        <f t="shared" si="12"/>
        <v>98</v>
      </c>
    </row>
    <row r="32" spans="1:63" ht="20.100000000000001" customHeight="1">
      <c r="A32" s="34">
        <v>27</v>
      </c>
      <c r="B32" s="67"/>
      <c r="C32" s="25" t="s">
        <v>24</v>
      </c>
      <c r="D32" s="34" t="s">
        <v>98</v>
      </c>
      <c r="E32" s="34" t="s">
        <v>98</v>
      </c>
      <c r="F32" s="34" t="s">
        <v>98</v>
      </c>
      <c r="G32" s="34"/>
      <c r="H32" s="34" t="e">
        <f t="shared" si="2"/>
        <v>#VALUE!</v>
      </c>
      <c r="I32" s="34" t="s">
        <v>98</v>
      </c>
      <c r="J32" s="34" t="s">
        <v>98</v>
      </c>
      <c r="K32" s="34" t="s">
        <v>98</v>
      </c>
      <c r="L32" s="34"/>
      <c r="M32" s="34" t="e">
        <f t="shared" si="3"/>
        <v>#VALUE!</v>
      </c>
      <c r="N32" s="34" t="s">
        <v>98</v>
      </c>
      <c r="O32" s="34" t="s">
        <v>98</v>
      </c>
      <c r="P32" s="34" t="s">
        <v>98</v>
      </c>
      <c r="Q32" s="34"/>
      <c r="R32" s="34" t="e">
        <f t="shared" si="4"/>
        <v>#VALUE!</v>
      </c>
      <c r="S32" s="35" t="s">
        <v>98</v>
      </c>
      <c r="T32" s="35" t="s">
        <v>98</v>
      </c>
      <c r="U32" s="35" t="s">
        <v>98</v>
      </c>
      <c r="V32" s="35"/>
      <c r="W32" s="35" t="e">
        <f t="shared" si="5"/>
        <v>#VALUE!</v>
      </c>
      <c r="X32" s="35" t="s">
        <v>98</v>
      </c>
      <c r="Y32" s="35" t="s">
        <v>98</v>
      </c>
      <c r="Z32" s="35" t="s">
        <v>98</v>
      </c>
      <c r="AA32" s="35"/>
      <c r="AB32" s="35" t="e">
        <f t="shared" si="6"/>
        <v>#VALUE!</v>
      </c>
      <c r="AC32" s="35" t="s">
        <v>98</v>
      </c>
      <c r="AD32" s="35" t="s">
        <v>98</v>
      </c>
      <c r="AE32" s="35" t="s">
        <v>98</v>
      </c>
      <c r="AF32" s="35"/>
      <c r="AG32" s="35" t="e">
        <f t="shared" si="7"/>
        <v>#VALUE!</v>
      </c>
      <c r="AH32" s="34">
        <v>97</v>
      </c>
      <c r="AI32" s="34">
        <v>95</v>
      </c>
      <c r="AJ32" s="34">
        <v>96</v>
      </c>
      <c r="AK32" s="34"/>
      <c r="AL32" s="34">
        <f t="shared" si="8"/>
        <v>96.1</v>
      </c>
      <c r="AM32" s="34">
        <v>98</v>
      </c>
      <c r="AN32" s="34">
        <v>97</v>
      </c>
      <c r="AO32" s="34">
        <v>97</v>
      </c>
      <c r="AP32" s="34"/>
      <c r="AQ32" s="34">
        <f t="shared" si="9"/>
        <v>97.399999999999991</v>
      </c>
      <c r="AR32" s="34">
        <v>98</v>
      </c>
      <c r="AS32" s="38">
        <v>98</v>
      </c>
      <c r="AT32" s="38">
        <v>98</v>
      </c>
      <c r="AU32" s="38"/>
      <c r="AV32" s="34">
        <f t="shared" si="10"/>
        <v>98</v>
      </c>
      <c r="AW32" s="34">
        <v>98</v>
      </c>
      <c r="AX32" s="34">
        <v>98</v>
      </c>
      <c r="AY32" s="34">
        <v>98</v>
      </c>
      <c r="AZ32" s="34"/>
      <c r="BA32" s="34">
        <f>AW32*0.4+AX32*0.3+AY32*0.3</f>
        <v>98</v>
      </c>
      <c r="BB32" s="34">
        <v>98</v>
      </c>
      <c r="BC32" s="34">
        <v>98</v>
      </c>
      <c r="BD32" s="34">
        <v>98</v>
      </c>
      <c r="BE32" s="34"/>
      <c r="BF32" s="34">
        <f>BB32*0.4+BC32*0.3+BD32*0.3</f>
        <v>98</v>
      </c>
      <c r="BG32" s="34">
        <v>98</v>
      </c>
      <c r="BH32" s="34">
        <v>98</v>
      </c>
      <c r="BI32" s="34">
        <v>98</v>
      </c>
      <c r="BJ32" s="34"/>
      <c r="BK32" s="34">
        <f t="shared" si="12"/>
        <v>98</v>
      </c>
    </row>
    <row r="33" spans="1:63" s="44" customFormat="1" ht="20.100000000000001" customHeight="1">
      <c r="A33" s="37">
        <v>28</v>
      </c>
      <c r="B33" s="63" t="s">
        <v>61</v>
      </c>
      <c r="C33" s="45" t="s">
        <v>62</v>
      </c>
      <c r="D33" s="37">
        <v>98</v>
      </c>
      <c r="E33" s="37">
        <v>98</v>
      </c>
      <c r="F33" s="37">
        <v>98</v>
      </c>
      <c r="G33" s="37"/>
      <c r="H33" s="37">
        <f t="shared" si="2"/>
        <v>98</v>
      </c>
      <c r="I33" s="37">
        <v>98</v>
      </c>
      <c r="J33" s="37">
        <v>98</v>
      </c>
      <c r="K33" s="37">
        <v>98</v>
      </c>
      <c r="L33" s="37"/>
      <c r="M33" s="37">
        <f t="shared" si="3"/>
        <v>98</v>
      </c>
      <c r="N33" s="37">
        <v>99</v>
      </c>
      <c r="O33" s="37">
        <v>98</v>
      </c>
      <c r="P33" s="37">
        <v>98</v>
      </c>
      <c r="Q33" s="37"/>
      <c r="R33" s="37">
        <f t="shared" si="4"/>
        <v>98.4</v>
      </c>
      <c r="S33" s="43">
        <v>99</v>
      </c>
      <c r="T33" s="43">
        <v>99</v>
      </c>
      <c r="U33" s="43">
        <v>99</v>
      </c>
      <c r="V33" s="43"/>
      <c r="W33" s="43">
        <f t="shared" si="5"/>
        <v>99</v>
      </c>
      <c r="X33" s="43">
        <v>99</v>
      </c>
      <c r="Y33" s="43">
        <v>98</v>
      </c>
      <c r="Z33" s="43">
        <v>98</v>
      </c>
      <c r="AA33" s="43"/>
      <c r="AB33" s="43">
        <f t="shared" si="6"/>
        <v>98.4</v>
      </c>
      <c r="AC33" s="43">
        <v>99</v>
      </c>
      <c r="AD33" s="43">
        <v>99</v>
      </c>
      <c r="AE33" s="43">
        <v>99</v>
      </c>
      <c r="AF33" s="43"/>
      <c r="AG33" s="43">
        <f t="shared" si="7"/>
        <v>99</v>
      </c>
      <c r="AH33" s="37">
        <v>99</v>
      </c>
      <c r="AI33" s="11">
        <v>99</v>
      </c>
      <c r="AJ33" s="37">
        <v>99</v>
      </c>
      <c r="AK33" s="37"/>
      <c r="AL33" s="37">
        <f t="shared" si="8"/>
        <v>99</v>
      </c>
      <c r="AM33" s="37">
        <v>99</v>
      </c>
      <c r="AN33" s="37">
        <v>99</v>
      </c>
      <c r="AO33" s="37">
        <v>99</v>
      </c>
      <c r="AP33" s="37"/>
      <c r="AQ33" s="37">
        <f t="shared" si="9"/>
        <v>99</v>
      </c>
      <c r="AR33" s="37">
        <v>99</v>
      </c>
      <c r="AS33" s="37">
        <v>99</v>
      </c>
      <c r="AT33" s="37">
        <v>90</v>
      </c>
      <c r="AU33" s="37"/>
      <c r="AV33" s="37">
        <f t="shared" si="10"/>
        <v>96.3</v>
      </c>
      <c r="AW33" s="37">
        <v>96</v>
      </c>
      <c r="AX33" s="37">
        <v>96</v>
      </c>
      <c r="AY33" s="37">
        <v>96</v>
      </c>
      <c r="AZ33" s="46"/>
      <c r="BA33" s="37">
        <f t="shared" si="0"/>
        <v>96</v>
      </c>
      <c r="BB33" s="37"/>
      <c r="BC33" s="37"/>
      <c r="BD33" s="37"/>
      <c r="BE33" s="37"/>
      <c r="BF33" s="37">
        <f t="shared" si="1"/>
        <v>0</v>
      </c>
      <c r="BG33" s="37"/>
      <c r="BH33" s="37"/>
      <c r="BI33" s="37"/>
      <c r="BJ33" s="37"/>
      <c r="BK33" s="37">
        <f t="shared" si="12"/>
        <v>0</v>
      </c>
    </row>
    <row r="34" spans="1:63" ht="20.100000000000001" customHeight="1">
      <c r="A34" s="34">
        <v>29</v>
      </c>
      <c r="B34" s="63"/>
      <c r="C34" s="8" t="s">
        <v>63</v>
      </c>
      <c r="D34" s="34" t="s">
        <v>98</v>
      </c>
      <c r="E34" s="34" t="s">
        <v>98</v>
      </c>
      <c r="F34" s="34" t="s">
        <v>98</v>
      </c>
      <c r="G34" s="34"/>
      <c r="H34" s="34" t="e">
        <f t="shared" si="2"/>
        <v>#VALUE!</v>
      </c>
      <c r="I34" s="34" t="s">
        <v>98</v>
      </c>
      <c r="J34" s="34" t="s">
        <v>98</v>
      </c>
      <c r="K34" s="34" t="s">
        <v>98</v>
      </c>
      <c r="L34" s="34"/>
      <c r="M34" s="34" t="e">
        <f t="shared" si="3"/>
        <v>#VALUE!</v>
      </c>
      <c r="N34" s="34" t="s">
        <v>98</v>
      </c>
      <c r="O34" s="34" t="s">
        <v>98</v>
      </c>
      <c r="P34" s="34" t="s">
        <v>98</v>
      </c>
      <c r="Q34" s="34"/>
      <c r="R34" s="34" t="e">
        <f t="shared" si="4"/>
        <v>#VALUE!</v>
      </c>
      <c r="S34" s="34" t="s">
        <v>98</v>
      </c>
      <c r="T34" s="34" t="s">
        <v>98</v>
      </c>
      <c r="U34" s="34" t="s">
        <v>98</v>
      </c>
      <c r="V34" s="35"/>
      <c r="W34" s="35" t="e">
        <f t="shared" si="5"/>
        <v>#VALUE!</v>
      </c>
      <c r="X34" s="34" t="s">
        <v>98</v>
      </c>
      <c r="Y34" s="34" t="s">
        <v>98</v>
      </c>
      <c r="Z34" s="34" t="s">
        <v>98</v>
      </c>
      <c r="AA34" s="35"/>
      <c r="AB34" s="35" t="e">
        <f t="shared" si="6"/>
        <v>#VALUE!</v>
      </c>
      <c r="AC34" s="34" t="s">
        <v>98</v>
      </c>
      <c r="AD34" s="34" t="s">
        <v>98</v>
      </c>
      <c r="AE34" s="34" t="s">
        <v>98</v>
      </c>
      <c r="AF34" s="35"/>
      <c r="AG34" s="35" t="e">
        <f t="shared" si="7"/>
        <v>#VALUE!</v>
      </c>
      <c r="AH34" s="34">
        <v>99</v>
      </c>
      <c r="AI34" s="34">
        <v>98</v>
      </c>
      <c r="AJ34" s="34">
        <v>98</v>
      </c>
      <c r="AK34" s="34"/>
      <c r="AL34" s="34">
        <f t="shared" si="8"/>
        <v>98.4</v>
      </c>
      <c r="AM34" s="34">
        <v>99</v>
      </c>
      <c r="AN34" s="34">
        <v>98</v>
      </c>
      <c r="AO34" s="34">
        <v>98</v>
      </c>
      <c r="AP34" s="34"/>
      <c r="AQ34" s="34">
        <f t="shared" si="9"/>
        <v>98.4</v>
      </c>
      <c r="AR34" s="34">
        <v>99</v>
      </c>
      <c r="AS34" s="34">
        <v>98</v>
      </c>
      <c r="AT34" s="34">
        <v>98</v>
      </c>
      <c r="AU34" s="34"/>
      <c r="AV34" s="34">
        <f t="shared" si="10"/>
        <v>98.4</v>
      </c>
      <c r="AW34" s="34">
        <v>100</v>
      </c>
      <c r="AX34" s="34">
        <v>98</v>
      </c>
      <c r="AY34" s="34">
        <v>98</v>
      </c>
      <c r="AZ34" s="18"/>
      <c r="BA34" s="34">
        <f t="shared" si="0"/>
        <v>98.800000000000011</v>
      </c>
      <c r="BB34" s="34">
        <v>99</v>
      </c>
      <c r="BC34" s="34">
        <v>98</v>
      </c>
      <c r="BD34" s="34">
        <v>98</v>
      </c>
      <c r="BE34" s="34"/>
      <c r="BF34" s="34">
        <f t="shared" si="1"/>
        <v>98.4</v>
      </c>
      <c r="BG34" s="34">
        <v>98</v>
      </c>
      <c r="BH34" s="34">
        <v>98</v>
      </c>
      <c r="BI34" s="34">
        <v>98</v>
      </c>
      <c r="BJ34" s="34"/>
      <c r="BK34" s="34">
        <f t="shared" si="12"/>
        <v>98</v>
      </c>
    </row>
  </sheetData>
  <mergeCells count="25">
    <mergeCell ref="AH4:AL4"/>
    <mergeCell ref="AM4:AQ4"/>
    <mergeCell ref="AR4:AV4"/>
    <mergeCell ref="A1:BK1"/>
    <mergeCell ref="D4:H4"/>
    <mergeCell ref="I4:M4"/>
    <mergeCell ref="N4:R4"/>
    <mergeCell ref="S4:W4"/>
    <mergeCell ref="X4:AB4"/>
    <mergeCell ref="B33:B34"/>
    <mergeCell ref="A3:A5"/>
    <mergeCell ref="B3:B5"/>
    <mergeCell ref="C3:C5"/>
    <mergeCell ref="AW3:BK3"/>
    <mergeCell ref="B15:B23"/>
    <mergeCell ref="B24:B28"/>
    <mergeCell ref="AW4:BA4"/>
    <mergeCell ref="BB4:BF4"/>
    <mergeCell ref="BG4:BK4"/>
    <mergeCell ref="B29:B32"/>
    <mergeCell ref="B6:B14"/>
    <mergeCell ref="D3:R3"/>
    <mergeCell ref="S3:AG3"/>
    <mergeCell ref="AH3:AV3"/>
    <mergeCell ref="AC4:AG4"/>
  </mergeCells>
  <phoneticPr fontId="2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G14" sqref="G14"/>
    </sheetView>
  </sheetViews>
  <sheetFormatPr defaultRowHeight="20.100000000000001" customHeight="1"/>
  <cols>
    <col min="16" max="16" width="15" bestFit="1" customWidth="1"/>
    <col min="17" max="18" width="12.25" bestFit="1" customWidth="1"/>
    <col min="19" max="19" width="15.125" bestFit="1" customWidth="1"/>
  </cols>
  <sheetData>
    <row r="1" spans="1:20" ht="20.100000000000001" customHeight="1">
      <c r="A1" s="70" t="s">
        <v>83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20.10000000000000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3" t="s">
        <v>157</v>
      </c>
      <c r="R2" s="73"/>
      <c r="S2" s="73"/>
    </row>
    <row r="3" spans="1:20" ht="20.100000000000001" customHeight="1">
      <c r="A3" s="52" t="s">
        <v>0</v>
      </c>
      <c r="B3" s="52" t="s">
        <v>1</v>
      </c>
      <c r="C3" s="52" t="s">
        <v>2</v>
      </c>
      <c r="D3" s="57" t="s">
        <v>65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48" t="s">
        <v>75</v>
      </c>
      <c r="Q3" s="48" t="s">
        <v>77</v>
      </c>
      <c r="R3" s="49" t="s">
        <v>79</v>
      </c>
      <c r="S3" s="48" t="s">
        <v>81</v>
      </c>
      <c r="T3" s="71" t="s">
        <v>155</v>
      </c>
    </row>
    <row r="4" spans="1:20" ht="20.100000000000001" customHeight="1">
      <c r="A4" s="53"/>
      <c r="B4" s="53"/>
      <c r="C4" s="53"/>
      <c r="D4" s="14" t="s">
        <v>66</v>
      </c>
      <c r="E4" s="14" t="s">
        <v>67</v>
      </c>
      <c r="F4" s="14" t="s">
        <v>68</v>
      </c>
      <c r="G4" s="14" t="s">
        <v>69</v>
      </c>
      <c r="H4" s="14" t="s">
        <v>70</v>
      </c>
      <c r="I4" s="14" t="s">
        <v>71</v>
      </c>
      <c r="J4" s="14" t="s">
        <v>72</v>
      </c>
      <c r="K4" s="14" t="s">
        <v>73</v>
      </c>
      <c r="L4" s="14" t="s">
        <v>74</v>
      </c>
      <c r="M4" s="14" t="s">
        <v>4</v>
      </c>
      <c r="N4" s="14" t="s">
        <v>5</v>
      </c>
      <c r="O4" s="14" t="s">
        <v>6</v>
      </c>
      <c r="P4" s="48" t="s">
        <v>76</v>
      </c>
      <c r="Q4" s="48" t="s">
        <v>78</v>
      </c>
      <c r="R4" s="48" t="s">
        <v>80</v>
      </c>
      <c r="S4" s="48" t="s">
        <v>82</v>
      </c>
      <c r="T4" s="72"/>
    </row>
    <row r="5" spans="1:20" ht="20.100000000000001" customHeight="1">
      <c r="A5" s="13">
        <v>1</v>
      </c>
      <c r="B5" s="54" t="s">
        <v>84</v>
      </c>
      <c r="C5" s="5" t="s">
        <v>26</v>
      </c>
      <c r="D5" s="30">
        <f>月报统计!H6</f>
        <v>98</v>
      </c>
      <c r="E5" s="30">
        <f>月报统计!M6</f>
        <v>98</v>
      </c>
      <c r="F5" s="30">
        <f>月报统计!R6</f>
        <v>98</v>
      </c>
      <c r="G5" s="30">
        <f>月报统计!W6</f>
        <v>0</v>
      </c>
      <c r="H5" s="31">
        <f>月报统计!AB6</f>
        <v>0</v>
      </c>
      <c r="I5" s="30">
        <f>月报统计!AG6</f>
        <v>0</v>
      </c>
      <c r="J5" s="30">
        <f>月报统计!AL6</f>
        <v>0</v>
      </c>
      <c r="K5" s="30">
        <f>月报统计!AQ6</f>
        <v>0</v>
      </c>
      <c r="L5" s="30">
        <f>月报统计!AV6</f>
        <v>0</v>
      </c>
      <c r="M5" s="30">
        <f>月报统计!BA6</f>
        <v>0</v>
      </c>
      <c r="N5" s="36">
        <f>月报统计!BF6</f>
        <v>0</v>
      </c>
      <c r="O5" s="36">
        <f>月报统计!BK6</f>
        <v>0</v>
      </c>
      <c r="P5" s="50">
        <f>AVERAGE(D5:O5)</f>
        <v>24.5</v>
      </c>
      <c r="Q5" s="50"/>
      <c r="R5" s="50"/>
      <c r="S5" s="50"/>
      <c r="T5" s="50">
        <f t="shared" ref="T5:T18" si="0">P5*0.4+S5*0.2+R5*0.2+Q5*0.2</f>
        <v>9.8000000000000007</v>
      </c>
    </row>
    <row r="6" spans="1:20" ht="20.100000000000001" customHeight="1">
      <c r="A6" s="13">
        <v>2</v>
      </c>
      <c r="B6" s="55"/>
      <c r="C6" s="5" t="s">
        <v>28</v>
      </c>
      <c r="D6" s="36" t="s">
        <v>51</v>
      </c>
      <c r="E6" s="36" t="s">
        <v>51</v>
      </c>
      <c r="F6" s="36" t="s">
        <v>51</v>
      </c>
      <c r="G6" s="36" t="s">
        <v>51</v>
      </c>
      <c r="H6" s="36" t="s">
        <v>51</v>
      </c>
      <c r="I6" s="30">
        <f>月报统计!AG8</f>
        <v>99</v>
      </c>
      <c r="J6" s="30">
        <f>月报统计!AL8</f>
        <v>0</v>
      </c>
      <c r="K6" s="30">
        <f>月报统计!AQ8</f>
        <v>0</v>
      </c>
      <c r="L6" s="30">
        <f>月报统计!AV8</f>
        <v>0</v>
      </c>
      <c r="M6" s="30">
        <f>月报统计!BA8</f>
        <v>0</v>
      </c>
      <c r="N6" s="36">
        <f>月报统计!BF8</f>
        <v>0</v>
      </c>
      <c r="O6" s="36">
        <f>月报统计!BK8</f>
        <v>0</v>
      </c>
      <c r="P6" s="50">
        <f t="shared" ref="P6:P22" si="1">AVERAGE(D6:O6)</f>
        <v>14.142857142857142</v>
      </c>
      <c r="Q6" s="50"/>
      <c r="R6" s="50"/>
      <c r="S6" s="50"/>
      <c r="T6" s="50">
        <f t="shared" si="0"/>
        <v>5.6571428571428575</v>
      </c>
    </row>
    <row r="7" spans="1:20" ht="20.100000000000001" customHeight="1">
      <c r="A7" s="13">
        <v>3</v>
      </c>
      <c r="B7" s="55"/>
      <c r="C7" s="5" t="s">
        <v>29</v>
      </c>
      <c r="D7" s="36" t="s">
        <v>51</v>
      </c>
      <c r="E7" s="36" t="s">
        <v>51</v>
      </c>
      <c r="F7" s="36" t="s">
        <v>51</v>
      </c>
      <c r="G7" s="36" t="s">
        <v>51</v>
      </c>
      <c r="H7" s="36" t="s">
        <v>51</v>
      </c>
      <c r="I7" s="36" t="s">
        <v>51</v>
      </c>
      <c r="J7" s="30">
        <f>月报统计!AL9</f>
        <v>0</v>
      </c>
      <c r="K7" s="30">
        <f>月报统计!AQ9</f>
        <v>0</v>
      </c>
      <c r="L7" s="30">
        <f>月报统计!AV9</f>
        <v>0</v>
      </c>
      <c r="M7" s="30">
        <f>月报统计!BA9</f>
        <v>0</v>
      </c>
      <c r="N7" s="36">
        <f>月报统计!BF9</f>
        <v>0</v>
      </c>
      <c r="O7" s="36">
        <f>月报统计!BK9</f>
        <v>0</v>
      </c>
      <c r="P7" s="50">
        <f t="shared" si="1"/>
        <v>0</v>
      </c>
      <c r="Q7" s="50"/>
      <c r="R7" s="50"/>
      <c r="S7" s="50"/>
      <c r="T7" s="50">
        <f t="shared" si="0"/>
        <v>0</v>
      </c>
    </row>
    <row r="8" spans="1:20" ht="20.100000000000001" customHeight="1">
      <c r="A8" s="29">
        <v>4</v>
      </c>
      <c r="B8" s="55"/>
      <c r="C8" s="5" t="s">
        <v>34</v>
      </c>
      <c r="D8" s="36" t="s">
        <v>51</v>
      </c>
      <c r="E8" s="36" t="s">
        <v>51</v>
      </c>
      <c r="F8" s="36" t="s">
        <v>51</v>
      </c>
      <c r="G8" s="36" t="s">
        <v>51</v>
      </c>
      <c r="H8" s="36" t="s">
        <v>51</v>
      </c>
      <c r="I8" s="36" t="s">
        <v>51</v>
      </c>
      <c r="J8" s="36" t="s">
        <v>51</v>
      </c>
      <c r="K8" s="36">
        <f>月报统计!AQ15</f>
        <v>0</v>
      </c>
      <c r="L8" s="30">
        <f>月报统计!AV14</f>
        <v>0</v>
      </c>
      <c r="M8" s="30">
        <f>月报统计!BA14</f>
        <v>0</v>
      </c>
      <c r="N8" s="36">
        <f>月报统计!BF14</f>
        <v>0</v>
      </c>
      <c r="O8" s="36">
        <f>月报统计!BK14</f>
        <v>0</v>
      </c>
      <c r="P8" s="50">
        <f t="shared" si="1"/>
        <v>0</v>
      </c>
      <c r="Q8" s="50"/>
      <c r="R8" s="50"/>
      <c r="S8" s="50"/>
      <c r="T8" s="50">
        <f t="shared" si="0"/>
        <v>0</v>
      </c>
    </row>
    <row r="9" spans="1:20" ht="20.100000000000001" customHeight="1">
      <c r="A9" s="29">
        <v>5</v>
      </c>
      <c r="B9" s="51" t="s">
        <v>35</v>
      </c>
      <c r="C9" s="6" t="s">
        <v>41</v>
      </c>
      <c r="D9" s="30"/>
      <c r="E9" s="30"/>
      <c r="F9" s="30"/>
      <c r="G9" s="30"/>
      <c r="H9" s="31"/>
      <c r="I9" s="30"/>
      <c r="J9" s="30"/>
      <c r="K9" s="30"/>
      <c r="L9" s="30"/>
      <c r="M9" s="30"/>
      <c r="N9" s="12"/>
      <c r="O9" s="12"/>
      <c r="P9" s="50" t="e">
        <f t="shared" si="1"/>
        <v>#DIV/0!</v>
      </c>
      <c r="Q9" s="50"/>
      <c r="R9" s="50"/>
      <c r="S9" s="50"/>
      <c r="T9" s="50" t="e">
        <f t="shared" si="0"/>
        <v>#DIV/0!</v>
      </c>
    </row>
    <row r="10" spans="1:20" ht="20.100000000000001" customHeight="1">
      <c r="A10" s="29">
        <v>6</v>
      </c>
      <c r="B10" s="51"/>
      <c r="C10" s="6" t="s">
        <v>36</v>
      </c>
      <c r="D10" s="30" t="s">
        <v>154</v>
      </c>
      <c r="E10" s="30">
        <f>月报统计!M16</f>
        <v>92</v>
      </c>
      <c r="F10" s="30">
        <f>月报统计!R16</f>
        <v>92</v>
      </c>
      <c r="G10" s="30">
        <f>月报统计!W16</f>
        <v>95</v>
      </c>
      <c r="H10" s="31">
        <f>月报统计!AB16</f>
        <v>95</v>
      </c>
      <c r="I10" s="30">
        <f>月报统计!AG16</f>
        <v>96.800000000000011</v>
      </c>
      <c r="J10" s="30">
        <f>月报统计!AL16</f>
        <v>96.800000000000011</v>
      </c>
      <c r="K10" s="30">
        <f>月报统计!AQ16</f>
        <v>97.6</v>
      </c>
      <c r="L10" s="30">
        <f>月报统计!AV16</f>
        <v>95.2</v>
      </c>
      <c r="M10" s="30">
        <f>月报统计!BA16</f>
        <v>94</v>
      </c>
      <c r="N10" s="30">
        <f>月报统计!BF16</f>
        <v>95</v>
      </c>
      <c r="O10" s="30">
        <f>月报统计!BK16</f>
        <v>94</v>
      </c>
      <c r="P10" s="50">
        <f t="shared" si="1"/>
        <v>94.854545454545459</v>
      </c>
      <c r="Q10" s="50">
        <v>96</v>
      </c>
      <c r="R10" s="50"/>
      <c r="S10" s="50"/>
      <c r="T10" s="50">
        <f t="shared" si="0"/>
        <v>57.141818181818188</v>
      </c>
    </row>
    <row r="11" spans="1:20" ht="20.100000000000001" customHeight="1">
      <c r="A11" s="29">
        <v>7</v>
      </c>
      <c r="B11" s="51"/>
      <c r="C11" s="6" t="s">
        <v>42</v>
      </c>
      <c r="D11" s="30" t="s">
        <v>154</v>
      </c>
      <c r="E11" s="30" t="s">
        <v>154</v>
      </c>
      <c r="F11" s="30" t="s">
        <v>154</v>
      </c>
      <c r="G11" s="30" t="s">
        <v>154</v>
      </c>
      <c r="H11" s="30" t="s">
        <v>154</v>
      </c>
      <c r="I11" s="30" t="s">
        <v>154</v>
      </c>
      <c r="J11" s="30" t="s">
        <v>154</v>
      </c>
      <c r="K11" s="30" t="s">
        <v>154</v>
      </c>
      <c r="L11" s="30">
        <f>月报统计!AV18</f>
        <v>93</v>
      </c>
      <c r="M11" s="30">
        <f>月报统计!BA18</f>
        <v>97</v>
      </c>
      <c r="N11" s="30">
        <f>月报统计!BF18</f>
        <v>95</v>
      </c>
      <c r="O11" s="30">
        <f>月报统计!BK18</f>
        <v>97</v>
      </c>
      <c r="P11" s="50">
        <f t="shared" si="1"/>
        <v>95.5</v>
      </c>
      <c r="Q11" s="50">
        <v>98</v>
      </c>
      <c r="R11" s="50"/>
      <c r="S11" s="50"/>
      <c r="T11" s="50">
        <f t="shared" si="0"/>
        <v>57.800000000000004</v>
      </c>
    </row>
    <row r="12" spans="1:20" ht="20.100000000000001" customHeight="1">
      <c r="A12" s="29">
        <v>8</v>
      </c>
      <c r="B12" s="54" t="s">
        <v>45</v>
      </c>
      <c r="C12" s="7" t="s">
        <v>50</v>
      </c>
      <c r="D12" s="30">
        <f>月报统计!H24</f>
        <v>96.3</v>
      </c>
      <c r="E12" s="30">
        <f>月报统计!M24</f>
        <v>98</v>
      </c>
      <c r="F12" s="30">
        <f>月报统计!R24</f>
        <v>93.800000000000011</v>
      </c>
      <c r="G12" s="30">
        <f>月报统计!W24</f>
        <v>96.6</v>
      </c>
      <c r="H12" s="31">
        <f>月报统计!AB24</f>
        <v>97</v>
      </c>
      <c r="I12" s="30">
        <f>月报统计!AG24</f>
        <v>96.6</v>
      </c>
      <c r="J12" s="30">
        <f>月报统计!AL24</f>
        <v>96.6</v>
      </c>
      <c r="K12" s="30">
        <f>月报统计!AQ24</f>
        <v>96.6</v>
      </c>
      <c r="L12" s="30">
        <f>月报统计!AV24</f>
        <v>95.6</v>
      </c>
      <c r="M12" s="30">
        <f>月报统计!BA24</f>
        <v>95.6</v>
      </c>
      <c r="N12" s="36">
        <f>月报统计!BF24</f>
        <v>0</v>
      </c>
      <c r="O12" s="36">
        <f>月报统计!BK24</f>
        <v>95</v>
      </c>
      <c r="P12" s="50">
        <f t="shared" si="1"/>
        <v>88.141666666666694</v>
      </c>
      <c r="Q12" s="50"/>
      <c r="R12" s="50"/>
      <c r="S12" s="50"/>
      <c r="T12" s="50">
        <f t="shared" si="0"/>
        <v>35.256666666666682</v>
      </c>
    </row>
    <row r="13" spans="1:20" ht="20.100000000000001" customHeight="1">
      <c r="A13" s="29">
        <v>9</v>
      </c>
      <c r="B13" s="55"/>
      <c r="C13" s="8" t="s">
        <v>46</v>
      </c>
      <c r="D13" s="30">
        <f>月报统计!H25</f>
        <v>94</v>
      </c>
      <c r="E13" s="30">
        <f>月报统计!M25</f>
        <v>97</v>
      </c>
      <c r="F13" s="30">
        <f>月报统计!R25</f>
        <v>96</v>
      </c>
      <c r="G13" s="30">
        <f>月报统计!W25</f>
        <v>96</v>
      </c>
      <c r="H13" s="31">
        <f>月报统计!AB25</f>
        <v>96</v>
      </c>
      <c r="I13" s="30">
        <f>月报统计!AG25</f>
        <v>96</v>
      </c>
      <c r="J13" s="30">
        <f>月报统计!AL25</f>
        <v>96</v>
      </c>
      <c r="K13" s="30">
        <f>月报统计!AQ25</f>
        <v>96</v>
      </c>
      <c r="L13" s="30">
        <f>月报统计!AV25</f>
        <v>94.600000000000009</v>
      </c>
      <c r="M13" s="36" t="s">
        <v>51</v>
      </c>
      <c r="N13" s="36" t="s">
        <v>51</v>
      </c>
      <c r="O13" s="36">
        <f>月报统计!BK25</f>
        <v>0</v>
      </c>
      <c r="P13" s="50">
        <f t="shared" si="1"/>
        <v>86.16</v>
      </c>
      <c r="Q13" s="50"/>
      <c r="R13" s="50"/>
      <c r="S13" s="50"/>
      <c r="T13" s="50">
        <f t="shared" si="0"/>
        <v>34.463999999999999</v>
      </c>
    </row>
    <row r="14" spans="1:20" ht="20.100000000000001" customHeight="1">
      <c r="A14" s="29">
        <v>10</v>
      </c>
      <c r="B14" s="55"/>
      <c r="C14" s="8" t="s">
        <v>47</v>
      </c>
      <c r="D14" s="36" t="s">
        <v>51</v>
      </c>
      <c r="E14" s="36" t="s">
        <v>51</v>
      </c>
      <c r="F14" s="36" t="s">
        <v>51</v>
      </c>
      <c r="G14" s="36" t="s">
        <v>51</v>
      </c>
      <c r="H14" s="36" t="s">
        <v>51</v>
      </c>
      <c r="I14" s="36" t="s">
        <v>51</v>
      </c>
      <c r="J14" s="36" t="s">
        <v>51</v>
      </c>
      <c r="K14" s="36" t="s">
        <v>51</v>
      </c>
      <c r="L14" s="36" t="s">
        <v>51</v>
      </c>
      <c r="M14" s="30">
        <f>月报统计!BA26</f>
        <v>95.6</v>
      </c>
      <c r="N14" s="36">
        <f>月报统计!BF26</f>
        <v>95</v>
      </c>
      <c r="O14" s="36">
        <f>月报统计!BK26</f>
        <v>93.199999999999989</v>
      </c>
      <c r="P14" s="50">
        <f t="shared" si="1"/>
        <v>94.59999999999998</v>
      </c>
      <c r="Q14" s="50"/>
      <c r="R14" s="50"/>
      <c r="S14" s="50"/>
      <c r="T14" s="50">
        <f t="shared" si="0"/>
        <v>37.839999999999996</v>
      </c>
    </row>
    <row r="15" spans="1:20" ht="20.100000000000001" customHeight="1">
      <c r="A15" s="29">
        <v>11</v>
      </c>
      <c r="B15" s="55"/>
      <c r="C15" s="8" t="s">
        <v>48</v>
      </c>
      <c r="D15" s="36" t="s">
        <v>51</v>
      </c>
      <c r="E15" s="36" t="s">
        <v>51</v>
      </c>
      <c r="F15" s="36" t="s">
        <v>51</v>
      </c>
      <c r="G15" s="36" t="s">
        <v>51</v>
      </c>
      <c r="H15" s="36" t="s">
        <v>51</v>
      </c>
      <c r="I15" s="36" t="s">
        <v>51</v>
      </c>
      <c r="J15" s="36" t="s">
        <v>51</v>
      </c>
      <c r="K15" s="36" t="s">
        <v>51</v>
      </c>
      <c r="L15" s="36" t="s">
        <v>51</v>
      </c>
      <c r="M15" s="30">
        <f>月报统计!BA27</f>
        <v>95.6</v>
      </c>
      <c r="N15" s="36">
        <f>月报统计!BF27</f>
        <v>96.199999999999989</v>
      </c>
      <c r="O15" s="36">
        <f>月报统计!BK27</f>
        <v>95</v>
      </c>
      <c r="P15" s="50">
        <f t="shared" si="1"/>
        <v>95.59999999999998</v>
      </c>
      <c r="Q15" s="50"/>
      <c r="R15" s="50"/>
      <c r="S15" s="50"/>
      <c r="T15" s="50">
        <f t="shared" si="0"/>
        <v>38.239999999999995</v>
      </c>
    </row>
    <row r="16" spans="1:20" ht="20.100000000000001" customHeight="1">
      <c r="A16" s="29">
        <v>12</v>
      </c>
      <c r="B16" s="56"/>
      <c r="C16" s="8" t="s">
        <v>49</v>
      </c>
      <c r="D16" s="36" t="s">
        <v>51</v>
      </c>
      <c r="E16" s="36" t="s">
        <v>51</v>
      </c>
      <c r="F16" s="36" t="s">
        <v>51</v>
      </c>
      <c r="G16" s="36" t="s">
        <v>51</v>
      </c>
      <c r="H16" s="36" t="s">
        <v>51</v>
      </c>
      <c r="I16" s="36" t="s">
        <v>51</v>
      </c>
      <c r="J16" s="36" t="s">
        <v>51</v>
      </c>
      <c r="K16" s="30">
        <f>月报统计!AQ28</f>
        <v>99</v>
      </c>
      <c r="L16" s="30">
        <f>月报统计!AV28</f>
        <v>98</v>
      </c>
      <c r="M16" s="30">
        <f>月报统计!BA28</f>
        <v>97</v>
      </c>
      <c r="N16" s="36">
        <f>月报统计!BF28</f>
        <v>97</v>
      </c>
      <c r="O16" s="36">
        <f>月报统计!BK28</f>
        <v>96.399999999999991</v>
      </c>
      <c r="P16" s="50">
        <f t="shared" si="1"/>
        <v>97.47999999999999</v>
      </c>
      <c r="Q16" s="50"/>
      <c r="R16" s="50"/>
      <c r="S16" s="50"/>
      <c r="T16" s="50">
        <f t="shared" si="0"/>
        <v>38.991999999999997</v>
      </c>
    </row>
    <row r="17" spans="1:20" ht="20.100000000000001" customHeight="1">
      <c r="A17" s="29">
        <v>13</v>
      </c>
      <c r="B17" s="51" t="s">
        <v>61</v>
      </c>
      <c r="C17" s="8" t="s">
        <v>62</v>
      </c>
      <c r="D17" s="30">
        <f>月报统计!H33</f>
        <v>98</v>
      </c>
      <c r="E17" s="30">
        <f>月报统计!M33</f>
        <v>98</v>
      </c>
      <c r="F17" s="30">
        <f>月报统计!R33</f>
        <v>98.4</v>
      </c>
      <c r="G17" s="30">
        <f>月报统计!W33</f>
        <v>99</v>
      </c>
      <c r="H17" s="30">
        <f>月报统计!AB33</f>
        <v>98.4</v>
      </c>
      <c r="I17" s="30">
        <f>月报统计!AG33</f>
        <v>99</v>
      </c>
      <c r="J17" s="30">
        <f>月报统计!AL33</f>
        <v>99</v>
      </c>
      <c r="K17" s="30">
        <f>月报统计!AQ33</f>
        <v>99</v>
      </c>
      <c r="L17" s="30">
        <f>月报统计!AV33</f>
        <v>96.3</v>
      </c>
      <c r="M17" s="30">
        <f>月报统计!BA33</f>
        <v>96</v>
      </c>
      <c r="N17" s="47">
        <f>月报统计!BF33</f>
        <v>0</v>
      </c>
      <c r="O17" s="47">
        <f>月报统计!BK33</f>
        <v>0</v>
      </c>
      <c r="P17" s="50">
        <f t="shared" si="1"/>
        <v>81.758333333333326</v>
      </c>
      <c r="Q17" s="50"/>
      <c r="R17" s="50"/>
      <c r="S17" s="50"/>
      <c r="T17" s="50">
        <f t="shared" si="0"/>
        <v>32.703333333333333</v>
      </c>
    </row>
    <row r="18" spans="1:20" ht="20.100000000000001" customHeight="1">
      <c r="A18" s="29">
        <v>14</v>
      </c>
      <c r="B18" s="51"/>
      <c r="C18" s="8" t="s">
        <v>63</v>
      </c>
      <c r="D18" s="36" t="s">
        <v>138</v>
      </c>
      <c r="E18" s="36" t="s">
        <v>138</v>
      </c>
      <c r="F18" s="36" t="s">
        <v>138</v>
      </c>
      <c r="G18" s="36" t="s">
        <v>138</v>
      </c>
      <c r="H18" s="36" t="s">
        <v>138</v>
      </c>
      <c r="I18" s="36" t="s">
        <v>138</v>
      </c>
      <c r="J18" s="30">
        <f>月报统计!AL34</f>
        <v>98.4</v>
      </c>
      <c r="K18" s="30">
        <f>月报统计!AQ34</f>
        <v>98.4</v>
      </c>
      <c r="L18" s="30">
        <f>月报统计!AV34</f>
        <v>98.4</v>
      </c>
      <c r="M18" s="30">
        <f>月报统计!BA34</f>
        <v>98.800000000000011</v>
      </c>
      <c r="N18" s="36">
        <f>月报统计!BF34</f>
        <v>98.4</v>
      </c>
      <c r="O18" s="36">
        <f>月报统计!BK34</f>
        <v>98</v>
      </c>
      <c r="P18" s="50">
        <f t="shared" si="1"/>
        <v>98.40000000000002</v>
      </c>
      <c r="Q18" s="50"/>
      <c r="R18" s="50"/>
      <c r="S18" s="50"/>
      <c r="T18" s="50">
        <f t="shared" si="0"/>
        <v>39.360000000000014</v>
      </c>
    </row>
    <row r="19" spans="1:20" ht="20.100000000000001" customHeight="1">
      <c r="A19" s="29">
        <v>15</v>
      </c>
      <c r="B19" s="51" t="s">
        <v>20</v>
      </c>
      <c r="C19" s="3" t="s">
        <v>21</v>
      </c>
      <c r="D19" s="36" t="s">
        <v>138</v>
      </c>
      <c r="E19" s="36" t="s">
        <v>138</v>
      </c>
      <c r="F19" s="31">
        <f>月报统计!R29</f>
        <v>95.7</v>
      </c>
      <c r="G19" s="31">
        <f>月报统计!W29</f>
        <v>98.1</v>
      </c>
      <c r="H19" s="31">
        <f>月报统计!AB29</f>
        <v>98.4</v>
      </c>
      <c r="I19" s="30">
        <f>月报统计!AG29</f>
        <v>97.85</v>
      </c>
      <c r="J19" s="30">
        <f>月报统计!AL29</f>
        <v>98</v>
      </c>
      <c r="K19" s="30">
        <f>月报统计!AQ29</f>
        <v>98</v>
      </c>
      <c r="L19" s="30">
        <f>月报统计!AV29</f>
        <v>98</v>
      </c>
      <c r="M19" s="30">
        <f>月报统计!BA29</f>
        <v>98</v>
      </c>
      <c r="N19" s="34">
        <f>月报统计!BF29</f>
        <v>98</v>
      </c>
      <c r="O19" s="34">
        <f>月报统计!BK29</f>
        <v>97</v>
      </c>
      <c r="P19" s="50">
        <f t="shared" si="1"/>
        <v>97.705000000000013</v>
      </c>
      <c r="Q19" s="50"/>
      <c r="R19" s="50"/>
      <c r="S19" s="50"/>
      <c r="T19" s="50">
        <f>P19*0.4+S19*0.2+R19*0.2+Q19*0.2</f>
        <v>39.082000000000008</v>
      </c>
    </row>
    <row r="20" spans="1:20" ht="20.100000000000001" customHeight="1">
      <c r="A20" s="29">
        <v>16</v>
      </c>
      <c r="B20" s="51"/>
      <c r="C20" s="3" t="s">
        <v>22</v>
      </c>
      <c r="D20" s="36" t="s">
        <v>138</v>
      </c>
      <c r="E20" s="36" t="s">
        <v>138</v>
      </c>
      <c r="F20" s="36" t="s">
        <v>138</v>
      </c>
      <c r="G20" s="36" t="s">
        <v>138</v>
      </c>
      <c r="H20" s="36" t="s">
        <v>138</v>
      </c>
      <c r="I20" s="36" t="s">
        <v>138</v>
      </c>
      <c r="J20" s="36" t="s">
        <v>138</v>
      </c>
      <c r="K20" s="36" t="s">
        <v>138</v>
      </c>
      <c r="L20" s="36" t="s">
        <v>138</v>
      </c>
      <c r="M20" s="30">
        <f>月报统计!BA30</f>
        <v>90</v>
      </c>
      <c r="N20" s="36">
        <f>月报统计!BF30</f>
        <v>92</v>
      </c>
      <c r="O20" s="36">
        <f>月报统计!BK30</f>
        <v>95</v>
      </c>
      <c r="P20" s="50">
        <f t="shared" si="1"/>
        <v>92.333333333333329</v>
      </c>
      <c r="Q20" s="50"/>
      <c r="R20" s="50"/>
      <c r="S20" s="50"/>
      <c r="T20" s="50">
        <f t="shared" ref="T20:T22" si="2">P20*0.4+S20*0.2+R20*0.2+Q20*0.2</f>
        <v>36.93333333333333</v>
      </c>
    </row>
    <row r="21" spans="1:20" ht="20.100000000000001" customHeight="1">
      <c r="A21" s="29">
        <v>17</v>
      </c>
      <c r="B21" s="51"/>
      <c r="C21" s="3" t="s">
        <v>23</v>
      </c>
      <c r="D21" s="30">
        <f>月报统计!H31</f>
        <v>94.800000000000011</v>
      </c>
      <c r="E21" s="30">
        <f>月报统计!M31</f>
        <v>96.36</v>
      </c>
      <c r="F21" s="30">
        <f>月报统计!R31</f>
        <v>98.22</v>
      </c>
      <c r="G21" s="30">
        <f>月报统计!W31</f>
        <v>97.7</v>
      </c>
      <c r="H21" s="31">
        <f>月报统计!AB31</f>
        <v>97.7</v>
      </c>
      <c r="I21" s="30">
        <f>月报统计!AG31</f>
        <v>97.85</v>
      </c>
      <c r="J21" s="30">
        <f>月报统计!AL31</f>
        <v>97.399999999999991</v>
      </c>
      <c r="K21" s="30">
        <f>月报统计!AQ31</f>
        <v>98</v>
      </c>
      <c r="L21" s="30">
        <f>月报统计!AV31</f>
        <v>98</v>
      </c>
      <c r="M21" s="30">
        <f>月报统计!BA31</f>
        <v>98</v>
      </c>
      <c r="N21" s="36">
        <f>月报统计!BF31</f>
        <v>98</v>
      </c>
      <c r="O21" s="36">
        <f>月报统计!BK31</f>
        <v>98</v>
      </c>
      <c r="P21" s="50">
        <f t="shared" si="1"/>
        <v>97.502499999999998</v>
      </c>
      <c r="Q21" s="50"/>
      <c r="R21" s="50"/>
      <c r="S21" s="50"/>
      <c r="T21" s="50">
        <f t="shared" si="2"/>
        <v>39.001000000000005</v>
      </c>
    </row>
    <row r="22" spans="1:20" ht="20.100000000000001" customHeight="1">
      <c r="A22" s="29">
        <v>18</v>
      </c>
      <c r="B22" s="51"/>
      <c r="C22" s="4" t="s">
        <v>24</v>
      </c>
      <c r="D22" s="30" t="s">
        <v>138</v>
      </c>
      <c r="E22" s="30" t="s">
        <v>138</v>
      </c>
      <c r="F22" s="30" t="s">
        <v>138</v>
      </c>
      <c r="G22" s="30" t="s">
        <v>138</v>
      </c>
      <c r="H22" s="31" t="s">
        <v>138</v>
      </c>
      <c r="I22" s="30" t="s">
        <v>138</v>
      </c>
      <c r="J22" s="30">
        <f>月报统计!AL32</f>
        <v>96.1</v>
      </c>
      <c r="K22" s="30">
        <f>月报统计!AQ32</f>
        <v>97.399999999999991</v>
      </c>
      <c r="L22" s="30">
        <f>月报统计!AV32</f>
        <v>98</v>
      </c>
      <c r="M22" s="30">
        <f>月报统计!BA32</f>
        <v>98</v>
      </c>
      <c r="N22" s="36">
        <f>月报统计!BF32</f>
        <v>98</v>
      </c>
      <c r="O22" s="36">
        <f>月报统计!BK32</f>
        <v>98</v>
      </c>
      <c r="P22" s="50">
        <f t="shared" si="1"/>
        <v>97.583333333333329</v>
      </c>
      <c r="Q22" s="50"/>
      <c r="R22" s="50"/>
      <c r="S22" s="50"/>
      <c r="T22" s="50">
        <f t="shared" si="2"/>
        <v>39.033333333333331</v>
      </c>
    </row>
  </sheetData>
  <mergeCells count="12">
    <mergeCell ref="B19:B22"/>
    <mergeCell ref="B12:B16"/>
    <mergeCell ref="B17:B18"/>
    <mergeCell ref="D3:O3"/>
    <mergeCell ref="A1:T1"/>
    <mergeCell ref="B5:B8"/>
    <mergeCell ref="B9:B11"/>
    <mergeCell ref="A3:A4"/>
    <mergeCell ref="B3:B4"/>
    <mergeCell ref="C3:C4"/>
    <mergeCell ref="T3:T4"/>
    <mergeCell ref="Q2:S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周评分统计</vt:lpstr>
      <vt:lpstr>月报统计</vt:lpstr>
      <vt:lpstr>年度绩效表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2015-04-01T02:54:31Z</dcterms:modified>
</cp:coreProperties>
</file>