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闪电购口径" sheetId="2" r:id="rId1"/>
    <sheet name="Sheet1" sheetId="3" r:id="rId2"/>
  </sheets>
  <calcPr calcId="152511" concurrentCalc="0"/>
</workbook>
</file>

<file path=xl/calcChain.xml><?xml version="1.0" encoding="utf-8"?>
<calcChain xmlns="http://schemas.openxmlformats.org/spreadsheetml/2006/main">
  <c r="C36" i="2" l="1"/>
  <c r="C35" i="2"/>
  <c r="C34" i="2"/>
  <c r="C27" i="2"/>
  <c r="C26" i="2"/>
  <c r="C19" i="2"/>
  <c r="C18" i="2"/>
  <c r="C17" i="2"/>
  <c r="C14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1" i="2"/>
</calcChain>
</file>

<file path=xl/sharedStrings.xml><?xml version="1.0" encoding="utf-8"?>
<sst xmlns="http://schemas.openxmlformats.org/spreadsheetml/2006/main" count="245" uniqueCount="157">
  <si>
    <t>字段</t>
    <phoneticPr fontId="2" type="noConversion"/>
  </si>
  <si>
    <t>地市</t>
    <phoneticPr fontId="2" type="noConversion"/>
  </si>
  <si>
    <t>卡归属省分</t>
    <phoneticPr fontId="2" type="noConversion"/>
  </si>
  <si>
    <t>卡归属地市</t>
    <phoneticPr fontId="2" type="noConversion"/>
  </si>
  <si>
    <t>商城订单号</t>
    <phoneticPr fontId="2" type="noConversion"/>
  </si>
  <si>
    <t>PUK码</t>
  </si>
  <si>
    <t xml:space="preserve">订单创建时间 </t>
    <phoneticPr fontId="2" type="noConversion"/>
  </si>
  <si>
    <t>预占号码，用户入网号码</t>
    <phoneticPr fontId="2" type="noConversion"/>
  </si>
  <si>
    <t>入网证件姓名</t>
    <phoneticPr fontId="2" type="noConversion"/>
  </si>
  <si>
    <t>入网证件号码</t>
    <phoneticPr fontId="2" type="noConversion"/>
  </si>
  <si>
    <t>联系电话</t>
    <phoneticPr fontId="2" type="noConversion"/>
  </si>
  <si>
    <t>订单状态描述，
发货退单
订单处理退单
客户拒收退单
待支付
待分配
待处理
处理中
待发货
发货中
物流在途
未签收
成功关闭
待分配退单
待开户
已签收
系统退单
待支付退单
待流程匹配
已退单
待自动审单
待人工审单
审单退单</t>
    <phoneticPr fontId="2" type="noConversion"/>
  </si>
  <si>
    <t>激活时间</t>
    <phoneticPr fontId="2" type="noConversion"/>
  </si>
  <si>
    <t>开户时间</t>
    <phoneticPr fontId="2" type="noConversion"/>
  </si>
  <si>
    <t>套餐名称</t>
    <phoneticPr fontId="2" type="noConversion"/>
  </si>
  <si>
    <t>商品名称</t>
    <phoneticPr fontId="2" type="noConversion"/>
  </si>
  <si>
    <t>是否符合实名制抽检</t>
    <phoneticPr fontId="2" type="noConversion"/>
  </si>
  <si>
    <t>订单提交完成页面填写的下单推荐人</t>
    <phoneticPr fontId="2" type="noConversion"/>
  </si>
  <si>
    <t>绑卡时间</t>
    <phoneticPr fontId="2" type="noConversion"/>
  </si>
  <si>
    <t>渠道名称</t>
    <phoneticPr fontId="2" type="noConversion"/>
  </si>
  <si>
    <t>首充时间</t>
    <phoneticPr fontId="2" type="noConversion"/>
  </si>
  <si>
    <t>首充金额，单位元</t>
    <phoneticPr fontId="2" type="noConversion"/>
  </si>
  <si>
    <t>未校验;已校验;转人工;已开户;已激活</t>
    <phoneticPr fontId="2" type="noConversion"/>
  </si>
  <si>
    <t>备注</t>
    <phoneticPr fontId="2" type="noConversion"/>
  </si>
  <si>
    <t>字符类型</t>
    <phoneticPr fontId="2" type="noConversion"/>
  </si>
  <si>
    <t>VARCHAR2(12)</t>
  </si>
  <si>
    <t>VARCHAR2(6)</t>
  </si>
  <si>
    <t>VARCHAR2(50)</t>
  </si>
  <si>
    <t>VARCHAR2(30)</t>
  </si>
  <si>
    <t>VARCHAR2(20)</t>
  </si>
  <si>
    <t>VARCHAR2(150)</t>
  </si>
  <si>
    <t>VARCHAR2(40)</t>
  </si>
  <si>
    <t>DATE</t>
  </si>
  <si>
    <t>VARCHAR2(11)</t>
  </si>
  <si>
    <t>VARCHAR2(80)</t>
  </si>
  <si>
    <t>VARCHAR2(10)</t>
  </si>
  <si>
    <t>VARCHAR2(2)</t>
  </si>
  <si>
    <t>VARCHAR2(200)</t>
  </si>
  <si>
    <t>VARCHAR2(500)</t>
  </si>
  <si>
    <t>NUMBER</t>
  </si>
  <si>
    <t>退单原因</t>
    <phoneticPr fontId="2" type="noConversion"/>
  </si>
  <si>
    <t>VARCHAR2(150)</t>
    <phoneticPr fontId="2" type="noConversion"/>
  </si>
  <si>
    <t>分隔符：@@@</t>
    <phoneticPr fontId="2" type="noConversion"/>
  </si>
  <si>
    <t>传递时间：每日6-9点上传数据，建议每日9点半后取数
每月全量文件，在2号和3号陆续上传，每月4号前提供，建议4号后取数据</t>
    <phoneticPr fontId="2" type="noConversion"/>
  </si>
  <si>
    <t>ftp服务器：10.20.55.12(dcn地址：132.38.0.77)</t>
    <phoneticPr fontId="2" type="noConversion"/>
  </si>
  <si>
    <r>
      <t>文件频率：</t>
    </r>
    <r>
      <rPr>
        <sz val="12"/>
        <color theme="1"/>
        <rFont val="微软雅黑"/>
        <family val="2"/>
        <charset val="134"/>
      </rPr>
      <t>每日一次，更新45天内的文件</t>
    </r>
    <r>
      <rPr>
        <sz val="12"/>
        <rFont val="微软雅黑"/>
        <family val="2"/>
        <charset val="134"/>
      </rPr>
      <t xml:space="preserve">
每月更新一次全量数据
月文件提供累计数据，即上线日期-T-1日，T为传递数据日期，日文件为 T-31日-t-1日</t>
    </r>
    <phoneticPr fontId="2" type="noConversion"/>
  </si>
  <si>
    <t>文件名：日文件：xxx_SDG_yyyymmdd，
历史文件：xxx_SDG__yyyymmddPRE</t>
    <phoneticPr fontId="2" type="noConversion"/>
  </si>
  <si>
    <t>说明：这个文件根据省分导入ICCID统计，存在没有订单号的记录</t>
    <phoneticPr fontId="2" type="noConversion"/>
  </si>
  <si>
    <t>目录：/2I_data/detail/sdg</t>
    <phoneticPr fontId="2" type="noConversion"/>
  </si>
  <si>
    <t>day_id</t>
  </si>
  <si>
    <t>prov_id</t>
  </si>
  <si>
    <t>area_id</t>
  </si>
  <si>
    <t>order_id</t>
  </si>
  <si>
    <t>iccid</t>
  </si>
  <si>
    <t>sim_satus</t>
  </si>
  <si>
    <t>puk</t>
  </si>
  <si>
    <t>dev_name</t>
  </si>
  <si>
    <t>dev_no</t>
  </si>
  <si>
    <t>dev_chnl_no</t>
  </si>
  <si>
    <t>bind_date</t>
  </si>
  <si>
    <t>order_date</t>
  </si>
  <si>
    <t>device_number</t>
  </si>
  <si>
    <t>cust_name</t>
  </si>
  <si>
    <t>card_id</t>
  </si>
  <si>
    <t>concat_phone</t>
  </si>
  <si>
    <t>sex</t>
  </si>
  <si>
    <t>age</t>
  </si>
  <si>
    <t>order_status</t>
  </si>
  <si>
    <t>activate_date</t>
  </si>
  <si>
    <t>oper_date</t>
  </si>
  <si>
    <t>product_name</t>
  </si>
  <si>
    <t>goods_name</t>
  </si>
  <si>
    <t>is_shiming</t>
  </si>
  <si>
    <t>shendan_id</t>
  </si>
  <si>
    <t>activate_id</t>
  </si>
  <si>
    <t>order_back_date</t>
  </si>
  <si>
    <t>order_back_reason</t>
  </si>
  <si>
    <t>comment</t>
  </si>
  <si>
    <t>channel_name</t>
  </si>
  <si>
    <t>pay_charge_time</t>
  </si>
  <si>
    <t>pay_charge</t>
  </si>
  <si>
    <t>广西</t>
  </si>
  <si>
    <t>柳州</t>
  </si>
  <si>
    <t>已激活</t>
  </si>
  <si>
    <t>NULL</t>
  </si>
  <si>
    <t>T鱼峰移固王甫海</t>
  </si>
  <si>
    <t>87a0717</t>
  </si>
  <si>
    <t>D鱼峰移固唐红丽</t>
  </si>
  <si>
    <t>开户转人工</t>
  </si>
  <si>
    <t>D鱼峰移固覃闯</t>
  </si>
  <si>
    <t>南宁</t>
  </si>
  <si>
    <t>语丝通讯</t>
  </si>
  <si>
    <t>59b2gh3</t>
  </si>
  <si>
    <t>地推吧李梓东</t>
  </si>
  <si>
    <t>地推吧谢芳</t>
  </si>
  <si>
    <t>4065925743</t>
  </si>
  <si>
    <t>8986011737593002039</t>
  </si>
  <si>
    <t>68361729</t>
  </si>
  <si>
    <t>5906672709</t>
  </si>
  <si>
    <t>20180121</t>
  </si>
  <si>
    <t>14:08:54</t>
  </si>
  <si>
    <t>14:09:39</t>
  </si>
  <si>
    <t>7360323705</t>
  </si>
  <si>
    <t>8986011737593002057</t>
  </si>
  <si>
    <t>36315477</t>
  </si>
  <si>
    <t>5906937822</t>
  </si>
  <si>
    <t>20180127</t>
  </si>
  <si>
    <t>12:13:42</t>
  </si>
  <si>
    <t>12:15:25</t>
  </si>
  <si>
    <t>1381206926</t>
  </si>
  <si>
    <t>8986011737593002029</t>
  </si>
  <si>
    <t>87729956</t>
  </si>
  <si>
    <t>20180202</t>
  </si>
  <si>
    <t>14:35:51</t>
  </si>
  <si>
    <t>14:36:39</t>
  </si>
  <si>
    <t>4271085994</t>
  </si>
  <si>
    <t>8986011737593002061</t>
  </si>
  <si>
    <t>45702643</t>
  </si>
  <si>
    <t>20180115</t>
  </si>
  <si>
    <t>12:50:49</t>
  </si>
  <si>
    <t>12:51:39</t>
  </si>
  <si>
    <t>5903034438</t>
  </si>
  <si>
    <t>8986011737593002004</t>
  </si>
  <si>
    <t>04817386</t>
  </si>
  <si>
    <t>5906900928</t>
  </si>
  <si>
    <t>20180129</t>
  </si>
  <si>
    <t>12:02:00</t>
  </si>
  <si>
    <t>12:05:08</t>
  </si>
  <si>
    <t>5041027856</t>
  </si>
  <si>
    <t>8986011557591001081</t>
  </si>
  <si>
    <t>52328714</t>
  </si>
  <si>
    <t>5906755548</t>
  </si>
  <si>
    <t>11:16:10</t>
  </si>
  <si>
    <t>11:17:22</t>
  </si>
  <si>
    <t>1263342105</t>
  </si>
  <si>
    <t>8986011737593002062</t>
  </si>
  <si>
    <t>84386876</t>
  </si>
  <si>
    <t>20180119</t>
  </si>
  <si>
    <t>12:24:05</t>
  </si>
  <si>
    <t>12:24:32</t>
  </si>
  <si>
    <t>6443534973</t>
  </si>
  <si>
    <t>8986011623591009456</t>
  </si>
  <si>
    <t>79237548</t>
  </si>
  <si>
    <t>5907110119</t>
  </si>
  <si>
    <t>12:47:24</t>
  </si>
  <si>
    <t>12:48:12</t>
  </si>
  <si>
    <t>4813991662</t>
  </si>
  <si>
    <t>8986011780114282439</t>
  </si>
  <si>
    <t>40691942</t>
  </si>
  <si>
    <t>5907110096</t>
  </si>
  <si>
    <t>13:50:57</t>
  </si>
  <si>
    <t>13:51:40</t>
  </si>
  <si>
    <t>6682786642</t>
  </si>
  <si>
    <t>8986011737593002001</t>
  </si>
  <si>
    <t>40135525</t>
  </si>
  <si>
    <t>18:07:08</t>
  </si>
  <si>
    <t>18:10:30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</si>
</sst>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4" fillId="0" borderId="1" xfId="0" applyFont="1" applyBorder="1"/>
    <xf numFmtId="0" fontId="1" fillId="0" borderId="1" xfId="0" applyFont="1" applyFill="1" applyBorder="1" applyAlignment="1">
      <alignment wrapText="1"/>
    </xf>
    <xf numFmtId="0" fontId="5" fillId="0" borderId="1" xfId="0" applyFont="1" applyBorder="1"/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24" workbookViewId="0">
      <selection activeCell="I28" sqref="I28"/>
    </sheetView>
  </sheetViews>
  <sheetFormatPr defaultRowHeight="16.5" x14ac:dyDescent="0.3"/>
  <cols>
    <col min="1" max="1" width="15.125" style="1" bestFit="1" customWidth="1"/>
    <col min="2" max="2" width="15.125" style="1" customWidth="1"/>
    <col min="3" max="3" width="33.875" style="1" bestFit="1" customWidth="1"/>
    <col min="4" max="4" width="17.375" customWidth="1"/>
    <col min="5" max="5" width="15" bestFit="1" customWidth="1"/>
  </cols>
  <sheetData>
    <row r="1" spans="1:7" ht="17.25" x14ac:dyDescent="0.3">
      <c r="A1" s="13" t="s">
        <v>44</v>
      </c>
      <c r="B1" s="13"/>
      <c r="C1" s="13"/>
    </row>
    <row r="2" spans="1:7" ht="17.25" x14ac:dyDescent="0.3">
      <c r="A2" s="14" t="s">
        <v>48</v>
      </c>
      <c r="B2" s="14"/>
      <c r="C2" s="14"/>
    </row>
    <row r="3" spans="1:7" ht="13.5" x14ac:dyDescent="0.15">
      <c r="A3" s="12" t="s">
        <v>46</v>
      </c>
      <c r="B3" s="12"/>
      <c r="C3" s="12"/>
    </row>
    <row r="4" spans="1:7" ht="52.5" customHeight="1" x14ac:dyDescent="0.3">
      <c r="A4" s="12"/>
      <c r="B4" s="12"/>
      <c r="C4" s="12"/>
      <c r="E4" s="13"/>
      <c r="F4" s="13"/>
      <c r="G4" s="13"/>
    </row>
    <row r="5" spans="1:7" ht="17.25" x14ac:dyDescent="0.3">
      <c r="A5" s="12" t="s">
        <v>45</v>
      </c>
      <c r="B5" s="12"/>
      <c r="C5" s="12"/>
      <c r="E5" s="14"/>
      <c r="F5" s="14"/>
      <c r="G5" s="14"/>
    </row>
    <row r="6" spans="1:7" ht="17.25" x14ac:dyDescent="0.15">
      <c r="A6" s="15" t="s">
        <v>42</v>
      </c>
      <c r="B6" s="16"/>
      <c r="C6" s="17"/>
    </row>
    <row r="7" spans="1:7" ht="17.25" x14ac:dyDescent="0.15">
      <c r="A7" s="12" t="s">
        <v>43</v>
      </c>
      <c r="B7" s="12"/>
      <c r="C7" s="12"/>
    </row>
    <row r="8" spans="1:7" x14ac:dyDescent="0.3">
      <c r="A8" s="10" t="s">
        <v>47</v>
      </c>
      <c r="B8" s="11"/>
      <c r="C8" s="11"/>
    </row>
    <row r="9" spans="1:7" ht="17.25" x14ac:dyDescent="0.3">
      <c r="E9" s="7"/>
      <c r="F9" s="8"/>
      <c r="G9" s="9"/>
    </row>
    <row r="10" spans="1:7" x14ac:dyDescent="0.35">
      <c r="A10" s="2" t="s">
        <v>0</v>
      </c>
      <c r="B10" s="2" t="s">
        <v>24</v>
      </c>
      <c r="C10" s="2" t="s">
        <v>23</v>
      </c>
    </row>
    <row r="11" spans="1:7" x14ac:dyDescent="0.35">
      <c r="A11" s="3" t="str">
        <f>"省分"</f>
        <v>省分</v>
      </c>
      <c r="B11" s="2" t="s">
        <v>26</v>
      </c>
      <c r="C11" s="2" t="s">
        <v>2</v>
      </c>
    </row>
    <row r="12" spans="1:7" x14ac:dyDescent="0.35">
      <c r="A12" s="3" t="s">
        <v>1</v>
      </c>
      <c r="B12" s="2" t="s">
        <v>26</v>
      </c>
      <c r="C12" s="2" t="s">
        <v>3</v>
      </c>
    </row>
    <row r="13" spans="1:7" x14ac:dyDescent="0.35">
      <c r="A13" s="3" t="str">
        <f>"正式订单号"</f>
        <v>正式订单号</v>
      </c>
      <c r="B13" s="2" t="s">
        <v>27</v>
      </c>
      <c r="C13" s="2" t="s">
        <v>4</v>
      </c>
    </row>
    <row r="14" spans="1:7" x14ac:dyDescent="0.35">
      <c r="A14" s="3" t="str">
        <f>"ICCID"</f>
        <v>ICCID</v>
      </c>
      <c r="B14" s="2" t="s">
        <v>28</v>
      </c>
      <c r="C14" s="3" t="str">
        <f>"ICCID"</f>
        <v>ICCID</v>
      </c>
    </row>
    <row r="15" spans="1:7" x14ac:dyDescent="0.35">
      <c r="A15" s="3" t="str">
        <f>"SIM卡状态"</f>
        <v>SIM卡状态</v>
      </c>
      <c r="B15" s="3"/>
      <c r="C15" s="2" t="s">
        <v>22</v>
      </c>
    </row>
    <row r="16" spans="1:7" x14ac:dyDescent="0.35">
      <c r="A16" s="3" t="str">
        <f>"PUK"</f>
        <v>PUK</v>
      </c>
      <c r="B16" s="2" t="s">
        <v>29</v>
      </c>
      <c r="C16" s="4" t="s">
        <v>5</v>
      </c>
    </row>
    <row r="17" spans="1:3" x14ac:dyDescent="0.35">
      <c r="A17" s="3" t="str">
        <f>"发展人姓名"</f>
        <v>发展人姓名</v>
      </c>
      <c r="B17" s="2" t="s">
        <v>30</v>
      </c>
      <c r="C17" s="3" t="str">
        <f>"发展人姓名"</f>
        <v>发展人姓名</v>
      </c>
    </row>
    <row r="18" spans="1:3" x14ac:dyDescent="0.35">
      <c r="A18" s="3" t="str">
        <f>"发展人编码"</f>
        <v>发展人编码</v>
      </c>
      <c r="B18" s="2" t="s">
        <v>31</v>
      </c>
      <c r="C18" s="3" t="str">
        <f>"发展人编码"</f>
        <v>发展人编码</v>
      </c>
    </row>
    <row r="19" spans="1:3" x14ac:dyDescent="0.35">
      <c r="A19" s="3" t="str">
        <f>"发展人部门编码"</f>
        <v>发展人部门编码</v>
      </c>
      <c r="B19" s="2" t="s">
        <v>31</v>
      </c>
      <c r="C19" s="3" t="str">
        <f>"发展人部门编码"</f>
        <v>发展人部门编码</v>
      </c>
    </row>
    <row r="20" spans="1:3" x14ac:dyDescent="0.35">
      <c r="A20" s="3" t="str">
        <f>"绑定时间"</f>
        <v>绑定时间</v>
      </c>
      <c r="B20" s="2" t="s">
        <v>32</v>
      </c>
      <c r="C20" s="2" t="s">
        <v>18</v>
      </c>
    </row>
    <row r="21" spans="1:3" x14ac:dyDescent="0.35">
      <c r="A21" s="3" t="str">
        <f>"订单时间"</f>
        <v>订单时间</v>
      </c>
      <c r="B21" s="2" t="s">
        <v>32</v>
      </c>
      <c r="C21" s="2" t="s">
        <v>6</v>
      </c>
    </row>
    <row r="22" spans="1:3" x14ac:dyDescent="0.35">
      <c r="A22" s="3" t="str">
        <f>"订购号码"</f>
        <v>订购号码</v>
      </c>
      <c r="B22" s="2" t="s">
        <v>33</v>
      </c>
      <c r="C22" s="2" t="s">
        <v>7</v>
      </c>
    </row>
    <row r="23" spans="1:3" x14ac:dyDescent="0.35">
      <c r="A23" s="3" t="str">
        <f>"客户姓名"</f>
        <v>客户姓名</v>
      </c>
      <c r="B23" s="2" t="s">
        <v>28</v>
      </c>
      <c r="C23" s="2" t="s">
        <v>8</v>
      </c>
    </row>
    <row r="24" spans="1:3" x14ac:dyDescent="0.35">
      <c r="A24" s="3" t="str">
        <f>"证件号码"</f>
        <v>证件号码</v>
      </c>
      <c r="B24" s="2" t="s">
        <v>34</v>
      </c>
      <c r="C24" s="2" t="s">
        <v>9</v>
      </c>
    </row>
    <row r="25" spans="1:3" x14ac:dyDescent="0.35">
      <c r="A25" s="3" t="str">
        <f>"联系电话"</f>
        <v>联系电话</v>
      </c>
      <c r="B25" s="2" t="s">
        <v>33</v>
      </c>
      <c r="C25" s="2" t="s">
        <v>10</v>
      </c>
    </row>
    <row r="26" spans="1:3" x14ac:dyDescent="0.35">
      <c r="A26" s="3" t="str">
        <f>"性别"</f>
        <v>性别</v>
      </c>
      <c r="B26" s="2" t="s">
        <v>26</v>
      </c>
      <c r="C26" s="3" t="str">
        <f>"性别"</f>
        <v>性别</v>
      </c>
    </row>
    <row r="27" spans="1:3" x14ac:dyDescent="0.35">
      <c r="A27" s="3" t="str">
        <f>"年龄"</f>
        <v>年龄</v>
      </c>
      <c r="B27" s="2" t="s">
        <v>35</v>
      </c>
      <c r="C27" s="3" t="str">
        <f>"年龄"</f>
        <v>年龄</v>
      </c>
    </row>
    <row r="28" spans="1:3" ht="379.5" x14ac:dyDescent="0.35">
      <c r="A28" s="3" t="str">
        <f>"订单状态"</f>
        <v>订单状态</v>
      </c>
      <c r="B28" s="2" t="s">
        <v>36</v>
      </c>
      <c r="C28" s="5" t="s">
        <v>11</v>
      </c>
    </row>
    <row r="29" spans="1:3" x14ac:dyDescent="0.35">
      <c r="A29" s="3" t="str">
        <f>"激活时间"</f>
        <v>激活时间</v>
      </c>
      <c r="B29" s="2" t="s">
        <v>32</v>
      </c>
      <c r="C29" s="2" t="s">
        <v>12</v>
      </c>
    </row>
    <row r="30" spans="1:3" x14ac:dyDescent="0.35">
      <c r="A30" s="3" t="str">
        <f>"开户时间"</f>
        <v>开户时间</v>
      </c>
      <c r="B30" s="2" t="s">
        <v>32</v>
      </c>
      <c r="C30" s="2" t="s">
        <v>13</v>
      </c>
    </row>
    <row r="31" spans="1:3" x14ac:dyDescent="0.35">
      <c r="A31" s="3" t="str">
        <f>"套餐名称"</f>
        <v>套餐名称</v>
      </c>
      <c r="B31" s="2" t="s">
        <v>29</v>
      </c>
      <c r="C31" s="2" t="s">
        <v>14</v>
      </c>
    </row>
    <row r="32" spans="1:3" x14ac:dyDescent="0.35">
      <c r="A32" s="3" t="str">
        <f>"商品名称"</f>
        <v>商品名称</v>
      </c>
      <c r="B32" s="2" t="s">
        <v>29</v>
      </c>
      <c r="C32" s="2" t="s">
        <v>15</v>
      </c>
    </row>
    <row r="33" spans="1:3" x14ac:dyDescent="0.35">
      <c r="A33" s="3" t="str">
        <f>"是否符合实名制"</f>
        <v>是否符合实名制</v>
      </c>
      <c r="B33" s="2" t="s">
        <v>35</v>
      </c>
      <c r="C33" s="2" t="s">
        <v>16</v>
      </c>
    </row>
    <row r="34" spans="1:3" x14ac:dyDescent="0.35">
      <c r="A34" s="3" t="str">
        <f>"审单工号"</f>
        <v>审单工号</v>
      </c>
      <c r="B34" s="2" t="s">
        <v>34</v>
      </c>
      <c r="C34" s="3" t="str">
        <f>"审单工号"</f>
        <v>审单工号</v>
      </c>
    </row>
    <row r="35" spans="1:3" x14ac:dyDescent="0.35">
      <c r="A35" s="3" t="str">
        <f>"激活工号"</f>
        <v>激活工号</v>
      </c>
      <c r="B35" s="2" t="s">
        <v>34</v>
      </c>
      <c r="C35" s="3" t="str">
        <f>"激活工号"</f>
        <v>激活工号</v>
      </c>
    </row>
    <row r="36" spans="1:3" x14ac:dyDescent="0.35">
      <c r="A36" s="3" t="str">
        <f>"退单时间"</f>
        <v>退单时间</v>
      </c>
      <c r="B36" s="2" t="s">
        <v>32</v>
      </c>
      <c r="C36" s="3" t="str">
        <f>"退单时间"</f>
        <v>退单时间</v>
      </c>
    </row>
    <row r="37" spans="1:3" x14ac:dyDescent="0.35">
      <c r="A37" s="3" t="str">
        <f>"退单原因"</f>
        <v>退单原因</v>
      </c>
      <c r="B37" s="2" t="s">
        <v>37</v>
      </c>
      <c r="C37" s="2" t="s">
        <v>40</v>
      </c>
    </row>
    <row r="38" spans="1:3" x14ac:dyDescent="0.35">
      <c r="A38" s="3" t="str">
        <f>"下单推荐人"</f>
        <v>下单推荐人</v>
      </c>
      <c r="B38" s="6" t="s">
        <v>41</v>
      </c>
      <c r="C38" s="2" t="s">
        <v>17</v>
      </c>
    </row>
    <row r="39" spans="1:3" x14ac:dyDescent="0.35">
      <c r="A39" s="3" t="str">
        <f>"渠道名称"</f>
        <v>渠道名称</v>
      </c>
      <c r="B39" s="2" t="s">
        <v>38</v>
      </c>
      <c r="C39" s="2" t="s">
        <v>19</v>
      </c>
    </row>
    <row r="40" spans="1:3" x14ac:dyDescent="0.35">
      <c r="A40" s="3" t="str">
        <f>"首充时间"</f>
        <v>首充时间</v>
      </c>
      <c r="B40" s="2" t="s">
        <v>25</v>
      </c>
      <c r="C40" s="2" t="s">
        <v>20</v>
      </c>
    </row>
    <row r="41" spans="1:3" x14ac:dyDescent="0.35">
      <c r="A41" s="3" t="str">
        <f>"首充金额(元)"</f>
        <v>首充金额(元)</v>
      </c>
      <c r="B41" s="2" t="s">
        <v>39</v>
      </c>
      <c r="C41" s="2" t="s">
        <v>21</v>
      </c>
    </row>
  </sheetData>
  <mergeCells count="9">
    <mergeCell ref="A8:C8"/>
    <mergeCell ref="A7:C7"/>
    <mergeCell ref="E4:G4"/>
    <mergeCell ref="E5:G5"/>
    <mergeCell ref="A1:C1"/>
    <mergeCell ref="A2:C2"/>
    <mergeCell ref="A3:C4"/>
    <mergeCell ref="A5:C5"/>
    <mergeCell ref="A6:C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workbookViewId="0">
      <selection activeCell="M9" sqref="M9"/>
    </sheetView>
  </sheetViews>
  <sheetFormatPr defaultRowHeight="13.5" x14ac:dyDescent="0.15"/>
  <cols>
    <col min="1" max="5" width="9" style="18"/>
    <col min="6" max="6" width="23.625" style="18" customWidth="1"/>
    <col min="7" max="10" width="9" style="18"/>
    <col min="11" max="11" width="12.5" style="18" customWidth="1"/>
    <col min="12" max="12" width="9" style="18"/>
    <col min="13" max="13" width="13.875" style="18" customWidth="1"/>
    <col min="14" max="14" width="22.125" style="18" customWidth="1"/>
    <col min="15" max="15" width="17.875" style="18" customWidth="1"/>
    <col min="16" max="16384" width="9" style="18"/>
  </cols>
  <sheetData>
    <row r="1" spans="1:32" x14ac:dyDescent="0.15">
      <c r="A1" s="18" t="s">
        <v>49</v>
      </c>
      <c r="B1" s="18" t="s">
        <v>50</v>
      </c>
      <c r="C1" s="18" t="s">
        <v>51</v>
      </c>
      <c r="D1" s="18" t="s">
        <v>52</v>
      </c>
      <c r="E1" s="18" t="s">
        <v>53</v>
      </c>
      <c r="F1" s="18" t="s">
        <v>54</v>
      </c>
      <c r="G1" s="18" t="s">
        <v>55</v>
      </c>
      <c r="H1" s="18" t="s">
        <v>56</v>
      </c>
      <c r="I1" s="18" t="s">
        <v>57</v>
      </c>
      <c r="J1" s="18" t="s">
        <v>58</v>
      </c>
      <c r="K1" s="18" t="s">
        <v>59</v>
      </c>
      <c r="L1" s="18" t="s">
        <v>60</v>
      </c>
      <c r="M1" s="18" t="s">
        <v>61</v>
      </c>
      <c r="N1" s="18" t="s">
        <v>62</v>
      </c>
      <c r="O1" s="18" t="s">
        <v>63</v>
      </c>
      <c r="P1" s="18" t="s">
        <v>64</v>
      </c>
      <c r="Q1" s="18" t="s">
        <v>65</v>
      </c>
      <c r="R1" s="18" t="s">
        <v>66</v>
      </c>
      <c r="S1" s="18" t="s">
        <v>67</v>
      </c>
      <c r="T1" s="18" t="s">
        <v>68</v>
      </c>
      <c r="U1" s="18" t="s">
        <v>69</v>
      </c>
      <c r="V1" s="18" t="s">
        <v>70</v>
      </c>
      <c r="W1" s="18" t="s">
        <v>71</v>
      </c>
      <c r="X1" s="18" t="s">
        <v>72</v>
      </c>
      <c r="Y1" s="18" t="s">
        <v>73</v>
      </c>
      <c r="Z1" s="18" t="s">
        <v>74</v>
      </c>
      <c r="AA1" s="18" t="s">
        <v>75</v>
      </c>
      <c r="AB1" s="18" t="s">
        <v>76</v>
      </c>
      <c r="AC1" s="18" t="s">
        <v>77</v>
      </c>
      <c r="AD1" s="18" t="s">
        <v>78</v>
      </c>
      <c r="AE1" s="18" t="s">
        <v>79</v>
      </c>
      <c r="AF1" s="18" t="s">
        <v>80</v>
      </c>
    </row>
    <row r="2" spans="1:32" x14ac:dyDescent="0.15">
      <c r="A2" s="18" t="s">
        <v>81</v>
      </c>
      <c r="B2" s="18" t="s">
        <v>82</v>
      </c>
      <c r="C2" s="18" t="s">
        <v>95</v>
      </c>
      <c r="D2" s="18" t="s">
        <v>96</v>
      </c>
      <c r="E2" s="18" t="s">
        <v>83</v>
      </c>
      <c r="F2" s="18" t="s">
        <v>97</v>
      </c>
      <c r="G2" s="18" t="s">
        <v>84</v>
      </c>
      <c r="H2" s="18" t="s">
        <v>85</v>
      </c>
      <c r="I2" s="18" t="s">
        <v>98</v>
      </c>
      <c r="J2" s="18" t="s">
        <v>86</v>
      </c>
      <c r="K2" s="18" t="s">
        <v>99</v>
      </c>
      <c r="L2" s="18" t="s">
        <v>100</v>
      </c>
      <c r="M2" s="18" t="s">
        <v>99</v>
      </c>
      <c r="N2" s="18" t="s">
        <v>101</v>
      </c>
      <c r="O2" s="18" t="s">
        <v>84</v>
      </c>
    </row>
    <row r="3" spans="1:32" x14ac:dyDescent="0.15">
      <c r="A3" s="18" t="s">
        <v>81</v>
      </c>
      <c r="B3" s="18" t="s">
        <v>82</v>
      </c>
      <c r="C3" s="18" t="s">
        <v>102</v>
      </c>
      <c r="D3" s="18" t="s">
        <v>103</v>
      </c>
      <c r="E3" s="18" t="s">
        <v>83</v>
      </c>
      <c r="F3" s="18" t="s">
        <v>104</v>
      </c>
      <c r="G3" s="18" t="s">
        <v>84</v>
      </c>
      <c r="H3" s="18" t="s">
        <v>87</v>
      </c>
      <c r="I3" s="18" t="s">
        <v>105</v>
      </c>
      <c r="J3" s="18" t="s">
        <v>86</v>
      </c>
      <c r="K3" s="18" t="s">
        <v>106</v>
      </c>
      <c r="L3" s="18" t="s">
        <v>107</v>
      </c>
      <c r="M3" s="18" t="s">
        <v>106</v>
      </c>
      <c r="N3" s="18" t="s">
        <v>108</v>
      </c>
      <c r="O3" s="18" t="s">
        <v>84</v>
      </c>
    </row>
    <row r="4" spans="1:32" x14ac:dyDescent="0.15">
      <c r="A4" s="18" t="s">
        <v>81</v>
      </c>
      <c r="B4" s="18" t="s">
        <v>82</v>
      </c>
      <c r="C4" s="18" t="s">
        <v>109</v>
      </c>
      <c r="D4" s="18" t="s">
        <v>110</v>
      </c>
      <c r="E4" s="18" t="s">
        <v>88</v>
      </c>
      <c r="F4" s="18" t="s">
        <v>111</v>
      </c>
      <c r="G4" s="18" t="s">
        <v>84</v>
      </c>
      <c r="H4" s="18" t="s">
        <v>85</v>
      </c>
      <c r="I4" s="18" t="s">
        <v>98</v>
      </c>
      <c r="J4" s="18" t="s">
        <v>86</v>
      </c>
      <c r="K4" s="18" t="s">
        <v>112</v>
      </c>
      <c r="L4" s="18" t="s">
        <v>113</v>
      </c>
      <c r="M4" s="18" t="s">
        <v>112</v>
      </c>
      <c r="N4" s="18" t="s">
        <v>114</v>
      </c>
      <c r="O4" s="18" t="s">
        <v>84</v>
      </c>
    </row>
    <row r="5" spans="1:32" x14ac:dyDescent="0.15">
      <c r="A5" s="18" t="s">
        <v>81</v>
      </c>
      <c r="B5" s="18" t="s">
        <v>82</v>
      </c>
      <c r="C5" s="18" t="s">
        <v>115</v>
      </c>
      <c r="D5" s="18" t="s">
        <v>116</v>
      </c>
      <c r="E5" s="18" t="s">
        <v>83</v>
      </c>
      <c r="F5" s="18" t="s">
        <v>117</v>
      </c>
      <c r="G5" s="18" t="s">
        <v>84</v>
      </c>
      <c r="H5" s="18" t="s">
        <v>87</v>
      </c>
      <c r="I5" s="18" t="s">
        <v>105</v>
      </c>
      <c r="J5" s="18" t="s">
        <v>86</v>
      </c>
      <c r="K5" s="18" t="s">
        <v>118</v>
      </c>
      <c r="L5" s="18" t="s">
        <v>119</v>
      </c>
      <c r="M5" s="18" t="s">
        <v>118</v>
      </c>
      <c r="N5" s="18" t="s">
        <v>120</v>
      </c>
      <c r="O5" s="18" t="s">
        <v>84</v>
      </c>
    </row>
    <row r="6" spans="1:32" x14ac:dyDescent="0.15">
      <c r="A6" s="18" t="s">
        <v>81</v>
      </c>
      <c r="B6" s="18" t="s">
        <v>82</v>
      </c>
      <c r="C6" s="18" t="s">
        <v>121</v>
      </c>
      <c r="D6" s="18" t="s">
        <v>122</v>
      </c>
      <c r="E6" s="18" t="s">
        <v>83</v>
      </c>
      <c r="F6" s="18" t="s">
        <v>123</v>
      </c>
      <c r="G6" s="18" t="s">
        <v>84</v>
      </c>
      <c r="H6" s="18" t="s">
        <v>89</v>
      </c>
      <c r="I6" s="18" t="s">
        <v>124</v>
      </c>
      <c r="J6" s="18" t="s">
        <v>86</v>
      </c>
      <c r="K6" s="18" t="s">
        <v>125</v>
      </c>
      <c r="L6" s="18" t="s">
        <v>126</v>
      </c>
      <c r="M6" s="18" t="s">
        <v>125</v>
      </c>
      <c r="N6" s="18" t="s">
        <v>127</v>
      </c>
      <c r="O6" s="18" t="s">
        <v>84</v>
      </c>
    </row>
    <row r="7" spans="1:32" x14ac:dyDescent="0.15">
      <c r="A7" s="18" t="s">
        <v>81</v>
      </c>
      <c r="B7" s="18" t="s">
        <v>90</v>
      </c>
      <c r="C7" s="18" t="s">
        <v>128</v>
      </c>
      <c r="D7" s="18" t="s">
        <v>129</v>
      </c>
      <c r="E7" s="18" t="s">
        <v>83</v>
      </c>
      <c r="F7" s="18" t="s">
        <v>130</v>
      </c>
      <c r="G7" s="18" t="s">
        <v>84</v>
      </c>
      <c r="H7" s="18" t="s">
        <v>91</v>
      </c>
      <c r="I7" s="18" t="s">
        <v>131</v>
      </c>
      <c r="J7" s="18" t="s">
        <v>92</v>
      </c>
      <c r="K7" s="18" t="s">
        <v>118</v>
      </c>
      <c r="L7" s="18" t="s">
        <v>132</v>
      </c>
      <c r="M7" s="18" t="s">
        <v>118</v>
      </c>
      <c r="N7" s="18" t="s">
        <v>133</v>
      </c>
      <c r="O7" s="18" t="s">
        <v>84</v>
      </c>
    </row>
    <row r="8" spans="1:32" x14ac:dyDescent="0.15">
      <c r="A8" s="18" t="s">
        <v>81</v>
      </c>
      <c r="B8" s="18" t="s">
        <v>82</v>
      </c>
      <c r="C8" s="18" t="s">
        <v>134</v>
      </c>
      <c r="D8" s="18" t="s">
        <v>135</v>
      </c>
      <c r="E8" s="18" t="s">
        <v>83</v>
      </c>
      <c r="F8" s="18" t="s">
        <v>136</v>
      </c>
      <c r="G8" s="18" t="s">
        <v>84</v>
      </c>
      <c r="H8" s="18" t="s">
        <v>87</v>
      </c>
      <c r="I8" s="18" t="s">
        <v>105</v>
      </c>
      <c r="J8" s="18" t="s">
        <v>86</v>
      </c>
      <c r="K8" s="18" t="s">
        <v>137</v>
      </c>
      <c r="L8" s="18" t="s">
        <v>138</v>
      </c>
      <c r="M8" s="18" t="s">
        <v>137</v>
      </c>
      <c r="N8" s="18" t="s">
        <v>139</v>
      </c>
      <c r="O8" s="18" t="s">
        <v>84</v>
      </c>
    </row>
    <row r="9" spans="1:32" x14ac:dyDescent="0.15">
      <c r="A9" s="18" t="s">
        <v>81</v>
      </c>
      <c r="B9" s="18" t="s">
        <v>90</v>
      </c>
      <c r="C9" s="18" t="s">
        <v>140</v>
      </c>
      <c r="D9" s="18" t="s">
        <v>141</v>
      </c>
      <c r="E9" s="18" t="s">
        <v>88</v>
      </c>
      <c r="F9" s="18" t="s">
        <v>142</v>
      </c>
      <c r="G9" s="18" t="s">
        <v>84</v>
      </c>
      <c r="H9" s="18" t="s">
        <v>93</v>
      </c>
      <c r="I9" s="18" t="s">
        <v>143</v>
      </c>
      <c r="J9" s="18" t="s">
        <v>92</v>
      </c>
      <c r="K9" s="18" t="s">
        <v>137</v>
      </c>
      <c r="L9" s="18" t="s">
        <v>144</v>
      </c>
      <c r="M9" s="18" t="s">
        <v>137</v>
      </c>
      <c r="N9" s="18" t="s">
        <v>145</v>
      </c>
      <c r="O9" s="18" t="s">
        <v>84</v>
      </c>
    </row>
    <row r="10" spans="1:32" x14ac:dyDescent="0.15">
      <c r="A10" s="18" t="s">
        <v>81</v>
      </c>
      <c r="B10" s="18" t="s">
        <v>90</v>
      </c>
      <c r="C10" s="18" t="s">
        <v>146</v>
      </c>
      <c r="D10" s="18" t="s">
        <v>147</v>
      </c>
      <c r="E10" s="18" t="s">
        <v>88</v>
      </c>
      <c r="F10" s="18" t="s">
        <v>148</v>
      </c>
      <c r="G10" s="18" t="s">
        <v>84</v>
      </c>
      <c r="H10" s="18" t="s">
        <v>94</v>
      </c>
      <c r="I10" s="18" t="s">
        <v>149</v>
      </c>
      <c r="J10" s="18" t="s">
        <v>92</v>
      </c>
      <c r="K10" s="18" t="s">
        <v>137</v>
      </c>
      <c r="L10" s="18" t="s">
        <v>150</v>
      </c>
      <c r="M10" s="18" t="s">
        <v>137</v>
      </c>
      <c r="N10" s="18" t="s">
        <v>151</v>
      </c>
      <c r="O10" s="18" t="s">
        <v>84</v>
      </c>
    </row>
    <row r="11" spans="1:32" x14ac:dyDescent="0.15">
      <c r="A11" s="18" t="s">
        <v>81</v>
      </c>
      <c r="B11" s="18" t="s">
        <v>82</v>
      </c>
      <c r="C11" s="18" t="s">
        <v>152</v>
      </c>
      <c r="D11" s="18" t="s">
        <v>153</v>
      </c>
      <c r="E11" s="18" t="s">
        <v>83</v>
      </c>
      <c r="F11" s="18" t="s">
        <v>154</v>
      </c>
      <c r="G11" s="18" t="s">
        <v>84</v>
      </c>
      <c r="H11" s="18" t="s">
        <v>89</v>
      </c>
      <c r="I11" s="18" t="s">
        <v>124</v>
      </c>
      <c r="J11" s="18" t="s">
        <v>86</v>
      </c>
      <c r="K11" s="18" t="s">
        <v>137</v>
      </c>
      <c r="L11" s="18" t="s">
        <v>155</v>
      </c>
      <c r="M11" s="18" t="s">
        <v>137</v>
      </c>
      <c r="N11" s="18" t="s">
        <v>156</v>
      </c>
      <c r="O11" s="18" t="s">
        <v>84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闪电购口径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2018-03-01T09:17:00Z</dcterms:modified>
</cp:coreProperties>
</file>