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chrhodes\VNCPhidgets\VNCPhidget22\"/>
    </mc:Choice>
  </mc:AlternateContent>
  <xr:revisionPtr revIDLastSave="0" documentId="8_{497F07C8-E5A3-4F31-B522-C7AF588AD4DC}" xr6:coauthVersionLast="47" xr6:coauthVersionMax="47" xr10:uidLastSave="{00000000-0000-0000-0000-000000000000}"/>
  <bookViews>
    <workbookView xWindow="-32300" yWindow="3780" windowWidth="28800" windowHeight="15450" xr2:uid="{96CFAEFE-5B15-413F-A022-E7E169A791BB}"/>
  </bookViews>
  <sheets>
    <sheet name="ServoTyp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3" l="1"/>
  <c r="J16" i="3"/>
  <c r="J15" i="3"/>
  <c r="J14" i="3"/>
  <c r="J13" i="3"/>
  <c r="J12" i="3"/>
  <c r="J11" i="3"/>
  <c r="J10" i="3"/>
  <c r="J9" i="3"/>
  <c r="J6" i="3"/>
  <c r="I6" i="3"/>
  <c r="H6" i="3"/>
</calcChain>
</file>

<file path=xl/sharedStrings.xml><?xml version="1.0" encoding="utf-8"?>
<sst xmlns="http://schemas.openxmlformats.org/spreadsheetml/2006/main" count="167" uniqueCount="104">
  <si>
    <t>0}//null</t>
  </si>
  <si>
    <t>Servo Type</t>
  </si>
  <si>
    <t>Min Pulse Width</t>
  </si>
  <si>
    <t>Max Pulse Width</t>
  </si>
  <si>
    <t>PHIDGET_SERVO_DEFAULT</t>
  </si>
  <si>
    <t>constCPhidgetServoParametersPhid_Servo_Types[]={</t>
  </si>
  <si>
    <t>23*128/12.0</t>
  </si>
  <si>
    <t>243*128/12.0</t>
  </si>
  <si>
    <t>128/12.0</t>
  </si>
  <si>
    <t>//245.3us(0)-2592us(220)</t>
  </si>
  <si>
    <t>10.666us/degree</t>
  </si>
  <si>
    <t>maxvel</t>
  </si>
  <si>
    <t>//0us-MAXus</t>
  </si>
  <si>
    <t>1us/us</t>
  </si>
  <si>
    <t>1680/180.0</t>
  </si>
  <si>
    <t>//180degrees</t>
  </si>
  <si>
    <t>316deg/s</t>
  </si>
  <si>
    <t>1420/145.0</t>
  </si>
  <si>
    <t>//145degrees</t>
  </si>
  <si>
    <t>400deg/s</t>
  </si>
  <si>
    <t>1700/180.0</t>
  </si>
  <si>
    <t>1800/180.0</t>
  </si>
  <si>
    <t>286deg/s</t>
  </si>
  <si>
    <t>1850/175.0</t>
  </si>
  <si>
    <t>//175degrees</t>
  </si>
  <si>
    <t>545deg/s</t>
  </si>
  <si>
    <t>440/100.0</t>
  </si>
  <si>
    <t>//"100"degrees(stoppedat50)</t>
  </si>
  <si>
    <t>1850/2880.0</t>
  </si>
  <si>
    <t>//2881degrees</t>
  </si>
  <si>
    <t>225deg/s</t>
  </si>
  <si>
    <t>1820/180.0</t>
  </si>
  <si>
    <t>272deg/s</t>
  </si>
  <si>
    <t>1750/180.0</t>
  </si>
  <si>
    <t>300deg/s</t>
  </si>
  <si>
    <t>1070/180.0</t>
  </si>
  <si>
    <t>250deg/s</t>
  </si>
  <si>
    <t>1000/30.0</t>
  </si>
  <si>
    <t>//30mm</t>
  </si>
  <si>
    <t>23mm/s</t>
  </si>
  <si>
    <t>1000/50.0</t>
  </si>
  <si>
    <t>//50mm</t>
  </si>
  <si>
    <t>12mm/s</t>
  </si>
  <si>
    <t>5mm/s</t>
  </si>
  <si>
    <t>1000/100.0</t>
  </si>
  <si>
    <t>//100mm</t>
  </si>
  <si>
    <t>1675/180.0</t>
  </si>
  <si>
    <t>600deg/s</t>
  </si>
  <si>
    <t>375deg/s</t>
  </si>
  <si>
    <t>620/100.0</t>
  </si>
  <si>
    <t>//"100"degrees(stoppedat50(1435))</t>
  </si>
  <si>
    <t>910/100.0</t>
  </si>
  <si>
    <t>//"100"degrees(stoppedat50(1495))</t>
  </si>
  <si>
    <t>1740/180.0</t>
  </si>
  <si>
    <t>285deg/s</t>
  </si>
  <si>
    <t>650/100.0</t>
  </si>
  <si>
    <t>//"100"degrees(stoppedat50(1475))</t>
  </si>
  <si>
    <t>1615/180.0</t>
  </si>
  <si>
    <t>};</t>
  </si>
  <si>
    <t>Pulse Width for 1 deg</t>
  </si>
  <si>
    <t>Max Velocity</t>
  </si>
  <si>
    <t>PHIDGET_SERVO_RAW_us_MODE</t>
  </si>
  <si>
    <t>PHIDGET_SERVO_HITEC_HS322HD</t>
  </si>
  <si>
    <t>PHIDGET_SERVO_HITEC_HS5245MG</t>
  </si>
  <si>
    <t>PHIDGET_SERVO_HITEC_805BB</t>
  </si>
  <si>
    <t>PHIDGET_SERVO_HITEC_HS422</t>
  </si>
  <si>
    <t>PHIDGET_SERVO_TOWERPRO_MG90</t>
  </si>
  <si>
    <t>PHIDGET_SERVO_HITEC_HSR1425CR</t>
  </si>
  <si>
    <t>PHIDGET_SERVO_HITEC_HS785HB</t>
  </si>
  <si>
    <t>PHIDGET_SERVO_HITEC_HS485HB</t>
  </si>
  <si>
    <t>PHIDGET_SERVO_HITEC_HS645MG</t>
  </si>
  <si>
    <t>PHIDGET_SERVO_HITEC_815BB</t>
  </si>
  <si>
    <t>PHIDGET_SERVO_FIRGELLI_L12_30_50_06_R</t>
  </si>
  <si>
    <t>PHIDGET_SERVO_FIRGELLI_L12_50_100_06_R</t>
  </si>
  <si>
    <t>PHIDGET_SERVO_FIRGELLI_L12_50_210_06_R</t>
  </si>
  <si>
    <t>PHIDGET_SERVO_FIRGELLI_L12_100_50_06_R</t>
  </si>
  <si>
    <t>PHIDGET_SERVO_FIRGELLI_L12_100_100_06_R</t>
  </si>
  <si>
    <t>PHIDGET_SERVO_SPRINGRC_SM_S2313M</t>
  </si>
  <si>
    <t>PHIDGET_SERVO_SPRINGRC_SM_S3317M</t>
  </si>
  <si>
    <t>PHIDGET_SERVO_SPRINGRC_SM_S3317SR</t>
  </si>
  <si>
    <t>PHIDGET_SERVO_SPRINGRC_SM_S4303R</t>
  </si>
  <si>
    <t>PHIDGET_SERVO_SPRINGRC_SM_S4315M</t>
  </si>
  <si>
    <t>PHIDGET_SERVO_SPRINGRC_SM_S4315R</t>
  </si>
  <si>
    <t>PHIDGET_SERVO_SPRINGRC_SM_S4505B</t>
  </si>
  <si>
    <t>PHIDGET_SERVO_USER_DEFINED</t>
  </si>
  <si>
    <t>50/12.0*16384</t>
  </si>
  <si>
    <t>1680/180.0*316</t>
  </si>
  <si>
    <t>1420/145.0*400</t>
  </si>
  <si>
    <t>1700/180.0*316</t>
  </si>
  <si>
    <t>1800/180.0*286</t>
  </si>
  <si>
    <t>1850/175.0*545</t>
  </si>
  <si>
    <t>1850/2880.0*225</t>
  </si>
  <si>
    <t>1820/180.0*272</t>
  </si>
  <si>
    <t>1750/180.0*300</t>
  </si>
  <si>
    <t>1070/180.0*250</t>
  </si>
  <si>
    <t>1000/30.0*23</t>
  </si>
  <si>
    <t>1000/50.0*12</t>
  </si>
  <si>
    <t>1000/50.0*5</t>
  </si>
  <si>
    <t>1000/100.0*23</t>
  </si>
  <si>
    <t>1000/100.0*12</t>
  </si>
  <si>
    <t>1675/180.0*600</t>
  </si>
  <si>
    <t>1800/180.0*375</t>
  </si>
  <si>
    <t>1740/180.0*285</t>
  </si>
  <si>
    <t>1615/180.0*400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</si>
</sst>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BAEDE-F804-4AAD-98E7-5104C7D76EC1}">
  <dimension ref="A4:K33"/>
  <sheetViews>
    <sheetView tabSelected="1" workbookViewId="0">
      <selection activeCell="D7" sqref="D7"/>
    </sheetView>
  </sheetViews>
  <sheetFormatPr defaultRowHeight="14.5" x14ac:dyDescent="0.35"/>
  <cols>
    <col min="1" max="1" width="40.453125" bestFit="1" customWidth="1"/>
    <col min="2" max="2" width="13.7265625" bestFit="1" customWidth="1"/>
    <col min="3" max="3" width="14.08984375" bestFit="1" customWidth="1"/>
    <col min="4" max="4" width="17.7265625" bestFit="1" customWidth="1"/>
    <col min="5" max="5" width="15.6328125" bestFit="1" customWidth="1"/>
    <col min="6" max="6" width="30" bestFit="1" customWidth="1"/>
    <col min="7" max="7" width="32.6328125" bestFit="1" customWidth="1"/>
    <col min="8" max="8" width="14.90625" bestFit="1" customWidth="1"/>
    <col min="9" max="9" width="7.1796875" bestFit="1" customWidth="1"/>
  </cols>
  <sheetData>
    <row r="4" spans="1:11" x14ac:dyDescent="0.35">
      <c r="A4" t="s">
        <v>5</v>
      </c>
    </row>
    <row r="5" spans="1:11" x14ac:dyDescent="0.35">
      <c r="A5" t="s">
        <v>1</v>
      </c>
      <c r="B5" t="s">
        <v>2</v>
      </c>
      <c r="C5" t="s">
        <v>3</v>
      </c>
      <c r="D5" t="s">
        <v>59</v>
      </c>
      <c r="E5" t="s">
        <v>60</v>
      </c>
    </row>
    <row r="6" spans="1:11" x14ac:dyDescent="0.35">
      <c r="A6" t="s">
        <v>4</v>
      </c>
      <c r="B6" t="s">
        <v>6</v>
      </c>
      <c r="C6" t="s">
        <v>7</v>
      </c>
      <c r="D6" t="s">
        <v>8</v>
      </c>
      <c r="E6" t="s">
        <v>85</v>
      </c>
      <c r="F6" t="s">
        <v>9</v>
      </c>
      <c r="G6" t="s">
        <v>10</v>
      </c>
      <c r="H6">
        <f>23*128/12</f>
        <v>245.33333333333334</v>
      </c>
      <c r="I6">
        <f>243*128/12</f>
        <v>2592</v>
      </c>
      <c r="J6">
        <f>128/12</f>
        <v>10.666666666666666</v>
      </c>
      <c r="K6" t="s">
        <v>85</v>
      </c>
    </row>
    <row r="7" spans="1:11" x14ac:dyDescent="0.35">
      <c r="B7">
        <v>550</v>
      </c>
      <c r="C7">
        <v>2450</v>
      </c>
    </row>
    <row r="8" spans="1:11" x14ac:dyDescent="0.35">
      <c r="A8" t="s">
        <v>61</v>
      </c>
      <c r="B8">
        <v>0</v>
      </c>
      <c r="C8">
        <v>10000</v>
      </c>
      <c r="D8">
        <v>1</v>
      </c>
      <c r="E8" t="s">
        <v>85</v>
      </c>
      <c r="F8" t="s">
        <v>12</v>
      </c>
      <c r="G8" t="s">
        <v>13</v>
      </c>
      <c r="J8">
        <v>1</v>
      </c>
      <c r="K8" t="s">
        <v>85</v>
      </c>
    </row>
    <row r="9" spans="1:11" x14ac:dyDescent="0.35">
      <c r="A9" t="s">
        <v>62</v>
      </c>
      <c r="B9">
        <v>630</v>
      </c>
      <c r="C9">
        <v>2310</v>
      </c>
      <c r="D9" t="s">
        <v>14</v>
      </c>
      <c r="E9" t="s">
        <v>86</v>
      </c>
      <c r="F9" t="s">
        <v>15</v>
      </c>
      <c r="G9" t="s">
        <v>16</v>
      </c>
      <c r="J9">
        <f>1680/180</f>
        <v>9.3333333333333339</v>
      </c>
      <c r="K9" t="s">
        <v>86</v>
      </c>
    </row>
    <row r="10" spans="1:11" x14ac:dyDescent="0.35">
      <c r="A10" t="s">
        <v>63</v>
      </c>
      <c r="B10">
        <v>765</v>
      </c>
      <c r="C10">
        <v>2185</v>
      </c>
      <c r="D10" t="s">
        <v>17</v>
      </c>
      <c r="E10" t="s">
        <v>87</v>
      </c>
      <c r="F10" t="s">
        <v>18</v>
      </c>
      <c r="G10" t="s">
        <v>19</v>
      </c>
      <c r="J10">
        <f>1420/145</f>
        <v>9.7931034482758612</v>
      </c>
      <c r="K10" t="s">
        <v>87</v>
      </c>
    </row>
    <row r="11" spans="1:11" x14ac:dyDescent="0.35">
      <c r="A11" t="s">
        <v>64</v>
      </c>
      <c r="B11">
        <v>650</v>
      </c>
      <c r="C11">
        <v>2350</v>
      </c>
      <c r="D11" t="s">
        <v>20</v>
      </c>
      <c r="E11" t="s">
        <v>88</v>
      </c>
      <c r="F11" t="s">
        <v>15</v>
      </c>
      <c r="G11" t="s">
        <v>16</v>
      </c>
      <c r="J11">
        <f>1700/180</f>
        <v>9.4444444444444446</v>
      </c>
      <c r="K11" t="s">
        <v>88</v>
      </c>
    </row>
    <row r="12" spans="1:11" x14ac:dyDescent="0.35">
      <c r="A12" t="s">
        <v>65</v>
      </c>
      <c r="B12">
        <v>650</v>
      </c>
      <c r="C12">
        <v>2450</v>
      </c>
      <c r="D12" t="s">
        <v>21</v>
      </c>
      <c r="E12" t="s">
        <v>89</v>
      </c>
      <c r="F12" t="s">
        <v>15</v>
      </c>
      <c r="G12" t="s">
        <v>22</v>
      </c>
      <c r="J12">
        <f>1800/180</f>
        <v>10</v>
      </c>
      <c r="K12" t="s">
        <v>89</v>
      </c>
    </row>
    <row r="13" spans="1:11" x14ac:dyDescent="0.35">
      <c r="A13" t="s">
        <v>66</v>
      </c>
      <c r="B13">
        <v>485</v>
      </c>
      <c r="C13">
        <v>2335</v>
      </c>
      <c r="D13" t="s">
        <v>23</v>
      </c>
      <c r="E13" t="s">
        <v>90</v>
      </c>
      <c r="F13" t="s">
        <v>24</v>
      </c>
      <c r="G13" t="s">
        <v>25</v>
      </c>
      <c r="J13">
        <f>1850/175</f>
        <v>10.571428571428571</v>
      </c>
      <c r="K13" t="s">
        <v>90</v>
      </c>
    </row>
    <row r="14" spans="1:11" x14ac:dyDescent="0.35">
      <c r="A14" t="s">
        <v>67</v>
      </c>
      <c r="B14">
        <v>1300</v>
      </c>
      <c r="C14">
        <v>1740</v>
      </c>
      <c r="D14" t="s">
        <v>26</v>
      </c>
      <c r="E14" t="s">
        <v>85</v>
      </c>
      <c r="F14" t="s">
        <v>27</v>
      </c>
      <c r="G14" t="s">
        <v>11</v>
      </c>
      <c r="J14">
        <f>440/100</f>
        <v>4.4000000000000004</v>
      </c>
      <c r="K14" t="s">
        <v>85</v>
      </c>
    </row>
    <row r="15" spans="1:11" x14ac:dyDescent="0.35">
      <c r="A15" t="s">
        <v>68</v>
      </c>
      <c r="B15">
        <v>700</v>
      </c>
      <c r="C15">
        <v>2550</v>
      </c>
      <c r="D15" t="s">
        <v>28</v>
      </c>
      <c r="E15" t="s">
        <v>91</v>
      </c>
      <c r="F15" t="s">
        <v>29</v>
      </c>
      <c r="G15" t="s">
        <v>30</v>
      </c>
      <c r="J15">
        <f>1850/2880</f>
        <v>0.64236111111111116</v>
      </c>
      <c r="K15" t="s">
        <v>91</v>
      </c>
    </row>
    <row r="16" spans="1:11" x14ac:dyDescent="0.35">
      <c r="A16" t="s">
        <v>69</v>
      </c>
      <c r="B16">
        <v>580</v>
      </c>
      <c r="C16">
        <v>2400</v>
      </c>
      <c r="D16" t="s">
        <v>31</v>
      </c>
      <c r="E16" t="s">
        <v>92</v>
      </c>
      <c r="F16" t="s">
        <v>15</v>
      </c>
      <c r="G16" t="s">
        <v>32</v>
      </c>
      <c r="J16">
        <f>1820/180</f>
        <v>10.111111111111111</v>
      </c>
      <c r="K16" t="s">
        <v>92</v>
      </c>
    </row>
    <row r="17" spans="1:11" x14ac:dyDescent="0.35">
      <c r="A17" t="s">
        <v>70</v>
      </c>
      <c r="B17">
        <v>580</v>
      </c>
      <c r="C17">
        <v>2330</v>
      </c>
      <c r="D17" t="s">
        <v>33</v>
      </c>
      <c r="E17" t="s">
        <v>93</v>
      </c>
      <c r="F17" t="s">
        <v>15</v>
      </c>
      <c r="G17" t="s">
        <v>34</v>
      </c>
      <c r="J17">
        <f>1750/180</f>
        <v>9.7222222222222214</v>
      </c>
      <c r="K17" t="s">
        <v>93</v>
      </c>
    </row>
    <row r="18" spans="1:11" x14ac:dyDescent="0.35">
      <c r="A18" t="s">
        <v>71</v>
      </c>
      <c r="B18">
        <v>980</v>
      </c>
      <c r="C18">
        <v>2050</v>
      </c>
      <c r="D18" t="s">
        <v>35</v>
      </c>
      <c r="E18" t="s">
        <v>94</v>
      </c>
      <c r="F18" t="s">
        <v>15</v>
      </c>
      <c r="G18" t="s">
        <v>36</v>
      </c>
      <c r="J18" t="s">
        <v>35</v>
      </c>
      <c r="K18" t="s">
        <v>94</v>
      </c>
    </row>
    <row r="19" spans="1:11" x14ac:dyDescent="0.35">
      <c r="A19" t="s">
        <v>72</v>
      </c>
      <c r="B19">
        <v>1000</v>
      </c>
      <c r="C19">
        <v>2000</v>
      </c>
      <c r="D19" t="s">
        <v>37</v>
      </c>
      <c r="E19" t="s">
        <v>95</v>
      </c>
      <c r="F19" t="s">
        <v>38</v>
      </c>
      <c r="G19" t="s">
        <v>39</v>
      </c>
      <c r="J19" t="s">
        <v>37</v>
      </c>
      <c r="K19" t="s">
        <v>95</v>
      </c>
    </row>
    <row r="20" spans="1:11" x14ac:dyDescent="0.35">
      <c r="A20" t="s">
        <v>73</v>
      </c>
      <c r="B20">
        <v>1000</v>
      </c>
      <c r="C20">
        <v>2000</v>
      </c>
      <c r="D20" t="s">
        <v>40</v>
      </c>
      <c r="E20" t="s">
        <v>96</v>
      </c>
      <c r="F20" t="s">
        <v>41</v>
      </c>
      <c r="G20" t="s">
        <v>42</v>
      </c>
      <c r="J20" t="s">
        <v>40</v>
      </c>
      <c r="K20" t="s">
        <v>96</v>
      </c>
    </row>
    <row r="21" spans="1:11" x14ac:dyDescent="0.35">
      <c r="A21" t="s">
        <v>74</v>
      </c>
      <c r="B21">
        <v>1000</v>
      </c>
      <c r="C21">
        <v>2000</v>
      </c>
      <c r="D21" t="s">
        <v>40</v>
      </c>
      <c r="E21" t="s">
        <v>97</v>
      </c>
      <c r="F21" t="s">
        <v>41</v>
      </c>
      <c r="G21" t="s">
        <v>43</v>
      </c>
      <c r="J21" t="s">
        <v>40</v>
      </c>
      <c r="K21" t="s">
        <v>97</v>
      </c>
    </row>
    <row r="22" spans="1:11" x14ac:dyDescent="0.35">
      <c r="A22" t="s">
        <v>75</v>
      </c>
      <c r="B22">
        <v>1000</v>
      </c>
      <c r="C22">
        <v>2000</v>
      </c>
      <c r="D22" t="s">
        <v>44</v>
      </c>
      <c r="E22" t="s">
        <v>98</v>
      </c>
      <c r="F22" t="s">
        <v>45</v>
      </c>
      <c r="G22" t="s">
        <v>39</v>
      </c>
      <c r="J22" t="s">
        <v>44</v>
      </c>
      <c r="K22" t="s">
        <v>98</v>
      </c>
    </row>
    <row r="23" spans="1:11" x14ac:dyDescent="0.35">
      <c r="A23" t="s">
        <v>76</v>
      </c>
      <c r="B23">
        <v>1000</v>
      </c>
      <c r="C23">
        <v>2000</v>
      </c>
      <c r="D23" t="s">
        <v>44</v>
      </c>
      <c r="E23" t="s">
        <v>99</v>
      </c>
      <c r="F23" t="s">
        <v>45</v>
      </c>
      <c r="G23" t="s">
        <v>42</v>
      </c>
      <c r="J23" t="s">
        <v>44</v>
      </c>
      <c r="K23" t="s">
        <v>99</v>
      </c>
    </row>
    <row r="24" spans="1:11" x14ac:dyDescent="0.35">
      <c r="A24" t="s">
        <v>77</v>
      </c>
      <c r="B24">
        <v>535</v>
      </c>
      <c r="C24">
        <v>2210</v>
      </c>
      <c r="D24" t="s">
        <v>46</v>
      </c>
      <c r="E24" t="s">
        <v>100</v>
      </c>
      <c r="F24" t="s">
        <v>15</v>
      </c>
      <c r="G24" t="s">
        <v>47</v>
      </c>
      <c r="J24" t="s">
        <v>46</v>
      </c>
      <c r="K24" t="s">
        <v>100</v>
      </c>
    </row>
    <row r="25" spans="1:11" x14ac:dyDescent="0.35">
      <c r="A25" t="s">
        <v>78</v>
      </c>
      <c r="B25">
        <v>565</v>
      </c>
      <c r="C25">
        <v>2365</v>
      </c>
      <c r="D25" t="s">
        <v>21</v>
      </c>
      <c r="E25" t="s">
        <v>101</v>
      </c>
      <c r="F25" t="s">
        <v>15</v>
      </c>
      <c r="G25" t="s">
        <v>48</v>
      </c>
      <c r="J25" t="s">
        <v>21</v>
      </c>
      <c r="K25" t="s">
        <v>101</v>
      </c>
    </row>
    <row r="26" spans="1:11" x14ac:dyDescent="0.35">
      <c r="A26" t="s">
        <v>79</v>
      </c>
      <c r="B26">
        <v>1125</v>
      </c>
      <c r="C26">
        <v>1745</v>
      </c>
      <c r="D26" t="s">
        <v>49</v>
      </c>
      <c r="E26" t="s">
        <v>85</v>
      </c>
      <c r="F26" t="s">
        <v>50</v>
      </c>
      <c r="G26" t="s">
        <v>11</v>
      </c>
      <c r="J26" t="s">
        <v>49</v>
      </c>
      <c r="K26" t="s">
        <v>85</v>
      </c>
    </row>
    <row r="27" spans="1:11" x14ac:dyDescent="0.35">
      <c r="A27" t="s">
        <v>80</v>
      </c>
      <c r="B27">
        <v>1050</v>
      </c>
      <c r="C27">
        <v>1950</v>
      </c>
      <c r="D27" t="s">
        <v>51</v>
      </c>
      <c r="E27" t="s">
        <v>85</v>
      </c>
      <c r="F27" t="s">
        <v>52</v>
      </c>
      <c r="G27" t="s">
        <v>11</v>
      </c>
      <c r="J27" t="s">
        <v>51</v>
      </c>
      <c r="K27" t="s">
        <v>85</v>
      </c>
    </row>
    <row r="28" spans="1:11" x14ac:dyDescent="0.35">
      <c r="A28" t="s">
        <v>81</v>
      </c>
      <c r="B28">
        <v>630</v>
      </c>
      <c r="C28">
        <v>2370</v>
      </c>
      <c r="D28" t="s">
        <v>53</v>
      </c>
      <c r="E28" t="s">
        <v>102</v>
      </c>
      <c r="F28" t="s">
        <v>15</v>
      </c>
      <c r="G28" t="s">
        <v>54</v>
      </c>
      <c r="J28" t="s">
        <v>53</v>
      </c>
      <c r="K28" t="s">
        <v>102</v>
      </c>
    </row>
    <row r="29" spans="1:11" x14ac:dyDescent="0.35">
      <c r="A29" t="s">
        <v>82</v>
      </c>
      <c r="B29">
        <v>1150</v>
      </c>
      <c r="C29">
        <v>1800</v>
      </c>
      <c r="D29" t="s">
        <v>55</v>
      </c>
      <c r="E29" t="s">
        <v>85</v>
      </c>
      <c r="F29" t="s">
        <v>56</v>
      </c>
      <c r="G29" t="s">
        <v>11</v>
      </c>
      <c r="J29" t="s">
        <v>55</v>
      </c>
      <c r="K29" t="s">
        <v>85</v>
      </c>
    </row>
    <row r="30" spans="1:11" x14ac:dyDescent="0.35">
      <c r="A30" t="s">
        <v>83</v>
      </c>
      <c r="B30">
        <v>665</v>
      </c>
      <c r="C30">
        <v>2280</v>
      </c>
      <c r="D30" t="s">
        <v>57</v>
      </c>
      <c r="E30" t="s">
        <v>103</v>
      </c>
      <c r="F30" t="s">
        <v>15</v>
      </c>
      <c r="G30" t="s">
        <v>19</v>
      </c>
      <c r="J30" t="s">
        <v>57</v>
      </c>
      <c r="K30" t="s">
        <v>103</v>
      </c>
    </row>
    <row r="31" spans="1:11" x14ac:dyDescent="0.35">
      <c r="A31" t="s">
        <v>84</v>
      </c>
      <c r="B31">
        <v>0</v>
      </c>
      <c r="C31">
        <v>0</v>
      </c>
      <c r="D31">
        <v>0</v>
      </c>
      <c r="E31">
        <v>0</v>
      </c>
    </row>
    <row r="32" spans="1:11" x14ac:dyDescent="0.35">
      <c r="A32">
        <v>0</v>
      </c>
      <c r="B32">
        <v>0</v>
      </c>
      <c r="C32">
        <v>0</v>
      </c>
      <c r="D32">
        <v>0</v>
      </c>
      <c r="E32" t="s">
        <v>0</v>
      </c>
    </row>
    <row r="33" spans="1:1" x14ac:dyDescent="0.35">
      <c r="A3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H. Rhodes</dc:creator>
  <cp:lastModifiedBy>Christopher H. Rhodes</cp:lastModifiedBy>
  <dcterms:created xsi:type="dcterms:W3CDTF">2024-11-12T17:28:18Z</dcterms:created>
  <dcterms:modified xsi:type="dcterms:W3CDTF">2024-11-12T22:13:52Z</dcterms:modified>
</cp:coreProperties>
</file>