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showInkAnnotation="0"/>
  <mc:AlternateContent xmlns:mc="http://schemas.openxmlformats.org/markup-compatibility/2006">
    <mc:Choice Requires="x15">
      <x15ac:absPath xmlns:x15ac="http://schemas.microsoft.com/office/spreadsheetml/2010/11/ac" url="C:\temp\"/>
    </mc:Choice>
  </mc:AlternateContent>
  <xr:revisionPtr revIDLastSave="0" documentId="13_ncr:1_{3AB11014-F47D-475C-AA83-83B07C4910E3}" xr6:coauthVersionLast="45" xr6:coauthVersionMax="45" xr10:uidLastSave="{00000000-0000-0000-0000-000000000000}"/>
  <workbookProtection workbookAlgorithmName="SHA-512" workbookHashValue="Dy2eSQGItxNu8u0w9WJOxKkp60MkjoTutCNQyJPE/+XhBsXNbfxYmk57qMpjkUHOozyO+6GcG3mJJCmFBSL0Rw==" workbookSaltValue="2z8WGpCTSt5Ybrm2/AOHrQ==" workbookSpinCount="100000" lockStructure="1"/>
  <bookViews>
    <workbookView xWindow="-120" yWindow="-120" windowWidth="29040" windowHeight="15840" tabRatio="543" activeTab="3" xr2:uid="{00000000-000D-0000-FFFF-FFFF00000000}"/>
  </bookViews>
  <sheets>
    <sheet name="Header Record" sheetId="1" r:id="rId1"/>
    <sheet name="Payment Information Record" sheetId="2" r:id="rId2"/>
    <sheet name="Credit Instruction Record" sheetId="4" r:id="rId3"/>
    <sheet name="Control" sheetId="5" r:id="rId4"/>
    <sheet name="Control Data" sheetId="3" state="hidden"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14" i="3" l="1"/>
  <c r="A6" i="2" l="1"/>
  <c r="B16" i="3"/>
  <c r="B20" i="3" s="1"/>
  <c r="A6" i="1"/>
  <c r="B18" i="3" l="1"/>
  <c r="G7" i="2"/>
  <c r="G6" i="2"/>
  <c r="H6" i="2"/>
  <c r="E5" i="1" l="1"/>
  <c r="A3" i="5" l="1"/>
  <c r="F2" i="5" l="1"/>
  <c r="J68" i="4" l="1"/>
  <c r="J66" i="4"/>
  <c r="J64" i="4"/>
  <c r="J62" i="4"/>
  <c r="J60" i="4"/>
  <c r="J58" i="4"/>
  <c r="J56" i="4"/>
  <c r="J54" i="4"/>
  <c r="J52" i="4"/>
  <c r="J50" i="4"/>
  <c r="J48" i="4"/>
  <c r="J46" i="4"/>
  <c r="J44" i="4"/>
  <c r="J42" i="4"/>
  <c r="J40" i="4"/>
  <c r="J38" i="4"/>
  <c r="J36" i="4"/>
  <c r="J34" i="4"/>
  <c r="J32" i="4"/>
  <c r="J30" i="4"/>
  <c r="J28" i="4"/>
  <c r="J26" i="4"/>
  <c r="J24" i="4"/>
  <c r="J22" i="4"/>
  <c r="J20" i="4"/>
  <c r="J18" i="4"/>
  <c r="J16" i="4"/>
  <c r="J14" i="4"/>
  <c r="J12" i="4"/>
  <c r="J10" i="4"/>
  <c r="J8" i="4"/>
  <c r="J6" i="4"/>
  <c r="C14" i="3" l="1"/>
  <c r="E5" i="2"/>
  <c r="D5" i="2"/>
  <c r="C5" i="1" l="1"/>
  <c r="C2" i="5" s="1"/>
  <c r="A8" i="4"/>
  <c r="D5" i="1"/>
  <c r="D2" i="5" s="1"/>
  <c r="K68" i="4" l="1"/>
  <c r="I68" i="4"/>
  <c r="H68" i="4"/>
  <c r="G68" i="4"/>
  <c r="F68" i="4"/>
  <c r="E68" i="4"/>
  <c r="D68" i="4"/>
  <c r="B68" i="4"/>
  <c r="A68" i="4"/>
  <c r="K66" i="4"/>
  <c r="I66" i="4"/>
  <c r="H66" i="4"/>
  <c r="G66" i="4"/>
  <c r="F66" i="4"/>
  <c r="E66" i="4"/>
  <c r="D66" i="4"/>
  <c r="B66" i="4"/>
  <c r="A66" i="4"/>
  <c r="K64" i="4"/>
  <c r="I64" i="4"/>
  <c r="H64" i="4"/>
  <c r="G64" i="4"/>
  <c r="F64" i="4"/>
  <c r="E64" i="4"/>
  <c r="D64" i="4"/>
  <c r="B64" i="4"/>
  <c r="A64" i="4"/>
  <c r="K62" i="4"/>
  <c r="I62" i="4"/>
  <c r="H62" i="4"/>
  <c r="G62" i="4"/>
  <c r="F62" i="4"/>
  <c r="E62" i="4"/>
  <c r="D62" i="4"/>
  <c r="B62" i="4"/>
  <c r="A62" i="4"/>
  <c r="K60" i="4"/>
  <c r="I60" i="4"/>
  <c r="H60" i="4"/>
  <c r="G60" i="4"/>
  <c r="F60" i="4"/>
  <c r="E60" i="4"/>
  <c r="D60" i="4"/>
  <c r="B60" i="4"/>
  <c r="A60" i="4"/>
  <c r="K58" i="4"/>
  <c r="I58" i="4"/>
  <c r="H58" i="4"/>
  <c r="G58" i="4"/>
  <c r="F58" i="4"/>
  <c r="E58" i="4"/>
  <c r="D58" i="4"/>
  <c r="B58" i="4"/>
  <c r="A58" i="4"/>
  <c r="K56" i="4"/>
  <c r="I56" i="4"/>
  <c r="H56" i="4"/>
  <c r="G56" i="4"/>
  <c r="F56" i="4"/>
  <c r="E56" i="4"/>
  <c r="D56" i="4"/>
  <c r="B56" i="4"/>
  <c r="A56" i="4"/>
  <c r="K54" i="4"/>
  <c r="I54" i="4"/>
  <c r="H54" i="4"/>
  <c r="G54" i="4"/>
  <c r="F54" i="4"/>
  <c r="E54" i="4"/>
  <c r="D54" i="4"/>
  <c r="B54" i="4"/>
  <c r="A54" i="4"/>
  <c r="K52" i="4"/>
  <c r="I52" i="4"/>
  <c r="H52" i="4"/>
  <c r="G52" i="4"/>
  <c r="F52" i="4"/>
  <c r="E52" i="4"/>
  <c r="D52" i="4"/>
  <c r="B52" i="4"/>
  <c r="A52" i="4"/>
  <c r="K50" i="4"/>
  <c r="I50" i="4"/>
  <c r="H50" i="4"/>
  <c r="G50" i="4"/>
  <c r="F50" i="4"/>
  <c r="E50" i="4"/>
  <c r="D50" i="4"/>
  <c r="B50" i="4"/>
  <c r="A50" i="4"/>
  <c r="K48" i="4"/>
  <c r="I48" i="4"/>
  <c r="H48" i="4"/>
  <c r="G48" i="4"/>
  <c r="F48" i="4"/>
  <c r="E48" i="4"/>
  <c r="D48" i="4"/>
  <c r="B48" i="4"/>
  <c r="A48" i="4"/>
  <c r="K46" i="4"/>
  <c r="I46" i="4"/>
  <c r="H46" i="4"/>
  <c r="G46" i="4"/>
  <c r="F46" i="4"/>
  <c r="E46" i="4"/>
  <c r="D46" i="4"/>
  <c r="B46" i="4"/>
  <c r="A46" i="4"/>
  <c r="K44" i="4"/>
  <c r="I44" i="4"/>
  <c r="H44" i="4"/>
  <c r="G44" i="4"/>
  <c r="F44" i="4"/>
  <c r="E44" i="4"/>
  <c r="D44" i="4"/>
  <c r="B44" i="4"/>
  <c r="A44" i="4"/>
  <c r="K42" i="4"/>
  <c r="I42" i="4"/>
  <c r="H42" i="4"/>
  <c r="G42" i="4"/>
  <c r="F42" i="4"/>
  <c r="E42" i="4"/>
  <c r="D42" i="4"/>
  <c r="B42" i="4"/>
  <c r="A42" i="4"/>
  <c r="K40" i="4"/>
  <c r="I40" i="4"/>
  <c r="H40" i="4"/>
  <c r="G40" i="4"/>
  <c r="F40" i="4"/>
  <c r="E40" i="4"/>
  <c r="D40" i="4"/>
  <c r="B40" i="4"/>
  <c r="A40" i="4"/>
  <c r="K38" i="4"/>
  <c r="I38" i="4"/>
  <c r="H38" i="4"/>
  <c r="G38" i="4"/>
  <c r="F38" i="4"/>
  <c r="E38" i="4"/>
  <c r="D38" i="4"/>
  <c r="B38" i="4"/>
  <c r="A38" i="4"/>
  <c r="K36" i="4"/>
  <c r="I36" i="4"/>
  <c r="H36" i="4"/>
  <c r="G36" i="4"/>
  <c r="F36" i="4"/>
  <c r="E36" i="4"/>
  <c r="D36" i="4"/>
  <c r="B36" i="4"/>
  <c r="A36" i="4"/>
  <c r="K34" i="4"/>
  <c r="I34" i="4"/>
  <c r="H34" i="4"/>
  <c r="G34" i="4"/>
  <c r="F34" i="4"/>
  <c r="E34" i="4"/>
  <c r="D34" i="4"/>
  <c r="B34" i="4"/>
  <c r="A34" i="4"/>
  <c r="K32" i="4"/>
  <c r="I32" i="4"/>
  <c r="H32" i="4"/>
  <c r="G32" i="4"/>
  <c r="F32" i="4"/>
  <c r="E32" i="4"/>
  <c r="D32" i="4"/>
  <c r="B32" i="4"/>
  <c r="A32" i="4"/>
  <c r="K30" i="4"/>
  <c r="I30" i="4"/>
  <c r="H30" i="4"/>
  <c r="G30" i="4"/>
  <c r="F30" i="4"/>
  <c r="E30" i="4"/>
  <c r="D30" i="4"/>
  <c r="B30" i="4"/>
  <c r="A30" i="4"/>
  <c r="K28" i="4"/>
  <c r="I28" i="4"/>
  <c r="H28" i="4"/>
  <c r="G28" i="4"/>
  <c r="F28" i="4"/>
  <c r="E28" i="4"/>
  <c r="D28" i="4"/>
  <c r="B28" i="4"/>
  <c r="A28" i="4"/>
  <c r="K26" i="4"/>
  <c r="I26" i="4"/>
  <c r="H26" i="4"/>
  <c r="G26" i="4"/>
  <c r="F26" i="4"/>
  <c r="E26" i="4"/>
  <c r="D26" i="4"/>
  <c r="B26" i="4"/>
  <c r="A26" i="4"/>
  <c r="K24" i="4"/>
  <c r="I24" i="4"/>
  <c r="H24" i="4"/>
  <c r="G24" i="4"/>
  <c r="F24" i="4"/>
  <c r="E24" i="4"/>
  <c r="D24" i="4"/>
  <c r="B24" i="4"/>
  <c r="A24" i="4"/>
  <c r="K22" i="4"/>
  <c r="I22" i="4"/>
  <c r="H22" i="4"/>
  <c r="G22" i="4"/>
  <c r="F22" i="4"/>
  <c r="E22" i="4"/>
  <c r="D22" i="4"/>
  <c r="B22" i="4"/>
  <c r="A22" i="4"/>
  <c r="K20" i="4"/>
  <c r="I20" i="4"/>
  <c r="H20" i="4"/>
  <c r="G20" i="4"/>
  <c r="F20" i="4"/>
  <c r="E20" i="4"/>
  <c r="D20" i="4"/>
  <c r="B20" i="4"/>
  <c r="A20" i="4"/>
  <c r="K18" i="4"/>
  <c r="I18" i="4"/>
  <c r="H18" i="4"/>
  <c r="G18" i="4"/>
  <c r="F18" i="4"/>
  <c r="E18" i="4"/>
  <c r="D18" i="4"/>
  <c r="B18" i="4"/>
  <c r="A18" i="4"/>
  <c r="K16" i="4"/>
  <c r="I16" i="4"/>
  <c r="H16" i="4"/>
  <c r="G16" i="4"/>
  <c r="F16" i="4"/>
  <c r="E16" i="4"/>
  <c r="D16" i="4"/>
  <c r="B16" i="4"/>
  <c r="A16" i="4"/>
  <c r="K14" i="4"/>
  <c r="I14" i="4"/>
  <c r="H14" i="4"/>
  <c r="G14" i="4"/>
  <c r="F14" i="4"/>
  <c r="E14" i="4"/>
  <c r="D14" i="4"/>
  <c r="B14" i="4"/>
  <c r="A14" i="4"/>
  <c r="K12" i="4"/>
  <c r="I12" i="4"/>
  <c r="H12" i="4"/>
  <c r="G12" i="4"/>
  <c r="F12" i="4"/>
  <c r="E12" i="4"/>
  <c r="D12" i="4"/>
  <c r="B12" i="4"/>
  <c r="A12" i="4"/>
  <c r="K10" i="4"/>
  <c r="I10" i="4"/>
  <c r="H10" i="4"/>
  <c r="G10" i="4"/>
  <c r="F10" i="4"/>
  <c r="E10" i="4"/>
  <c r="D10" i="4"/>
  <c r="B10" i="4"/>
  <c r="A10" i="4"/>
  <c r="K8" i="4"/>
  <c r="I8" i="4"/>
  <c r="H8" i="4"/>
  <c r="G8" i="4"/>
  <c r="F8" i="4"/>
  <c r="E8" i="4"/>
  <c r="D8" i="4"/>
  <c r="B8" i="4"/>
  <c r="K6" i="4"/>
  <c r="I6" i="4"/>
  <c r="H6" i="4"/>
  <c r="G6" i="4"/>
  <c r="F6" i="4"/>
  <c r="E6" i="4"/>
  <c r="D6" i="4"/>
  <c r="B6" i="4"/>
  <c r="A6" i="4"/>
  <c r="M6" i="2" l="1"/>
  <c r="K6" i="2"/>
  <c r="J6" i="2"/>
  <c r="I6" i="2"/>
  <c r="C6" i="2"/>
  <c r="E6" i="1"/>
  <c r="B6" i="1"/>
  <c r="F6" i="1" l="1"/>
</calcChain>
</file>

<file path=xl/sharedStrings.xml><?xml version="1.0" encoding="utf-8"?>
<sst xmlns="http://schemas.openxmlformats.org/spreadsheetml/2006/main" count="258" uniqueCount="117">
  <si>
    <t>MsgId</t>
  </si>
  <si>
    <t>CreDtTm</t>
  </si>
  <si>
    <t>NbOfTxs</t>
  </si>
  <si>
    <r>
      <t xml:space="preserve">Total number of transactions included in the file.
</t>
    </r>
    <r>
      <rPr>
        <b/>
        <i/>
        <sz val="11"/>
        <color theme="1"/>
        <rFont val="Calibri"/>
        <family val="2"/>
        <scheme val="minor"/>
      </rPr>
      <t>Computed</t>
    </r>
  </si>
  <si>
    <t>CtrlSum</t>
  </si>
  <si>
    <r>
      <t xml:space="preserve">The sum of all transactions listed in this file.
</t>
    </r>
    <r>
      <rPr>
        <b/>
        <i/>
        <sz val="11"/>
        <color theme="1"/>
        <rFont val="Calibri"/>
        <family val="2"/>
        <scheme val="minor"/>
      </rPr>
      <t>Computed</t>
    </r>
  </si>
  <si>
    <t>Nm</t>
  </si>
  <si>
    <t>Name by which debtor is known as well as the name that is used to identify the debtor who initiated
the payment.</t>
  </si>
  <si>
    <t>Id</t>
  </si>
  <si>
    <t>The subscriber code given by BOV. This is case sensitive and only upper case is allowed.</t>
  </si>
  <si>
    <t>Details</t>
  </si>
  <si>
    <t>Description</t>
  </si>
  <si>
    <t>Value</t>
  </si>
  <si>
    <t>Checks</t>
  </si>
  <si>
    <r>
      <t xml:space="preserve">The date and time when the file was created by the debtor.
Format: </t>
    </r>
    <r>
      <rPr>
        <b/>
        <sz val="11"/>
        <color theme="1"/>
        <rFont val="Calibri"/>
        <family val="2"/>
        <scheme val="minor"/>
      </rPr>
      <t>YYYY-MM-DDTHH:MM:SS</t>
    </r>
    <r>
      <rPr>
        <sz val="11"/>
        <color theme="1"/>
        <rFont val="Calibri"/>
        <family val="2"/>
        <charset val="1"/>
        <scheme val="minor"/>
      </rPr>
      <t xml:space="preserve">
If Left blank will be automatically filled in during processing.</t>
    </r>
  </si>
  <si>
    <t>PmtInfId</t>
  </si>
  <si>
    <t>ISO Date &amp; Time
E.g.: 2013-11-19T08:30:47</t>
  </si>
  <si>
    <t>Length: 1-35.
Content: "([A-Za-z0-9]|[\?|/|\-|:|\(|\)|\.|,|'])"</t>
  </si>
  <si>
    <t>Length: 1-15.
Content: "[0-9] ".</t>
  </si>
  <si>
    <t>Length: 1-18 digits including 2 decimal digits</t>
  </si>
  <si>
    <t>Length: 1-70
Content: ([A-Za-z0-9]|[+|\?|/|\-|:|\(|\)|\.|,|'|\s]){1,70}</t>
  </si>
  <si>
    <t>BtchBookg</t>
  </si>
  <si>
    <t>If present and contains ‘true’, batch booking is requested. If present and contains ‘false’, booking per transaction is requested.</t>
  </si>
  <si>
    <t>Only ‘true’ or ‘false’ is to be inserted in this field.</t>
  </si>
  <si>
    <t>Payment Information Record</t>
  </si>
  <si>
    <t>true</t>
  </si>
  <si>
    <t>false</t>
  </si>
  <si>
    <t>ReqdExctnDt</t>
  </si>
  <si>
    <t>Required Execution date at which the debtor requests
BOV to process the payment.</t>
  </si>
  <si>
    <t>YYYY for the year
MM for the month
DD for the day</t>
  </si>
  <si>
    <t>PstlAdr:AdrLine</t>
  </si>
  <si>
    <t>Address Line 1 ( Optional )</t>
  </si>
  <si>
    <t>Address Line 2 ( Optional )</t>
  </si>
  <si>
    <t>Length: 0-70
Content: ([A-Za-z0-9]|[+|\?|/|\-|:|\(|\)|\.|,|'|\s]){0,70}</t>
  </si>
  <si>
    <t>IBAN</t>
  </si>
  <si>
    <t>Debtor’s IBAN</t>
  </si>
  <si>
    <t>BIC</t>
  </si>
  <si>
    <t>Debtor’s BIC</t>
  </si>
  <si>
    <t>Purpose Category Codes</t>
  </si>
  <si>
    <t>Cd</t>
  </si>
  <si>
    <t>DIVI</t>
  </si>
  <si>
    <t>GOVT</t>
  </si>
  <si>
    <t>INTE</t>
  </si>
  <si>
    <t>PENS</t>
  </si>
  <si>
    <t>SALA</t>
  </si>
  <si>
    <t>SSBE</t>
  </si>
  <si>
    <t>SUPP</t>
  </si>
  <si>
    <t>Dividend</t>
  </si>
  <si>
    <t>Government Payment</t>
  </si>
  <si>
    <t>Interest</t>
  </si>
  <si>
    <t>Pension Payment</t>
  </si>
  <si>
    <t>Salary Payment</t>
  </si>
  <si>
    <t>Social Security Benefit</t>
  </si>
  <si>
    <t>Supplier Payment</t>
  </si>
  <si>
    <t>InstrId</t>
  </si>
  <si>
    <t>Transaction identification assigned by the debtor to identify the transaction</t>
  </si>
  <si>
    <t>EndToEndId</t>
  </si>
  <si>
    <t>Unique identification assigned by the debtor to identify the transaction.</t>
  </si>
  <si>
    <t>InstdAmt</t>
  </si>
  <si>
    <t>Amount of transaction</t>
  </si>
  <si>
    <t>Creditor’s BIC Code</t>
  </si>
  <si>
    <t>Creditor’s Name</t>
  </si>
  <si>
    <t>Creditor’s IBAN</t>
  </si>
  <si>
    <t>Ustrd</t>
  </si>
  <si>
    <t>Transactions Details, which will be shown on creditor’s statement. This is mandatory</t>
  </si>
  <si>
    <t>Length: 1-140
Content: ([A-Za-z0-9]|[+|\?|/|\-|:|\(|\)|\.|,|'|\s]){1,140}</t>
  </si>
  <si>
    <t>Limits</t>
  </si>
  <si>
    <t>Password to zip results back</t>
  </si>
  <si>
    <t>^[0-9]{1,16}\.[0-9]{2}$</t>
  </si>
  <si>
    <t>^[A-Za-z0-9?/-:().,']{1,35}$</t>
  </si>
  <si>
    <t>Regex</t>
  </si>
  <si>
    <t>"^(true|false)$"</t>
  </si>
  <si>
    <t>^[0-9]{1,15}$</t>
  </si>
  <si>
    <t>^[A-Za-z0-9?/-:().,']{1,70}$</t>
  </si>
  <si>
    <t>Length: 1-70
Content: ([A-Za-z0-9]|[+|\?|/|\-|:|\(|\)|\.|,|'|\s]){1,12}</t>
  </si>
  <si>
    <t>^[A-Za-z0-9?/-:().,']{1,12}$</t>
  </si>
  <si>
    <t>Length: 1-35.</t>
  </si>
  <si>
    <t>([A-Za-z0-9]|[\?|/|\-|:|\(|\)|\.|,|'])</t>
  </si>
  <si>
    <t>Length: 1-15.</t>
  </si>
  <si>
    <t>PmtMtd</t>
  </si>
  <si>
    <t xml:space="preserve">Constant Value </t>
  </si>
  <si>
    <t>TRF</t>
  </si>
  <si>
    <t>SEPA</t>
  </si>
  <si>
    <t>Transaction date range</t>
  </si>
  <si>
    <t>Ccy</t>
  </si>
  <si>
    <t>EUR</t>
  </si>
  <si>
    <t>VALLMTMT</t>
  </si>
  <si>
    <t xml:space="preserve">The list of codes to be inserted can be
found in section 10 below </t>
  </si>
  <si>
    <t>1.00.00</t>
  </si>
  <si>
    <t>BOV Documention</t>
  </si>
  <si>
    <t>Document Name</t>
  </si>
  <si>
    <t>Version</t>
  </si>
  <si>
    <t>7.0</t>
  </si>
  <si>
    <t xml:space="preserve">Last updated: </t>
  </si>
  <si>
    <t>January 2020</t>
  </si>
  <si>
    <t xml:space="preserve"> Version</t>
  </si>
  <si>
    <t>This Excel SpreadSheet</t>
  </si>
  <si>
    <t>©</t>
  </si>
  <si>
    <t>Number of transactions</t>
  </si>
  <si>
    <t>Euro amount of Transactions</t>
  </si>
  <si>
    <t>FileName</t>
  </si>
  <si>
    <t>GAM002</t>
  </si>
  <si>
    <t>TrV15Xy.</t>
  </si>
  <si>
    <t>GALDES AND MAMO LTD</t>
  </si>
  <si>
    <t>MT94VALL22013000000010201676016</t>
  </si>
  <si>
    <t>TST0001</t>
  </si>
  <si>
    <t>MT04VALL22013000000013214618013</t>
  </si>
  <si>
    <t>LANSDOWNE PROPERTIES LTD</t>
  </si>
  <si>
    <t>BOV SEPA TST</t>
  </si>
  <si>
    <t>GUID</t>
  </si>
  <si>
    <t>ACB, 2020-2021</t>
  </si>
  <si>
    <t xml:space="preserve">Payments Business Electronic Banking Services 
SEPA Credit Transfers file layout
Pain.001.001.03 
Feedback email from BOV with additional notes (2020-12):
We kindly ask you to take note of the following points prior of submitting files through Internet Banking:-
·        Avoid submitting files reading value date of Saturday's, Sunday's or Public Holidays.
·        Files are to be submitted with a requested execution date of Monday to Friday.
·        BOV Account holders will be paid on the requested execution date. Payments in favour of third party banks will be paid on the subsequent business day. In the case of weekend funds will be received by other banks on the subsequent business day.
·        The Cut-off time for submitting files with a same day requested execution date is 11:30hrs.
·        Files submitted of same day value after 2pm will fail in the system and a Eur 20 charge will be incurred due to backdated reason.
·        MsgID and PmtInfId tags inside the file should be unique each time a new file is submitted. Duplication of the respective tags would cause failure of file.
</t>
  </si>
  <si>
    <t>Header Record: MsgId Value</t>
  </si>
  <si>
    <r>
      <t xml:space="preserve">Debtor's unique identifier of the submitted file/bulk. Debtors are free to use any reference as long as no leading, internal or trailing spaces are included.
Value should be unique each time a new file is submitted. Duplication of the respective tags would cause failure of file.
</t>
    </r>
    <r>
      <rPr>
        <b/>
        <sz val="11"/>
        <color theme="1"/>
        <rFont val="Calibri"/>
        <family val="2"/>
        <scheme val="minor"/>
      </rPr>
      <t>Leave Blank to use computer generated value</t>
    </r>
  </si>
  <si>
    <r>
      <t xml:space="preserve">Unique identification as assigned by debtor to identify the payment information group within the message.
</t>
    </r>
    <r>
      <rPr>
        <b/>
        <sz val="11"/>
        <color theme="1"/>
        <rFont val="Calibri"/>
        <family val="2"/>
        <scheme val="minor"/>
      </rPr>
      <t>Leave blank to use computer generated value</t>
    </r>
  </si>
  <si>
    <t>PIR: PmtInfId</t>
  </si>
  <si>
    <t>TST0001-2021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</si>
</sst>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Thh:mm:ss"/>
    <numFmt numFmtId="165" formatCode="yyyy\-mm\-dd"/>
  </numFmts>
  <fonts count="5" x14ac:knownFonts="1">
    <font>
      <sz val="11"/>
      <color theme="1"/>
      <name val="Calibri"/>
      <family val="2"/>
      <charset val="1"/>
      <scheme val="minor"/>
    </font>
    <font>
      <sz val="11"/>
      <color rgb="FFFF0000"/>
      <name val="Calibri"/>
      <family val="2"/>
      <charset val="1"/>
      <scheme val="minor"/>
    </font>
    <font>
      <b/>
      <sz val="11"/>
      <color theme="1"/>
      <name val="Calibri"/>
      <family val="2"/>
      <scheme val="minor"/>
    </font>
    <font>
      <b/>
      <i/>
      <sz val="11"/>
      <color theme="1"/>
      <name val="Calibri"/>
      <family val="2"/>
      <scheme val="minor"/>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1" tint="0.14999847407452621"/>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0" fillId="0" borderId="0" xfId="0" applyAlignment="1">
      <alignment vertical="top" wrapText="1"/>
    </xf>
    <xf numFmtId="0" fontId="0" fillId="0" borderId="0" xfId="0" applyAlignment="1">
      <alignment vertical="top"/>
    </xf>
    <xf numFmtId="0" fontId="0" fillId="2" borderId="0" xfId="0" applyFill="1"/>
    <xf numFmtId="0" fontId="0" fillId="2" borderId="0" xfId="0" applyFill="1" applyAlignment="1">
      <alignment vertical="top" wrapText="1"/>
    </xf>
    <xf numFmtId="49" fontId="0" fillId="0" borderId="0" xfId="0" applyNumberFormat="1"/>
    <xf numFmtId="2" fontId="0" fillId="0" borderId="0" xfId="0" applyNumberFormat="1"/>
    <xf numFmtId="0" fontId="1" fillId="0" borderId="0" xfId="0" applyFont="1" applyAlignment="1">
      <alignment vertical="top" wrapText="1"/>
    </xf>
    <xf numFmtId="0" fontId="1" fillId="2" borderId="0" xfId="0" applyFont="1" applyFill="1" applyAlignment="1">
      <alignment vertical="top" wrapText="1"/>
    </xf>
    <xf numFmtId="0" fontId="1" fillId="0" borderId="0" xfId="0" applyFont="1" applyAlignment="1">
      <alignment vertical="top"/>
    </xf>
    <xf numFmtId="0" fontId="1" fillId="0" borderId="0" xfId="0" applyFont="1"/>
    <xf numFmtId="0" fontId="4" fillId="0" borderId="0" xfId="0" applyFont="1" applyAlignment="1">
      <alignment vertical="center"/>
    </xf>
    <xf numFmtId="0" fontId="2" fillId="0" borderId="0" xfId="0" applyFont="1"/>
    <xf numFmtId="0" fontId="2" fillId="2" borderId="0" xfId="0" applyFont="1" applyFill="1"/>
    <xf numFmtId="49" fontId="0" fillId="3" borderId="4" xfId="0" applyNumberFormat="1" applyFill="1" applyBorder="1" applyProtection="1">
      <protection locked="0"/>
    </xf>
    <xf numFmtId="49" fontId="0" fillId="3" borderId="5" xfId="0" applyNumberFormat="1" applyFill="1" applyBorder="1" applyProtection="1">
      <protection locked="0"/>
    </xf>
    <xf numFmtId="49" fontId="0" fillId="3" borderId="6" xfId="0" applyNumberFormat="1" applyFill="1" applyBorder="1" applyProtection="1">
      <protection locked="0"/>
    </xf>
    <xf numFmtId="4" fontId="0" fillId="2" borderId="5" xfId="0" applyNumberFormat="1" applyFill="1" applyBorder="1"/>
    <xf numFmtId="3" fontId="0" fillId="2" borderId="5" xfId="0" applyNumberFormat="1" applyFill="1" applyBorder="1"/>
    <xf numFmtId="165" fontId="0" fillId="3" borderId="5" xfId="0" applyNumberFormat="1" applyFill="1" applyBorder="1" applyProtection="1">
      <protection locked="0"/>
    </xf>
    <xf numFmtId="4" fontId="0" fillId="3" borderId="5" xfId="0" applyNumberFormat="1" applyFill="1" applyBorder="1" applyProtection="1">
      <protection locked="0"/>
    </xf>
    <xf numFmtId="0" fontId="0" fillId="0" borderId="0" xfId="0" applyAlignment="1">
      <alignment wrapText="1"/>
    </xf>
    <xf numFmtId="0" fontId="2" fillId="0" borderId="0" xfId="0" applyFont="1" applyAlignment="1">
      <alignment vertical="center"/>
    </xf>
    <xf numFmtId="0" fontId="2" fillId="0" borderId="0" xfId="0" applyFont="1" applyAlignment="1">
      <alignment horizontal="center" vertical="center" wrapText="1"/>
    </xf>
    <xf numFmtId="3" fontId="0" fillId="0" borderId="0" xfId="0" applyNumberFormat="1" applyAlignment="1">
      <alignment wrapText="1"/>
    </xf>
    <xf numFmtId="4" fontId="0" fillId="0" borderId="0" xfId="0" applyNumberFormat="1" applyAlignment="1">
      <alignment wrapText="1"/>
    </xf>
    <xf numFmtId="49" fontId="0" fillId="2" borderId="5" xfId="0" applyNumberFormat="1" applyFill="1" applyBorder="1" applyProtection="1"/>
    <xf numFmtId="3" fontId="0" fillId="2" borderId="5" xfId="0" applyNumberFormat="1" applyFill="1" applyBorder="1" applyProtection="1"/>
    <xf numFmtId="49" fontId="0" fillId="2" borderId="6" xfId="0" applyNumberFormat="1" applyFill="1" applyBorder="1" applyProtection="1"/>
    <xf numFmtId="49" fontId="0" fillId="2" borderId="3" xfId="0" applyNumberFormat="1" applyFill="1" applyBorder="1" applyProtection="1"/>
    <xf numFmtId="0" fontId="0" fillId="2" borderId="0" xfId="0" applyFill="1" applyAlignment="1">
      <alignment vertical="top"/>
    </xf>
    <xf numFmtId="3" fontId="0" fillId="2" borderId="2" xfId="0" applyNumberFormat="1" applyFill="1" applyBorder="1" applyProtection="1"/>
    <xf numFmtId="4" fontId="0" fillId="2" borderId="2" xfId="0" applyNumberFormat="1" applyFill="1" applyBorder="1" applyProtection="1"/>
    <xf numFmtId="49" fontId="0" fillId="2" borderId="2" xfId="0" applyNumberFormat="1" applyFill="1" applyBorder="1" applyProtection="1"/>
    <xf numFmtId="0" fontId="1" fillId="0" borderId="15" xfId="0" applyFont="1" applyBorder="1" applyAlignment="1">
      <alignment vertical="top" wrapText="1"/>
    </xf>
    <xf numFmtId="0" fontId="1" fillId="2" borderId="16" xfId="0" applyFont="1" applyFill="1" applyBorder="1" applyAlignment="1">
      <alignment vertical="top" wrapText="1"/>
    </xf>
    <xf numFmtId="0" fontId="1" fillId="0" borderId="16" xfId="0" applyFont="1" applyBorder="1" applyAlignment="1">
      <alignment vertical="top" wrapText="1"/>
    </xf>
    <xf numFmtId="0" fontId="1" fillId="0" borderId="17" xfId="0" applyFont="1" applyBorder="1" applyAlignment="1">
      <alignment vertical="top" wrapText="1"/>
    </xf>
    <xf numFmtId="0" fontId="0" fillId="0" borderId="18" xfId="0" applyBorder="1" applyAlignment="1">
      <alignment vertical="top" wrapText="1"/>
    </xf>
    <xf numFmtId="0" fontId="0" fillId="2" borderId="19" xfId="0" applyFill="1" applyBorder="1"/>
    <xf numFmtId="0" fontId="0" fillId="0" borderId="19" xfId="0" applyBorder="1" applyAlignment="1">
      <alignment vertical="top" wrapText="1"/>
    </xf>
    <xf numFmtId="0" fontId="1" fillId="0" borderId="19" xfId="0" applyFont="1" applyBorder="1" applyAlignment="1">
      <alignment vertical="top" wrapText="1"/>
    </xf>
    <xf numFmtId="0" fontId="0" fillId="0" borderId="20" xfId="0" applyBorder="1" applyAlignment="1">
      <alignment vertical="top" wrapText="1"/>
    </xf>
    <xf numFmtId="0" fontId="0" fillId="3" borderId="1" xfId="0" applyNumberFormat="1" applyFill="1" applyBorder="1" applyProtection="1">
      <protection locked="0"/>
    </xf>
    <xf numFmtId="0" fontId="0" fillId="0" borderId="1" xfId="0" applyBorder="1" applyProtection="1"/>
    <xf numFmtId="0" fontId="0" fillId="0" borderId="2" xfId="0" applyBorder="1" applyProtection="1"/>
    <xf numFmtId="0" fontId="0" fillId="0" borderId="0" xfId="0" applyProtection="1"/>
    <xf numFmtId="0" fontId="0" fillId="0" borderId="3" xfId="0" applyBorder="1" applyProtection="1"/>
    <xf numFmtId="0" fontId="0" fillId="0" borderId="7" xfId="0" applyBorder="1" applyAlignment="1" applyProtection="1">
      <alignment vertical="top"/>
    </xf>
    <xf numFmtId="0" fontId="0" fillId="0" borderId="8" xfId="0" applyBorder="1" applyAlignment="1" applyProtection="1">
      <alignment vertical="top"/>
    </xf>
    <xf numFmtId="0" fontId="0" fillId="0" borderId="10" xfId="0" applyBorder="1" applyProtection="1"/>
    <xf numFmtId="0" fontId="0" fillId="0" borderId="0" xfId="0" applyBorder="1" applyProtection="1"/>
    <xf numFmtId="0" fontId="0" fillId="0" borderId="12" xfId="0" applyBorder="1" applyProtection="1"/>
    <xf numFmtId="0" fontId="0" fillId="0" borderId="13" xfId="0" applyBorder="1" applyProtection="1"/>
    <xf numFmtId="0" fontId="0" fillId="0" borderId="2" xfId="0" applyBorder="1" applyAlignment="1" applyProtection="1">
      <alignment vertical="top" wrapText="1"/>
    </xf>
    <xf numFmtId="0" fontId="0" fillId="0" borderId="2" xfId="0" quotePrefix="1" applyBorder="1" applyAlignment="1" applyProtection="1">
      <alignment vertical="top" wrapText="1"/>
    </xf>
    <xf numFmtId="0" fontId="0" fillId="0" borderId="3" xfId="0" quotePrefix="1" applyBorder="1" applyProtection="1"/>
    <xf numFmtId="0" fontId="0" fillId="0" borderId="0" xfId="0" applyAlignment="1" applyProtection="1">
      <alignment vertical="top" wrapText="1"/>
    </xf>
    <xf numFmtId="0" fontId="0" fillId="0" borderId="0" xfId="0" quotePrefix="1" applyAlignment="1" applyProtection="1">
      <alignment vertical="top" wrapText="1"/>
    </xf>
    <xf numFmtId="0" fontId="0" fillId="0" borderId="0" xfId="0" quotePrefix="1" applyProtection="1"/>
    <xf numFmtId="0" fontId="0" fillId="0" borderId="7" xfId="0" applyBorder="1" applyProtection="1"/>
    <xf numFmtId="0" fontId="0" fillId="0" borderId="8" xfId="0" applyBorder="1" applyProtection="1"/>
    <xf numFmtId="0" fontId="0" fillId="0" borderId="9" xfId="0" applyBorder="1" applyProtection="1"/>
    <xf numFmtId="0" fontId="0" fillId="0" borderId="14" xfId="0" applyBorder="1" applyProtection="1"/>
    <xf numFmtId="14" fontId="0" fillId="0" borderId="2" xfId="0" applyNumberFormat="1" applyBorder="1" applyProtection="1"/>
    <xf numFmtId="14" fontId="0" fillId="0" borderId="3" xfId="0" applyNumberFormat="1" applyBorder="1" applyProtection="1"/>
    <xf numFmtId="0" fontId="0" fillId="4" borderId="0" xfId="0" applyFill="1" applyProtection="1">
      <protection locked="0" hidden="1"/>
    </xf>
    <xf numFmtId="164" fontId="0" fillId="2" borderId="2" xfId="0" applyNumberFormat="1" applyFill="1" applyBorder="1" applyProtection="1"/>
    <xf numFmtId="0" fontId="0" fillId="0" borderId="8" xfId="0" applyBorder="1" applyAlignment="1" applyProtection="1">
      <alignment horizontal="left" wrapText="1"/>
    </xf>
    <xf numFmtId="0" fontId="0" fillId="0" borderId="9" xfId="0" applyBorder="1" applyAlignment="1" applyProtection="1">
      <alignment horizontal="left" wrapText="1"/>
    </xf>
    <xf numFmtId="0" fontId="0" fillId="0" borderId="0" xfId="0" quotePrefix="1" applyBorder="1" applyProtection="1"/>
    <xf numFmtId="0" fontId="0" fillId="0" borderId="11" xfId="0" quotePrefix="1" applyBorder="1" applyProtection="1"/>
    <xf numFmtId="17" fontId="0" fillId="0" borderId="13" xfId="0" quotePrefix="1" applyNumberFormat="1" applyBorder="1" applyAlignment="1" applyProtection="1">
      <alignment horizontal="left"/>
    </xf>
    <xf numFmtId="17" fontId="0" fillId="0" borderId="14" xfId="0" quotePrefix="1" applyNumberFormat="1" applyBorder="1" applyAlignment="1" applyProtection="1">
      <alignment horizontal="left"/>
    </xf>
    <xf numFmtId="0" fontId="0" fillId="0" borderId="2" xfId="0" applyBorder="1" applyProtection="1"/>
    <xf numFmtId="0" fontId="0" fillId="0" borderId="3" xfId="0" applyBorder="1" applyProtection="1"/>
  </cellXfs>
  <cellStyles count="1">
    <cellStyle name="Normal" xfId="0" builtinId="0"/>
  </cellStyles>
  <dxfs count="0"/>
  <tableStyles count="0" defaultTableStyle="TableStyleMedium2" defaultPivotStyle="PivotStyleLight16"/>
  <colors>
    <mruColors>
      <color rgb="FFFEC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C6C6"/>
  </sheetPr>
  <dimension ref="A1:H9"/>
  <sheetViews>
    <sheetView workbookViewId="0">
      <selection activeCell="A5" sqref="A5"/>
    </sheetView>
  </sheetViews>
  <sheetFormatPr defaultRowHeight="15" x14ac:dyDescent="0.25"/>
  <cols>
    <col min="1" max="1" width="37" customWidth="1"/>
    <col min="2" max="2" width="34.28515625" customWidth="1"/>
    <col min="3" max="3" width="32" style="3" hidden="1" customWidth="1"/>
    <col min="4" max="4" width="29.28515625" style="3" hidden="1" customWidth="1"/>
    <col min="5" max="5" width="33.85546875" style="3" hidden="1" customWidth="1"/>
    <col min="6" max="6" width="36.5703125" customWidth="1"/>
  </cols>
  <sheetData>
    <row r="1" spans="1:8" s="12" customFormat="1" x14ac:dyDescent="0.25">
      <c r="A1" s="12" t="s">
        <v>0</v>
      </c>
      <c r="B1" s="12" t="s">
        <v>1</v>
      </c>
      <c r="C1" s="13" t="s">
        <v>2</v>
      </c>
      <c r="D1" s="13" t="s">
        <v>4</v>
      </c>
      <c r="E1" s="13" t="s">
        <v>6</v>
      </c>
      <c r="F1" s="12" t="s">
        <v>8</v>
      </c>
      <c r="H1" s="12" t="s">
        <v>10</v>
      </c>
    </row>
    <row r="2" spans="1:8" s="2" customFormat="1" ht="180" x14ac:dyDescent="0.25">
      <c r="A2" s="1" t="s">
        <v>113</v>
      </c>
      <c r="B2" s="1" t="s">
        <v>14</v>
      </c>
      <c r="C2" s="4" t="s">
        <v>3</v>
      </c>
      <c r="D2" s="4" t="s">
        <v>5</v>
      </c>
      <c r="E2" s="4" t="s">
        <v>7</v>
      </c>
      <c r="F2" s="1" t="s">
        <v>9</v>
      </c>
      <c r="H2" s="2" t="s">
        <v>11</v>
      </c>
    </row>
    <row r="3" spans="1:8" s="2" customFormat="1" ht="45" x14ac:dyDescent="0.25">
      <c r="A3" s="1" t="s">
        <v>17</v>
      </c>
      <c r="B3" s="1" t="s">
        <v>16</v>
      </c>
      <c r="C3" s="4" t="s">
        <v>18</v>
      </c>
      <c r="D3" s="4" t="s">
        <v>19</v>
      </c>
      <c r="E3" s="4" t="s">
        <v>20</v>
      </c>
      <c r="F3" s="1" t="s">
        <v>74</v>
      </c>
      <c r="H3" s="2" t="s">
        <v>66</v>
      </c>
    </row>
    <row r="4" spans="1:8" s="2" customFormat="1" ht="15.75" thickBot="1" x14ac:dyDescent="0.3">
      <c r="A4" s="2" t="s">
        <v>69</v>
      </c>
      <c r="C4" s="3"/>
      <c r="D4" s="3"/>
      <c r="E4" s="30" t="s">
        <v>73</v>
      </c>
      <c r="F4" s="2" t="s">
        <v>75</v>
      </c>
      <c r="H4" s="2" t="s">
        <v>70</v>
      </c>
    </row>
    <row r="5" spans="1:8" s="5" customFormat="1" ht="15.75" thickBot="1" x14ac:dyDescent="0.3">
      <c r="A5" s="43"/>
      <c r="B5" s="67">
        <f ca="1">NOW()</f>
        <v>44204.728960300927</v>
      </c>
      <c r="C5" s="31">
        <f>COUNTA('Credit Instruction Record'!A5,'Credit Instruction Record'!A7,'Credit Instruction Record'!A9,'Credit Instruction Record'!A11,'Credit Instruction Record'!A13,'Credit Instruction Record'!A15,'Credit Instruction Record'!A17,'Credit Instruction Record'!A19,'Credit Instruction Record'!A21,'Credit Instruction Record'!A23,'Credit Instruction Record'!A25,'Credit Instruction Record'!A27,'Credit Instruction Record'!A29,'Credit Instruction Record'!A31,'Credit Instruction Record'!A33,'Credit Instruction Record'!A35,'Credit Instruction Record'!A37,'Credit Instruction Record'!A39,'Credit Instruction Record'!A41,'Credit Instruction Record'!A43,'Credit Instruction Record'!A45,'Credit Instruction Record'!A47,'Credit Instruction Record'!A49,'Credit Instruction Record'!A51,'Credit Instruction Record'!A53,'Credit Instruction Record'!A55,'Credit Instruction Record'!A57,'Credit Instruction Record'!A59,'Credit Instruction Record'!A61,'Credit Instruction Record'!A63,'Credit Instruction Record'!A65,'Credit Instruction Record'!A67,'Credit Instruction Record'!A69,'Credit Instruction Record'!A71,'Credit Instruction Record'!A73,'Credit Instruction Record'!A75,'Credit Instruction Record'!A77,'Credit Instruction Record'!A79,'Credit Instruction Record'!A81,'Credit Instruction Record'!A83,'Credit Instruction Record'!A85,'Credit Instruction Record'!A87,'Credit Instruction Record'!A89,'Credit Instruction Record'!A91,'Credit Instruction Record'!A93,'Credit Instruction Record'!A95,'Credit Instruction Record'!A97,'Credit Instruction Record'!A99)</f>
        <v>1</v>
      </c>
      <c r="D5" s="32">
        <f>SUM('Credit Instruction Record'!D5,'Credit Instruction Record'!D7,'Credit Instruction Record'!D9,'Credit Instruction Record'!D11,'Credit Instruction Record'!D13,'Credit Instruction Record'!D15,'Credit Instruction Record'!D17,'Credit Instruction Record'!D19,'Credit Instruction Record'!D21,'Credit Instruction Record'!D23,'Credit Instruction Record'!D25,'Credit Instruction Record'!D27,'Credit Instruction Record'!D29,'Credit Instruction Record'!D31,'Credit Instruction Record'!D33,'Credit Instruction Record'!D35,'Credit Instruction Record'!D37,'Credit Instruction Record'!D39,'Credit Instruction Record'!D41,'Credit Instruction Record'!D43,'Credit Instruction Record'!D45,'Credit Instruction Record'!D47,'Credit Instruction Record'!D49,'Credit Instruction Record'!D51,'Credit Instruction Record'!D53,'Credit Instruction Record'!D55,'Credit Instruction Record'!D57,'Credit Instruction Record'!D59,'Credit Instruction Record'!D61,'Credit Instruction Record'!D63,'Credit Instruction Record'!D65,'Credit Instruction Record'!D67,'Credit Instruction Record'!D69,'Credit Instruction Record'!D71,'Credit Instruction Record'!D73,'Credit Instruction Record'!D75,'Credit Instruction Record'!D77,'Credit Instruction Record'!D79,'Credit Instruction Record'!D81,'Credit Instruction Record'!D83,'Credit Instruction Record'!D85,'Credit Instruction Record'!D87,'Credit Instruction Record'!D89,'Credit Instruction Record'!D91,'Credit Instruction Record'!D93,'Credit Instruction Record'!D95,'Credit Instruction Record'!D97,'Credit Instruction Record'!D99)</f>
        <v>50</v>
      </c>
      <c r="E5" s="33" t="str">
        <f>'Payment Information Record'!H5</f>
        <v>GALDES AND MAMO LTD</v>
      </c>
      <c r="F5" s="29" t="s">
        <v>101</v>
      </c>
      <c r="H5" s="5" t="s">
        <v>12</v>
      </c>
    </row>
    <row r="6" spans="1:8" s="1" customFormat="1" x14ac:dyDescent="0.25">
      <c r="A6" s="7" t="str">
        <f>IF(TRIM(A5)&lt;&gt;A5,"Spaces not allowed",IF(LEN(A5)&gt;35,"Debtor identifier must be between 1 and 35 characters in length",""))</f>
        <v/>
      </c>
      <c r="B6" s="7" t="str">
        <f ca="1">IF(OR(ISERROR(YEAR(B5)),ISERROR(MONTH(B5)),ISERROR(DAY(B5)),ISERROR(HOUR(B5)),ISERROR(MINUTE(B5)),ISERROR(SECOND(B5))),"Invalid Date Time","")</f>
        <v/>
      </c>
      <c r="C6" s="4"/>
      <c r="D6" s="4"/>
      <c r="E6" s="8" t="str">
        <f>IF(ISBLANK(E5),"Debtor name cannot be left blank","")</f>
        <v/>
      </c>
      <c r="F6" s="7" t="str">
        <f>IF(ISBLANK(F5),"Subscriber code cannot be left blank","")</f>
        <v/>
      </c>
      <c r="H6" s="1" t="s">
        <v>13</v>
      </c>
    </row>
    <row r="7" spans="1:8" x14ac:dyDescent="0.25">
      <c r="B7" s="7"/>
    </row>
    <row r="9" spans="1:8" x14ac:dyDescent="0.25">
      <c r="B9" s="6"/>
    </row>
  </sheetData>
  <sheetProtection algorithmName="SHA-512" hashValue="LjLt/QlBhIWw6caccLKw16by2N6bGqEx78EgEa3oZpXuxEVkxwm7+kBWv+LBV0iB8T2Epi8TsKGsCo1lEA/TOg==" saltValue="tfblsXr5wi+CO9BJcI+Haw==" spinCount="100000" sheet="1" objects="1" scenarios="1" formatColumns="0" selectLockedCells="1"/>
  <dataValidations disablePrompts="1" count="3">
    <dataValidation type="textLength" operator="lessThan" allowBlank="1" showInputMessage="1" showErrorMessage="1" errorTitle="Header Record: MsgId" error="The value of this field can be between 1 and 35 characters in length_x000a_" sqref="A5" xr:uid="{00000000-0002-0000-0100-000000000000}">
      <formula1>36</formula1>
    </dataValidation>
    <dataValidation type="textLength" allowBlank="1" showInputMessage="1" showErrorMessage="1" errorTitle="Header Record: Nm" error="The value must be between 1 and 70 characters in length_x000a_" sqref="E5" xr:uid="{00000000-0002-0000-0100-000001000000}">
      <formula1>1</formula1>
      <formula2>70</formula2>
    </dataValidation>
    <dataValidation type="textLength" showInputMessage="1" showErrorMessage="1" errorTitle="Header Record: Id" error="This value is provide by the bank" sqref="F5" xr:uid="{00000000-0002-0000-0100-000002000000}">
      <formula1>1</formula1>
      <formula2>12</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22"/>
  <sheetViews>
    <sheetView workbookViewId="0">
      <selection activeCell="G5" sqref="G5"/>
    </sheetView>
  </sheetViews>
  <sheetFormatPr defaultRowHeight="15" x14ac:dyDescent="0.25"/>
  <cols>
    <col min="1" max="1" width="36.140625" customWidth="1"/>
    <col min="2" max="2" width="32" style="3" hidden="1" customWidth="1"/>
    <col min="3" max="3" width="20.7109375" customWidth="1"/>
    <col min="4" max="4" width="32" style="3" hidden="1" customWidth="1"/>
    <col min="5" max="5" width="29.28515625" style="3" hidden="1" customWidth="1"/>
    <col min="6" max="6" width="32" style="3" hidden="1" customWidth="1"/>
    <col min="7" max="7" width="22.140625" customWidth="1"/>
    <col min="8" max="8" width="31.28515625" customWidth="1"/>
    <col min="9" max="9" width="17.140625" customWidth="1"/>
    <col min="10" max="10" width="19.28515625" customWidth="1"/>
    <col min="11" max="11" width="18.140625" customWidth="1"/>
    <col min="12" max="12" width="14.5703125" style="3" hidden="1" customWidth="1"/>
    <col min="13" max="13" width="10.42578125" customWidth="1"/>
  </cols>
  <sheetData>
    <row r="1" spans="1:15" s="1" customFormat="1" x14ac:dyDescent="0.25">
      <c r="A1" s="1" t="s">
        <v>15</v>
      </c>
      <c r="B1" s="3" t="s">
        <v>79</v>
      </c>
      <c r="C1" s="1" t="s">
        <v>21</v>
      </c>
      <c r="D1" s="3" t="s">
        <v>2</v>
      </c>
      <c r="E1" s="3" t="s">
        <v>4</v>
      </c>
      <c r="F1" s="3" t="s">
        <v>39</v>
      </c>
      <c r="G1" s="1" t="s">
        <v>27</v>
      </c>
      <c r="H1" s="1" t="s">
        <v>6</v>
      </c>
      <c r="I1" s="1" t="s">
        <v>30</v>
      </c>
      <c r="J1" s="1" t="s">
        <v>30</v>
      </c>
      <c r="K1" s="1" t="s">
        <v>34</v>
      </c>
      <c r="L1" s="3" t="s">
        <v>84</v>
      </c>
      <c r="M1" s="1" t="s">
        <v>36</v>
      </c>
      <c r="O1" t="s">
        <v>10</v>
      </c>
    </row>
    <row r="2" spans="1:15" s="1" customFormat="1" ht="120" x14ac:dyDescent="0.25">
      <c r="A2" s="1" t="s">
        <v>114</v>
      </c>
      <c r="B2" s="4" t="s">
        <v>80</v>
      </c>
      <c r="C2" s="1" t="s">
        <v>22</v>
      </c>
      <c r="D2" s="4" t="s">
        <v>3</v>
      </c>
      <c r="E2" s="4" t="s">
        <v>5</v>
      </c>
      <c r="F2" s="4" t="s">
        <v>80</v>
      </c>
      <c r="G2" s="1" t="s">
        <v>28</v>
      </c>
      <c r="H2" s="1" t="s">
        <v>7</v>
      </c>
      <c r="I2" s="1" t="s">
        <v>31</v>
      </c>
      <c r="J2" s="1" t="s">
        <v>32</v>
      </c>
      <c r="K2" s="1" t="s">
        <v>35</v>
      </c>
      <c r="L2" s="4" t="s">
        <v>80</v>
      </c>
      <c r="M2" s="1" t="s">
        <v>37</v>
      </c>
      <c r="O2" s="2" t="s">
        <v>11</v>
      </c>
    </row>
    <row r="3" spans="1:15" s="1" customFormat="1" ht="75" x14ac:dyDescent="0.25">
      <c r="A3" s="1" t="s">
        <v>76</v>
      </c>
      <c r="B3" s="4"/>
      <c r="C3" s="1" t="s">
        <v>23</v>
      </c>
      <c r="D3" s="4" t="s">
        <v>78</v>
      </c>
      <c r="E3" s="4" t="s">
        <v>19</v>
      </c>
      <c r="F3" s="4"/>
      <c r="G3" s="1" t="s">
        <v>29</v>
      </c>
      <c r="H3" s="1" t="s">
        <v>20</v>
      </c>
      <c r="I3" s="1" t="s">
        <v>33</v>
      </c>
      <c r="J3" s="1" t="s">
        <v>33</v>
      </c>
      <c r="L3" s="4"/>
      <c r="O3" s="2" t="s">
        <v>66</v>
      </c>
    </row>
    <row r="4" spans="1:15" s="1" customFormat="1" x14ac:dyDescent="0.25">
      <c r="A4" s="1" t="s">
        <v>77</v>
      </c>
      <c r="B4" s="4"/>
      <c r="C4" s="1" t="s">
        <v>71</v>
      </c>
      <c r="D4" s="4" t="s">
        <v>72</v>
      </c>
      <c r="E4" s="4"/>
      <c r="F4" s="4"/>
      <c r="L4" s="4"/>
      <c r="O4" s="1" t="s">
        <v>70</v>
      </c>
    </row>
    <row r="5" spans="1:15" s="1" customFormat="1" x14ac:dyDescent="0.25">
      <c r="A5" s="14"/>
      <c r="B5" s="18" t="s">
        <v>81</v>
      </c>
      <c r="C5" s="15" t="s">
        <v>25</v>
      </c>
      <c r="D5" s="18">
        <f>COUNTA('Credit Instruction Record'!A5,'Credit Instruction Record'!A7,'Credit Instruction Record'!A9,'Credit Instruction Record'!A11,'Credit Instruction Record'!A13,'Credit Instruction Record'!A15,'Credit Instruction Record'!A17,'Credit Instruction Record'!A19,'Credit Instruction Record'!A21,'Credit Instruction Record'!A23,'Credit Instruction Record'!A25,'Credit Instruction Record'!A27,'Credit Instruction Record'!A29,'Credit Instruction Record'!A31,'Credit Instruction Record'!A33,'Credit Instruction Record'!A35,'Credit Instruction Record'!A37,'Credit Instruction Record'!A39,'Credit Instruction Record'!A41,'Credit Instruction Record'!A43,'Credit Instruction Record'!A45,'Credit Instruction Record'!A47,'Credit Instruction Record'!A49,'Credit Instruction Record'!A51,'Credit Instruction Record'!A53,'Credit Instruction Record'!A55,'Credit Instruction Record'!A57,'Credit Instruction Record'!A59,'Credit Instruction Record'!A61,'Credit Instruction Record'!A63,'Credit Instruction Record'!A65,'Credit Instruction Record'!A67,'Credit Instruction Record'!A69,'Credit Instruction Record'!A71,'Credit Instruction Record'!A73,'Credit Instruction Record'!A75,'Credit Instruction Record'!A77,'Credit Instruction Record'!A79,'Credit Instruction Record'!A81,'Credit Instruction Record'!A83,'Credit Instruction Record'!A85,'Credit Instruction Record'!A87,'Credit Instruction Record'!A89,'Credit Instruction Record'!A91,'Credit Instruction Record'!A93,'Credit Instruction Record'!A95,'Credit Instruction Record'!A97,'Credit Instruction Record'!A99)</f>
        <v>1</v>
      </c>
      <c r="E5" s="17">
        <f>SUM('Credit Instruction Record'!D5,'Credit Instruction Record'!D7,'Credit Instruction Record'!D9,'Credit Instruction Record'!D11,'Credit Instruction Record'!D13,'Credit Instruction Record'!D15,'Credit Instruction Record'!D17,'Credit Instruction Record'!D19,'Credit Instruction Record'!D21,'Credit Instruction Record'!D23,'Credit Instruction Record'!D25,'Credit Instruction Record'!D27,'Credit Instruction Record'!D29,'Credit Instruction Record'!D31,'Credit Instruction Record'!D33,'Credit Instruction Record'!D35,'Credit Instruction Record'!D37,'Credit Instruction Record'!D39,'Credit Instruction Record'!D41,'Credit Instruction Record'!D43,'Credit Instruction Record'!D45,'Credit Instruction Record'!D47,'Credit Instruction Record'!D49,'Credit Instruction Record'!D51,'Credit Instruction Record'!D53,'Credit Instruction Record'!D55,'Credit Instruction Record'!D57,'Credit Instruction Record'!D59,'Credit Instruction Record'!D61,'Credit Instruction Record'!D63,'Credit Instruction Record'!D65,'Credit Instruction Record'!D67,'Credit Instruction Record'!D69,'Credit Instruction Record'!D71,'Credit Instruction Record'!D73,'Credit Instruction Record'!D75,'Credit Instruction Record'!D77,'Credit Instruction Record'!D79,'Credit Instruction Record'!D81,'Credit Instruction Record'!D83,'Credit Instruction Record'!D85,'Credit Instruction Record'!D87,'Credit Instruction Record'!D89,'Credit Instruction Record'!D91,'Credit Instruction Record'!D93,'Credit Instruction Record'!D95,'Credit Instruction Record'!D97,'Credit Instruction Record'!D99)</f>
        <v>50</v>
      </c>
      <c r="F5" s="18" t="s">
        <v>82</v>
      </c>
      <c r="G5" s="19">
        <v>44209</v>
      </c>
      <c r="H5" s="15" t="s">
        <v>103</v>
      </c>
      <c r="I5" s="15"/>
      <c r="J5" s="15"/>
      <c r="K5" s="26" t="s">
        <v>104</v>
      </c>
      <c r="L5" s="27" t="s">
        <v>85</v>
      </c>
      <c r="M5" s="28" t="s">
        <v>86</v>
      </c>
      <c r="O5" s="5" t="s">
        <v>12</v>
      </c>
    </row>
    <row r="6" spans="1:15" s="9" customFormat="1" x14ac:dyDescent="0.25">
      <c r="A6" s="34" t="str">
        <f>IF(LEN(A5)&gt;35,"Payment Information Group Identifier must be between 1 and 35 characters long","")</f>
        <v/>
      </c>
      <c r="B6" s="35"/>
      <c r="C6" s="36" t="str">
        <f>IF(NOT(ISNUMBER(MATCH(C5,'Control Data'!D9:E9,0))),"Batch booking should be true or false","")</f>
        <v/>
      </c>
      <c r="D6" s="35"/>
      <c r="E6" s="35"/>
      <c r="F6" s="35"/>
      <c r="G6" s="36" t="str">
        <f>IF(ISBLANK(G5),"Cannot be left blank",IF(OR(ISERROR(YEAR(G5)),ISERROR(MONTH(G5)),ISERROR(DAY(G5))),"Required Execution date is not valid",IF(OR(WEEKDAY(G5)=1,WEEKDAY(G5)=7),"Requested execution date must be between Monday to Friday","")))</f>
        <v/>
      </c>
      <c r="H6" s="36" t="str">
        <f>IF(OR(LEN(H5)&lt;1,LEN(H5)&gt;70),"Name must be between 1 and 70 characters long","")</f>
        <v/>
      </c>
      <c r="I6" s="36" t="str">
        <f>IF(LEN(I5)&gt;70,"Address cannot be longer than 70 characters","")</f>
        <v/>
      </c>
      <c r="J6" s="36" t="str">
        <f>IF(LEN(J5)&gt;70,"Address cannot be longer than 70 characters","")</f>
        <v/>
      </c>
      <c r="K6" s="36" t="str">
        <f>IF(OR(LEN(K5)&lt;10,LEN(K5)&gt;34),"IBAN may be up to 34 characters long","")</f>
        <v/>
      </c>
      <c r="L6" s="35"/>
      <c r="M6" s="37" t="str">
        <f>IF(AND(LEN(M5)&lt;&gt;8,LEN(M5)&lt;&gt;11),"BIC must be 8 or 11 characters long","")</f>
        <v/>
      </c>
      <c r="N6" s="7"/>
      <c r="O6" s="1" t="s">
        <v>13</v>
      </c>
    </row>
    <row r="7" spans="1:15" s="1" customFormat="1" x14ac:dyDescent="0.25">
      <c r="A7" s="38"/>
      <c r="B7" s="39"/>
      <c r="C7" s="40"/>
      <c r="D7" s="39"/>
      <c r="E7" s="39"/>
      <c r="F7" s="39"/>
      <c r="G7" s="41" t="str">
        <f ca="1">IF(G5=TODAY(),"Files must be submitted before 11:30am to be processed on the same day. Files submitted after 2:30pm will incur additional charges","")</f>
        <v/>
      </c>
      <c r="H7" s="40"/>
      <c r="I7" s="40"/>
      <c r="J7" s="40"/>
      <c r="K7" s="40"/>
      <c r="L7" s="39"/>
      <c r="M7" s="42"/>
    </row>
    <row r="8" spans="1:15" s="1" customFormat="1" x14ac:dyDescent="0.25">
      <c r="B8" s="3"/>
      <c r="D8" s="3"/>
      <c r="E8" s="3"/>
      <c r="F8" s="3"/>
      <c r="L8" s="3"/>
    </row>
    <row r="9" spans="1:15" s="1" customFormat="1" x14ac:dyDescent="0.25">
      <c r="B9" s="3"/>
      <c r="D9" s="3"/>
      <c r="E9" s="3"/>
      <c r="F9" s="3"/>
      <c r="L9" s="3"/>
    </row>
    <row r="10" spans="1:15" s="1" customFormat="1" x14ac:dyDescent="0.25">
      <c r="B10" s="3"/>
      <c r="D10" s="3"/>
      <c r="E10" s="3"/>
      <c r="F10" s="3"/>
      <c r="L10" s="3"/>
    </row>
    <row r="11" spans="1:15" s="1" customFormat="1" x14ac:dyDescent="0.25">
      <c r="B11" s="3"/>
      <c r="D11" s="3"/>
      <c r="E11" s="3"/>
      <c r="F11" s="3"/>
      <c r="L11" s="3"/>
    </row>
    <row r="12" spans="1:15" s="1" customFormat="1" x14ac:dyDescent="0.25">
      <c r="B12" s="3"/>
      <c r="D12" s="3"/>
      <c r="E12" s="3"/>
      <c r="F12" s="3"/>
      <c r="L12" s="3"/>
    </row>
    <row r="13" spans="1:15" s="1" customFormat="1" x14ac:dyDescent="0.25">
      <c r="B13" s="3"/>
      <c r="D13" s="3"/>
      <c r="E13" s="3"/>
      <c r="F13" s="3"/>
      <c r="L13" s="3"/>
    </row>
    <row r="14" spans="1:15" s="1" customFormat="1" x14ac:dyDescent="0.25">
      <c r="B14" s="3"/>
      <c r="D14" s="3"/>
      <c r="E14" s="3"/>
      <c r="F14" s="3"/>
      <c r="L14" s="3"/>
    </row>
    <row r="15" spans="1:15" s="1" customFormat="1" x14ac:dyDescent="0.25">
      <c r="B15" s="3"/>
      <c r="D15" s="3"/>
      <c r="E15" s="3"/>
      <c r="F15" s="3"/>
      <c r="L15" s="3"/>
    </row>
    <row r="16" spans="1:15" s="1" customFormat="1" x14ac:dyDescent="0.25">
      <c r="B16" s="3"/>
      <c r="D16" s="3"/>
      <c r="E16" s="3"/>
      <c r="F16" s="3"/>
      <c r="L16" s="3"/>
    </row>
    <row r="17" spans="2:12" s="1" customFormat="1" x14ac:dyDescent="0.25">
      <c r="B17" s="3"/>
      <c r="D17" s="3"/>
      <c r="E17" s="3"/>
      <c r="F17" s="3"/>
      <c r="L17" s="3"/>
    </row>
    <row r="18" spans="2:12" s="1" customFormat="1" x14ac:dyDescent="0.25">
      <c r="B18" s="3"/>
      <c r="D18" s="3"/>
      <c r="E18" s="3"/>
      <c r="F18" s="3"/>
      <c r="L18" s="3"/>
    </row>
    <row r="19" spans="2:12" s="1" customFormat="1" x14ac:dyDescent="0.25">
      <c r="B19" s="3"/>
      <c r="D19" s="3"/>
      <c r="E19" s="3"/>
      <c r="F19" s="3"/>
      <c r="L19" s="3"/>
    </row>
    <row r="20" spans="2:12" s="1" customFormat="1" x14ac:dyDescent="0.25">
      <c r="B20" s="3"/>
      <c r="D20" s="3"/>
      <c r="E20" s="3"/>
      <c r="F20" s="3"/>
      <c r="L20" s="3"/>
    </row>
    <row r="21" spans="2:12" s="1" customFormat="1" x14ac:dyDescent="0.25">
      <c r="B21" s="3"/>
      <c r="D21" s="3"/>
      <c r="E21" s="3"/>
      <c r="F21" s="3"/>
      <c r="L21" s="3"/>
    </row>
    <row r="22" spans="2:12" s="1" customFormat="1" x14ac:dyDescent="0.25">
      <c r="B22" s="3"/>
      <c r="D22" s="3"/>
      <c r="E22" s="3"/>
      <c r="F22" s="3"/>
      <c r="L22" s="3"/>
    </row>
  </sheetData>
  <sheetProtection algorithmName="SHA-512" hashValue="4OWOidRLCBq5LjLrLSgsM+LGkNBrGxai1mNQTSWWRErWzPOq3DbY86r2bHdWO2TXSMhoQHYuIh2cNmIpvIgNZw==" saltValue="4hs2sgLvVPUpUWJ2oc4w6A==" spinCount="100000" sheet="1" objects="1" scenarios="1" formatColumns="0" selectLockedCells="1"/>
  <dataValidations count="6">
    <dataValidation type="textLength" showInputMessage="1" showErrorMessage="1" errorTitle="Pay Info Rec: PmtInfId" error="Thie length of this item must be between 1 and 35 characters long_x000a_" sqref="L5 F5 B5" xr:uid="{00000000-0002-0000-0200-000000000000}">
      <formula1>1</formula1>
      <formula2>35</formula2>
    </dataValidation>
    <dataValidation type="textLength" showInputMessage="1" showErrorMessage="1" errorTitle="Pay Info Rec: Nm" error="Name must be between 1 and 70 characters long." sqref="H5" xr:uid="{00000000-0002-0000-0200-000001000000}">
      <formula1>1</formula1>
      <formula2>70</formula2>
    </dataValidation>
    <dataValidation type="textLength" operator="lessThanOrEqual" allowBlank="1" showInputMessage="1" showErrorMessage="1" errorTitle="Pay Info Rec: PstlAdr:AdrLine" error="This item cannot be longer than 70 characters" sqref="I5:J5" xr:uid="{00000000-0002-0000-0200-000002000000}">
      <formula1>70</formula1>
    </dataValidation>
    <dataValidation type="textLength" showInputMessage="1" showErrorMessage="1" errorTitle="Pay Info Rec: IBAN" error="This must be up to 34 characters in length_x000a_" sqref="K5" xr:uid="{00000000-0002-0000-0200-000003000000}">
      <formula1>4</formula1>
      <formula2>34</formula2>
    </dataValidation>
    <dataValidation type="textLength" showInputMessage="1" showErrorMessage="1" errorTitle="Pay Info Rec: BIC" error="BIC should be either 8 or 11 characters in length" sqref="M5" xr:uid="{00000000-0002-0000-0200-000004000000}">
      <formula1>8</formula1>
      <formula2>11</formula2>
    </dataValidation>
    <dataValidation type="textLength" operator="lessThan" showInputMessage="1" showErrorMessage="1" errorTitle="Pay Info Rec: PmtInfId" error="Thie length of this item must be between 1 and 35 characters long_x000a_" sqref="A5" xr:uid="{00000000-0002-0000-0200-000005000000}">
      <formula1>36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Title="Pay Info Rec: BtchBookg" error="Valid entries are 'true' or 'false'" xr:uid="{00000000-0002-0000-0200-000006000000}">
          <x14:formula1>
            <xm:f>'Control Data'!$D$9:$E$9</xm:f>
          </x14:formula1>
          <xm:sqref>C5</xm:sqref>
        </x14:dataValidation>
        <x14:dataValidation type="date" allowBlank="1" showInputMessage="1" showErrorMessage="1" errorTitle="Pay Info Rec: ReqdExctnDt" error="The date is invalid" xr:uid="{00000000-0002-0000-0200-000007000000}">
          <x14:formula1>
            <xm:f>'Control Data'!B14</xm:f>
          </x14:formula1>
          <x14:formula2>
            <xm:f>'Control Data'!C14</xm:f>
          </x14:formula2>
          <xm:sqref>G5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M68"/>
  <sheetViews>
    <sheetView workbookViewId="0">
      <pane ySplit="4" topLeftCell="A5" activePane="bottomLeft" state="frozen"/>
      <selection activeCell="A2" sqref="A2"/>
      <selection pane="bottomLeft" activeCell="A5" sqref="A5"/>
    </sheetView>
  </sheetViews>
  <sheetFormatPr defaultRowHeight="15" x14ac:dyDescent="0.25"/>
  <cols>
    <col min="1" max="1" width="39.140625" customWidth="1"/>
    <col min="2" max="2" width="25.140625" customWidth="1"/>
    <col min="3" max="3" width="14.5703125" style="3" hidden="1" customWidth="1"/>
    <col min="4" max="4" width="21.28515625" customWidth="1"/>
    <col min="5" max="5" width="19.85546875" customWidth="1"/>
    <col min="6" max="6" width="25.42578125" customWidth="1"/>
    <col min="7" max="7" width="17.140625" customWidth="1"/>
    <col min="8" max="8" width="19.28515625" customWidth="1"/>
    <col min="9" max="9" width="29.28515625" customWidth="1"/>
    <col min="10" max="10" width="21" customWidth="1"/>
    <col min="11" max="11" width="29.28515625" customWidth="1"/>
  </cols>
  <sheetData>
    <row r="1" spans="1:13" s="1" customFormat="1" x14ac:dyDescent="0.25">
      <c r="A1" s="1" t="s">
        <v>54</v>
      </c>
      <c r="B1" s="1" t="s">
        <v>56</v>
      </c>
      <c r="C1" s="3" t="s">
        <v>84</v>
      </c>
      <c r="D1" s="1" t="s">
        <v>58</v>
      </c>
      <c r="E1" s="1" t="s">
        <v>36</v>
      </c>
      <c r="F1" s="1" t="s">
        <v>6</v>
      </c>
      <c r="G1" s="1" t="s">
        <v>30</v>
      </c>
      <c r="H1" s="1" t="s">
        <v>30</v>
      </c>
      <c r="I1" s="1" t="s">
        <v>34</v>
      </c>
      <c r="J1" s="1" t="s">
        <v>39</v>
      </c>
      <c r="K1" s="1" t="s">
        <v>63</v>
      </c>
      <c r="M1" t="s">
        <v>10</v>
      </c>
    </row>
    <row r="2" spans="1:13" s="1" customFormat="1" ht="60" x14ac:dyDescent="0.25">
      <c r="A2" s="1" t="s">
        <v>55</v>
      </c>
      <c r="B2" s="1" t="s">
        <v>57</v>
      </c>
      <c r="C2" s="4" t="s">
        <v>80</v>
      </c>
      <c r="D2" s="1" t="s">
        <v>59</v>
      </c>
      <c r="E2" s="1" t="s">
        <v>60</v>
      </c>
      <c r="F2" s="1" t="s">
        <v>61</v>
      </c>
      <c r="G2" s="1" t="s">
        <v>31</v>
      </c>
      <c r="H2" s="1" t="s">
        <v>32</v>
      </c>
      <c r="I2" s="1" t="s">
        <v>62</v>
      </c>
      <c r="J2" s="1" t="s">
        <v>87</v>
      </c>
      <c r="K2" s="1" t="s">
        <v>64</v>
      </c>
      <c r="M2" s="2" t="s">
        <v>11</v>
      </c>
    </row>
    <row r="3" spans="1:13" s="1" customFormat="1" ht="75" x14ac:dyDescent="0.25">
      <c r="A3" s="1" t="s">
        <v>17</v>
      </c>
      <c r="B3" s="1" t="s">
        <v>17</v>
      </c>
      <c r="C3" s="4"/>
      <c r="D3" s="1" t="s">
        <v>19</v>
      </c>
      <c r="F3" s="1" t="s">
        <v>20</v>
      </c>
      <c r="G3" s="1" t="s">
        <v>33</v>
      </c>
      <c r="H3" s="1" t="s">
        <v>33</v>
      </c>
      <c r="K3" s="1" t="s">
        <v>65</v>
      </c>
      <c r="M3" s="2" t="s">
        <v>66</v>
      </c>
    </row>
    <row r="4" spans="1:13" s="1" customFormat="1" x14ac:dyDescent="0.25">
      <c r="A4" s="1" t="s">
        <v>69</v>
      </c>
      <c r="B4" s="1" t="s">
        <v>69</v>
      </c>
      <c r="C4" s="4"/>
      <c r="D4" s="11" t="s">
        <v>68</v>
      </c>
      <c r="M4" s="1" t="s">
        <v>70</v>
      </c>
    </row>
    <row r="5" spans="1:13" x14ac:dyDescent="0.25">
      <c r="A5" s="14" t="s">
        <v>105</v>
      </c>
      <c r="B5" s="15" t="s">
        <v>116</v>
      </c>
      <c r="C5" s="18" t="s">
        <v>85</v>
      </c>
      <c r="D5" s="20">
        <v>50</v>
      </c>
      <c r="E5" s="15" t="s">
        <v>86</v>
      </c>
      <c r="F5" s="15" t="s">
        <v>107</v>
      </c>
      <c r="G5" s="15"/>
      <c r="H5" s="15"/>
      <c r="I5" s="15" t="s">
        <v>106</v>
      </c>
      <c r="J5" s="15" t="s">
        <v>46</v>
      </c>
      <c r="K5" s="16" t="s">
        <v>108</v>
      </c>
      <c r="M5" s="5" t="s">
        <v>12</v>
      </c>
    </row>
    <row r="6" spans="1:13" x14ac:dyDescent="0.25">
      <c r="A6" s="7" t="str">
        <f>IF(OR(LEN(A5)&lt;1,LEN(A5)&gt;35),"Transaction Identification must be between 1 and 35 characters long","")</f>
        <v/>
      </c>
      <c r="B6" s="7" t="str">
        <f>IF(OR(LEN(B5)&lt;1,LEN(B5)&gt;35),"Uniqie Identification must be between 1 and 35 characters long","")</f>
        <v/>
      </c>
      <c r="C6" s="8"/>
      <c r="D6" s="7" t="str">
        <f>IF(OR(D5&lt;0.01,D5&gt;9999999999999990),"Transaction Amount is not valid","")</f>
        <v/>
      </c>
      <c r="E6" s="7" t="str">
        <f>IF(AND(LEN(E5)&lt;&gt;8,LEN(E5)&lt;&gt;11),"BIC must be 8 or 11 characters long","")</f>
        <v/>
      </c>
      <c r="F6" s="7" t="str">
        <f>IF(OR(LEN(F5)&lt;1,LEN(F5)&gt;70),"Creditor's Name must be between 1 and 70 characters long","")</f>
        <v/>
      </c>
      <c r="G6" s="7" t="str">
        <f>IF(LEN(G5)&gt;70,"Address cannot be longer than 70 characters","")</f>
        <v/>
      </c>
      <c r="H6" s="7" t="str">
        <f>IF(LEN(H5)&gt;70,"Address cannot be longer than 70 characters","")</f>
        <v/>
      </c>
      <c r="I6" s="7" t="str">
        <f>IF(OR(LEN(I5)&lt;10,LEN(I5)&gt;34),"IBAN may be up to 34 characters long","")</f>
        <v/>
      </c>
      <c r="J6" s="7" t="str">
        <f>IF(ISBLANK(J5),"Code cannot be left blank","")</f>
        <v/>
      </c>
      <c r="K6" s="7" t="str">
        <f>IF(OR(LEN(K5)&lt;1,LEN(K5)&gt;140),"Transaction Details must be between 1 and 140 characters long","")</f>
        <v/>
      </c>
      <c r="M6" s="1" t="s">
        <v>13</v>
      </c>
    </row>
    <row r="7" spans="1:13" x14ac:dyDescent="0.25">
      <c r="A7" s="14"/>
      <c r="B7" s="15"/>
      <c r="C7" s="18" t="s">
        <v>85</v>
      </c>
      <c r="D7" s="20"/>
      <c r="E7" s="15"/>
      <c r="F7" s="15"/>
      <c r="G7" s="15"/>
      <c r="H7" s="15"/>
      <c r="I7" s="15"/>
      <c r="J7" s="15"/>
      <c r="K7" s="16"/>
      <c r="M7" s="5" t="s">
        <v>12</v>
      </c>
    </row>
    <row r="8" spans="1:13" ht="45" x14ac:dyDescent="0.25">
      <c r="A8" s="7" t="str">
        <f>IF(OR(LEN(A7)&lt;1,LEN(A7)&gt;35),"Transaction Identification must be between 1 and 35 characters long","")</f>
        <v>Transaction Identification must be between 1 and 35 characters long</v>
      </c>
      <c r="B8" s="7" t="str">
        <f>IF(OR(LEN(B7)&lt;1,LEN(B7)&gt;35),"Uniqie Identification must be between 1 and 35 characters long","")</f>
        <v>Uniqie Identification must be between 1 and 35 characters long</v>
      </c>
      <c r="D8" s="7" t="str">
        <f>IF(OR(D7&lt;0.01,D7&gt;9999999999999990),"Transaction Amount is not valid","")</f>
        <v>Transaction Amount is not valid</v>
      </c>
      <c r="E8" s="7" t="str">
        <f>IF(AND(LEN(E7)&lt;&gt;8,LEN(E7)&lt;&gt;11),"BIC must be 8 or 11 characters long","")</f>
        <v>BIC must be 8 or 11 characters long</v>
      </c>
      <c r="F8" s="7" t="str">
        <f>IF(OR(LEN(F7)&lt;1,LEN(F7)&gt;70),"Creditor's Name must be between 1 and 70 characters long","")</f>
        <v>Creditor's Name must be between 1 and 70 characters long</v>
      </c>
      <c r="G8" s="7" t="str">
        <f>IF(LEN(G7)&gt;70,"Address cannot be longer than 70 characters","")</f>
        <v/>
      </c>
      <c r="H8" s="7" t="str">
        <f>IF(LEN(H7)&gt;70,"Address cannot be longer than 70 characters","")</f>
        <v/>
      </c>
      <c r="I8" s="7" t="str">
        <f>IF(OR(LEN(I7)&lt;10,LEN(I7)&gt;34),"IBAN may be up to 34 characters long","")</f>
        <v>IBAN may be up to 34 characters long</v>
      </c>
      <c r="J8" s="7" t="str">
        <f>IF(ISBLANK(J7),"Code cannot be left blank","")</f>
        <v>Code cannot be left blank</v>
      </c>
      <c r="K8" s="7" t="str">
        <f>IF(OR(LEN(K7)&lt;1,LEN(K7)&gt;140),"Transaction Details must be between 1 and 140 characters long","")</f>
        <v>Transaction Details must be between 1 and 140 characters long</v>
      </c>
      <c r="M8" s="1" t="s">
        <v>13</v>
      </c>
    </row>
    <row r="9" spans="1:13" x14ac:dyDescent="0.25">
      <c r="A9" s="14"/>
      <c r="B9" s="15"/>
      <c r="C9" s="18" t="s">
        <v>85</v>
      </c>
      <c r="D9" s="20"/>
      <c r="E9" s="15"/>
      <c r="F9" s="15"/>
      <c r="G9" s="15"/>
      <c r="H9" s="15"/>
      <c r="I9" s="15"/>
      <c r="J9" s="15"/>
      <c r="K9" s="16"/>
      <c r="M9" s="5" t="s">
        <v>12</v>
      </c>
    </row>
    <row r="10" spans="1:13" ht="45" x14ac:dyDescent="0.25">
      <c r="A10" s="7" t="str">
        <f>IF(OR(LEN(A9)&lt;1,LEN(A9)&gt;35),"Transaction Identification must be between 1 and 35 characters long","")</f>
        <v>Transaction Identification must be between 1 and 35 characters long</v>
      </c>
      <c r="B10" s="7" t="str">
        <f>IF(OR(LEN(B9)&lt;1,LEN(B9)&gt;35),"Uniqie Identification must be between 1 and 35 characters long","")</f>
        <v>Uniqie Identification must be between 1 and 35 characters long</v>
      </c>
      <c r="D10" s="7" t="str">
        <f>IF(OR(D9&lt;0.01,D9&gt;9999999999999990),"Transaction Amount is not valid","")</f>
        <v>Transaction Amount is not valid</v>
      </c>
      <c r="E10" s="7" t="str">
        <f>IF(AND(LEN(E9)&lt;&gt;8,LEN(E9)&lt;&gt;11),"BIC must be 8 or 11 characters long","")</f>
        <v>BIC must be 8 or 11 characters long</v>
      </c>
      <c r="F10" s="7" t="str">
        <f>IF(OR(LEN(F9)&lt;1,LEN(F9)&gt;70),"Creditor's Name must be between 1 and 70 characters long","")</f>
        <v>Creditor's Name must be between 1 and 70 characters long</v>
      </c>
      <c r="G10" s="7" t="str">
        <f>IF(LEN(G9)&gt;70,"Address cannot be longer than 70 characters","")</f>
        <v/>
      </c>
      <c r="H10" s="7" t="str">
        <f>IF(LEN(H9)&gt;70,"Address cannot be longer than 70 characters","")</f>
        <v/>
      </c>
      <c r="I10" s="7" t="str">
        <f>IF(OR(LEN(I9)&lt;10,LEN(I9)&gt;34),"IBAN may be up to 34 characters long","")</f>
        <v>IBAN may be up to 34 characters long</v>
      </c>
      <c r="J10" s="7" t="str">
        <f>IF(ISBLANK(J9),"Code cannot be left blank","")</f>
        <v>Code cannot be left blank</v>
      </c>
      <c r="K10" s="7" t="str">
        <f>IF(OR(LEN(K9)&lt;1,LEN(K9)&gt;140),"Transaction Details must be between 1 and 140 characters long","")</f>
        <v>Transaction Details must be between 1 and 140 characters long</v>
      </c>
      <c r="M10" s="1" t="s">
        <v>13</v>
      </c>
    </row>
    <row r="11" spans="1:13" x14ac:dyDescent="0.25">
      <c r="A11" s="14"/>
      <c r="B11" s="15"/>
      <c r="C11" s="18" t="s">
        <v>85</v>
      </c>
      <c r="D11" s="20"/>
      <c r="E11" s="15"/>
      <c r="F11" s="15"/>
      <c r="G11" s="15"/>
      <c r="H11" s="15"/>
      <c r="I11" s="15"/>
      <c r="J11" s="15"/>
      <c r="K11" s="16"/>
      <c r="M11" s="5" t="s">
        <v>12</v>
      </c>
    </row>
    <row r="12" spans="1:13" ht="45" x14ac:dyDescent="0.25">
      <c r="A12" s="7" t="str">
        <f>IF(OR(LEN(A11)&lt;1,LEN(A11)&gt;35),"Transaction Identification must be between 1 and 35 characters long","")</f>
        <v>Transaction Identification must be between 1 and 35 characters long</v>
      </c>
      <c r="B12" s="7" t="str">
        <f>IF(OR(LEN(B11)&lt;1,LEN(B11)&gt;35),"Uniqie Identification must be between 1 and 35 characters long","")</f>
        <v>Uniqie Identification must be between 1 and 35 characters long</v>
      </c>
      <c r="D12" s="7" t="str">
        <f>IF(OR(D11&lt;0.01,D11&gt;9999999999999990),"Transaction Amount is not valid","")</f>
        <v>Transaction Amount is not valid</v>
      </c>
      <c r="E12" s="7" t="str">
        <f>IF(AND(LEN(E11)&lt;&gt;8,LEN(E11)&lt;&gt;11),"BIC must be 8 or 11 characters long","")</f>
        <v>BIC must be 8 or 11 characters long</v>
      </c>
      <c r="F12" s="7" t="str">
        <f>IF(OR(LEN(F11)&lt;1,LEN(F11)&gt;70),"Creditor's Name must be between 1 and 70 characters long","")</f>
        <v>Creditor's Name must be between 1 and 70 characters long</v>
      </c>
      <c r="G12" s="7" t="str">
        <f>IF(LEN(G11)&gt;70,"Address cannot be longer than 70 characters","")</f>
        <v/>
      </c>
      <c r="H12" s="7" t="str">
        <f>IF(LEN(H11)&gt;70,"Address cannot be longer than 70 characters","")</f>
        <v/>
      </c>
      <c r="I12" s="7" t="str">
        <f>IF(OR(LEN(I11)&lt;10,LEN(I11)&gt;34),"IBAN may be up to 34 characters long","")</f>
        <v>IBAN may be up to 34 characters long</v>
      </c>
      <c r="J12" s="7" t="str">
        <f>IF(ISBLANK(J11),"Code cannot be left blank","")</f>
        <v>Code cannot be left blank</v>
      </c>
      <c r="K12" s="7" t="str">
        <f>IF(OR(LEN(K11)&lt;1,LEN(K11)&gt;140),"Transaction Details must be between 1 and 140 characters long","")</f>
        <v>Transaction Details must be between 1 and 140 characters long</v>
      </c>
      <c r="M12" s="1" t="s">
        <v>13</v>
      </c>
    </row>
    <row r="13" spans="1:13" x14ac:dyDescent="0.25">
      <c r="A13" s="14"/>
      <c r="B13" s="15"/>
      <c r="C13" s="18" t="s">
        <v>85</v>
      </c>
      <c r="D13" s="20"/>
      <c r="E13" s="15"/>
      <c r="F13" s="15"/>
      <c r="G13" s="15"/>
      <c r="H13" s="15"/>
      <c r="I13" s="15"/>
      <c r="J13" s="15"/>
      <c r="K13" s="16"/>
      <c r="M13" s="5" t="s">
        <v>12</v>
      </c>
    </row>
    <row r="14" spans="1:13" ht="45" x14ac:dyDescent="0.25">
      <c r="A14" s="7" t="str">
        <f>IF(OR(LEN(A13)&lt;1,LEN(A13)&gt;35),"Transaction Identification must be between 1 and 35 characters long","")</f>
        <v>Transaction Identification must be between 1 and 35 characters long</v>
      </c>
      <c r="B14" s="7" t="str">
        <f>IF(OR(LEN(B13)&lt;1,LEN(B13)&gt;35),"Uniqie Identification must be between 1 and 35 characters long","")</f>
        <v>Uniqie Identification must be between 1 and 35 characters long</v>
      </c>
      <c r="D14" s="7" t="str">
        <f>IF(OR(D13&lt;0.01,D13&gt;9999999999999990),"Transaction Amount is not valid","")</f>
        <v>Transaction Amount is not valid</v>
      </c>
      <c r="E14" s="7" t="str">
        <f>IF(AND(LEN(E13)&lt;&gt;8,LEN(E13)&lt;&gt;11),"BIC must be 8 or 11 characters long","")</f>
        <v>BIC must be 8 or 11 characters long</v>
      </c>
      <c r="F14" s="7" t="str">
        <f>IF(OR(LEN(F13)&lt;1,LEN(F13)&gt;70),"Creditor's Name must be between 1 and 70 characters long","")</f>
        <v>Creditor's Name must be between 1 and 70 characters long</v>
      </c>
      <c r="G14" s="7" t="str">
        <f>IF(LEN(G13)&gt;70,"Address cannot be longer than 70 characters","")</f>
        <v/>
      </c>
      <c r="H14" s="7" t="str">
        <f>IF(LEN(H13)&gt;70,"Address cannot be longer than 70 characters","")</f>
        <v/>
      </c>
      <c r="I14" s="7" t="str">
        <f>IF(OR(LEN(I13)&lt;10,LEN(I13)&gt;34),"IBAN may be up to 34 characters long","")</f>
        <v>IBAN may be up to 34 characters long</v>
      </c>
      <c r="J14" s="7" t="str">
        <f>IF(ISBLANK(J13),"Code cannot be left blank","")</f>
        <v>Code cannot be left blank</v>
      </c>
      <c r="K14" s="7" t="str">
        <f>IF(OR(LEN(K13)&lt;1,LEN(K13)&gt;140),"Transaction Details must be between 1 and 140 characters long","")</f>
        <v>Transaction Details must be between 1 and 140 characters long</v>
      </c>
      <c r="M14" s="1" t="s">
        <v>13</v>
      </c>
    </row>
    <row r="15" spans="1:13" x14ac:dyDescent="0.25">
      <c r="A15" s="14"/>
      <c r="B15" s="15"/>
      <c r="C15" s="18" t="s">
        <v>85</v>
      </c>
      <c r="D15" s="20"/>
      <c r="E15" s="15"/>
      <c r="F15" s="15"/>
      <c r="G15" s="15"/>
      <c r="H15" s="15"/>
      <c r="I15" s="15"/>
      <c r="J15" s="15"/>
      <c r="K15" s="16"/>
      <c r="M15" s="5" t="s">
        <v>12</v>
      </c>
    </row>
    <row r="16" spans="1:13" ht="45" x14ac:dyDescent="0.25">
      <c r="A16" s="7" t="str">
        <f>IF(OR(LEN(A15)&lt;1,LEN(A15)&gt;35),"Transaction Identification must be between 1 and 35 characters long","")</f>
        <v>Transaction Identification must be between 1 and 35 characters long</v>
      </c>
      <c r="B16" s="7" t="str">
        <f>IF(OR(LEN(B15)&lt;1,LEN(B15)&gt;35),"Uniqie Identification must be between 1 and 35 characters long","")</f>
        <v>Uniqie Identification must be between 1 and 35 characters long</v>
      </c>
      <c r="D16" s="7" t="str">
        <f>IF(OR(D15&lt;0.01,D15&gt;9999999999999990),"Transaction Amount is not valid","")</f>
        <v>Transaction Amount is not valid</v>
      </c>
      <c r="E16" s="7" t="str">
        <f>IF(AND(LEN(E15)&lt;&gt;8,LEN(E15)&lt;&gt;11),"BIC must be 8 or 11 characters long","")</f>
        <v>BIC must be 8 or 11 characters long</v>
      </c>
      <c r="F16" s="7" t="str">
        <f>IF(OR(LEN(F15)&lt;1,LEN(F15)&gt;70),"Creditor's Name must be between 1 and 70 characters long","")</f>
        <v>Creditor's Name must be between 1 and 70 characters long</v>
      </c>
      <c r="G16" s="7" t="str">
        <f>IF(LEN(G15)&gt;70,"Address cannot be longer than 70 characters","")</f>
        <v/>
      </c>
      <c r="H16" s="7" t="str">
        <f>IF(LEN(H15)&gt;70,"Address cannot be longer than 70 characters","")</f>
        <v/>
      </c>
      <c r="I16" s="7" t="str">
        <f>IF(OR(LEN(I15)&lt;10,LEN(I15)&gt;34),"IBAN may be up to 34 characters long","")</f>
        <v>IBAN may be up to 34 characters long</v>
      </c>
      <c r="J16" s="7" t="str">
        <f>IF(ISBLANK(J15),"Code cannot be left blank","")</f>
        <v>Code cannot be left blank</v>
      </c>
      <c r="K16" s="7" t="str">
        <f>IF(OR(LEN(K15)&lt;1,LEN(K15)&gt;140),"Transaction Details must be between 1 and 140 characters long","")</f>
        <v>Transaction Details must be between 1 and 140 characters long</v>
      </c>
      <c r="M16" s="1" t="s">
        <v>13</v>
      </c>
    </row>
    <row r="17" spans="1:13" x14ac:dyDescent="0.25">
      <c r="A17" s="14"/>
      <c r="B17" s="15"/>
      <c r="C17" s="18" t="s">
        <v>85</v>
      </c>
      <c r="D17" s="20"/>
      <c r="E17" s="15"/>
      <c r="F17" s="15"/>
      <c r="G17" s="15"/>
      <c r="H17" s="15"/>
      <c r="I17" s="15"/>
      <c r="J17" s="15"/>
      <c r="K17" s="16"/>
      <c r="M17" s="5" t="s">
        <v>12</v>
      </c>
    </row>
    <row r="18" spans="1:13" ht="45" x14ac:dyDescent="0.25">
      <c r="A18" s="7" t="str">
        <f>IF(OR(LEN(A17)&lt;1,LEN(A17)&gt;35),"Transaction Identification must be between 1 and 35 characters long","")</f>
        <v>Transaction Identification must be between 1 and 35 characters long</v>
      </c>
      <c r="B18" s="7" t="str">
        <f>IF(OR(LEN(B17)&lt;1,LEN(B17)&gt;35),"Uniqie Identification must be between 1 and 35 characters long","")</f>
        <v>Uniqie Identification must be between 1 and 35 characters long</v>
      </c>
      <c r="D18" s="7" t="str">
        <f>IF(OR(D17&lt;0.01,D17&gt;9999999999999990),"Transaction Amount is not valid","")</f>
        <v>Transaction Amount is not valid</v>
      </c>
      <c r="E18" s="7" t="str">
        <f>IF(AND(LEN(E17)&lt;&gt;8,LEN(E17)&lt;&gt;11),"BIC must be 8 or 11 characters long","")</f>
        <v>BIC must be 8 or 11 characters long</v>
      </c>
      <c r="F18" s="7" t="str">
        <f>IF(OR(LEN(F17)&lt;1,LEN(F17)&gt;70),"Creditor's Name must be between 1 and 70 characters long","")</f>
        <v>Creditor's Name must be between 1 and 70 characters long</v>
      </c>
      <c r="G18" s="7" t="str">
        <f>IF(LEN(G17)&gt;70,"Address cannot be longer than 70 characters","")</f>
        <v/>
      </c>
      <c r="H18" s="7" t="str">
        <f>IF(LEN(H17)&gt;70,"Address cannot be longer than 70 characters","")</f>
        <v/>
      </c>
      <c r="I18" s="7" t="str">
        <f>IF(OR(LEN(I17)&lt;10,LEN(I17)&gt;34),"IBAN may be up to 34 characters long","")</f>
        <v>IBAN may be up to 34 characters long</v>
      </c>
      <c r="J18" s="7" t="str">
        <f>IF(ISBLANK(J17),"Code cannot be left blank","")</f>
        <v>Code cannot be left blank</v>
      </c>
      <c r="K18" s="7" t="str">
        <f>IF(OR(LEN(K17)&lt;1,LEN(K17)&gt;140),"Transaction Details must be between 1 and 140 characters long","")</f>
        <v>Transaction Details must be between 1 and 140 characters long</v>
      </c>
      <c r="M18" s="1" t="s">
        <v>13</v>
      </c>
    </row>
    <row r="19" spans="1:13" x14ac:dyDescent="0.25">
      <c r="A19" s="14"/>
      <c r="B19" s="15"/>
      <c r="C19" s="18" t="s">
        <v>85</v>
      </c>
      <c r="D19" s="20"/>
      <c r="E19" s="15"/>
      <c r="F19" s="15"/>
      <c r="G19" s="15"/>
      <c r="H19" s="15"/>
      <c r="I19" s="15"/>
      <c r="J19" s="15"/>
      <c r="K19" s="16"/>
      <c r="M19" s="5" t="s">
        <v>12</v>
      </c>
    </row>
    <row r="20" spans="1:13" ht="45" x14ac:dyDescent="0.25">
      <c r="A20" s="7" t="str">
        <f>IF(OR(LEN(A19)&lt;1,LEN(A19)&gt;35),"Transaction Identification must be between 1 and 35 characters long","")</f>
        <v>Transaction Identification must be between 1 and 35 characters long</v>
      </c>
      <c r="B20" s="7" t="str">
        <f>IF(OR(LEN(B19)&lt;1,LEN(B19)&gt;35),"Uniqie Identification must be between 1 and 35 characters long","")</f>
        <v>Uniqie Identification must be between 1 and 35 characters long</v>
      </c>
      <c r="D20" s="7" t="str">
        <f>IF(OR(D19&lt;0.01,D19&gt;9999999999999990),"Transaction Amount is not valid","")</f>
        <v>Transaction Amount is not valid</v>
      </c>
      <c r="E20" s="7" t="str">
        <f>IF(AND(LEN(E19)&lt;&gt;8,LEN(E19)&lt;&gt;11),"BIC must be 8 or 11 characters long","")</f>
        <v>BIC must be 8 or 11 characters long</v>
      </c>
      <c r="F20" s="7" t="str">
        <f>IF(OR(LEN(F19)&lt;1,LEN(F19)&gt;70),"Creditor's Name must be between 1 and 70 characters long","")</f>
        <v>Creditor's Name must be between 1 and 70 characters long</v>
      </c>
      <c r="G20" s="7" t="str">
        <f>IF(LEN(G19)&gt;70,"Address cannot be longer than 70 characters","")</f>
        <v/>
      </c>
      <c r="H20" s="7" t="str">
        <f>IF(LEN(H19)&gt;70,"Address cannot be longer than 70 characters","")</f>
        <v/>
      </c>
      <c r="I20" s="7" t="str">
        <f>IF(OR(LEN(I19)&lt;10,LEN(I19)&gt;34),"IBAN may be up to 34 characters long","")</f>
        <v>IBAN may be up to 34 characters long</v>
      </c>
      <c r="J20" s="7" t="str">
        <f>IF(ISBLANK(J19),"Code cannot be left blank","")</f>
        <v>Code cannot be left blank</v>
      </c>
      <c r="K20" s="7" t="str">
        <f>IF(OR(LEN(K19)&lt;1,LEN(K19)&gt;140),"Transaction Details must be between 1 and 140 characters long","")</f>
        <v>Transaction Details must be between 1 and 140 characters long</v>
      </c>
      <c r="M20" s="1" t="s">
        <v>13</v>
      </c>
    </row>
    <row r="21" spans="1:13" x14ac:dyDescent="0.25">
      <c r="A21" s="14"/>
      <c r="B21" s="15"/>
      <c r="C21" s="18" t="s">
        <v>85</v>
      </c>
      <c r="D21" s="20"/>
      <c r="E21" s="15"/>
      <c r="F21" s="15"/>
      <c r="G21" s="15"/>
      <c r="H21" s="15"/>
      <c r="I21" s="15"/>
      <c r="J21" s="15"/>
      <c r="K21" s="16"/>
      <c r="M21" s="5" t="s">
        <v>12</v>
      </c>
    </row>
    <row r="22" spans="1:13" ht="45" x14ac:dyDescent="0.25">
      <c r="A22" s="7" t="str">
        <f>IF(OR(LEN(A21)&lt;1,LEN(A21)&gt;35),"Transaction Identification must be between 1 and 35 characters long","")</f>
        <v>Transaction Identification must be between 1 and 35 characters long</v>
      </c>
      <c r="B22" s="7" t="str">
        <f>IF(OR(LEN(B21)&lt;1,LEN(B21)&gt;35),"Uniqie Identification must be between 1 and 35 characters long","")</f>
        <v>Uniqie Identification must be between 1 and 35 characters long</v>
      </c>
      <c r="D22" s="7" t="str">
        <f>IF(OR(D21&lt;0.01,D21&gt;9999999999999990),"Transaction Amount is not valid","")</f>
        <v>Transaction Amount is not valid</v>
      </c>
      <c r="E22" s="7" t="str">
        <f>IF(AND(LEN(E21)&lt;&gt;8,LEN(E21)&lt;&gt;11),"BIC must be 8 or 11 characters long","")</f>
        <v>BIC must be 8 or 11 characters long</v>
      </c>
      <c r="F22" s="7" t="str">
        <f>IF(OR(LEN(F21)&lt;1,LEN(F21)&gt;70),"Creditor's Name must be between 1 and 70 characters long","")</f>
        <v>Creditor's Name must be between 1 and 70 characters long</v>
      </c>
      <c r="G22" s="7" t="str">
        <f>IF(LEN(G21)&gt;70,"Address cannot be longer than 70 characters","")</f>
        <v/>
      </c>
      <c r="H22" s="7" t="str">
        <f>IF(LEN(H21)&gt;70,"Address cannot be longer than 70 characters","")</f>
        <v/>
      </c>
      <c r="I22" s="7" t="str">
        <f>IF(OR(LEN(I21)&lt;10,LEN(I21)&gt;34),"IBAN may be up to 34 characters long","")</f>
        <v>IBAN may be up to 34 characters long</v>
      </c>
      <c r="J22" s="7" t="str">
        <f>IF(ISBLANK(J21),"Code cannot be left blank","")</f>
        <v>Code cannot be left blank</v>
      </c>
      <c r="K22" s="7" t="str">
        <f>IF(OR(LEN(K21)&lt;1,LEN(K21)&gt;140),"Transaction Details must be between 1 and 140 characters long","")</f>
        <v>Transaction Details must be between 1 and 140 characters long</v>
      </c>
      <c r="M22" s="1" t="s">
        <v>13</v>
      </c>
    </row>
    <row r="23" spans="1:13" x14ac:dyDescent="0.25">
      <c r="A23" s="14"/>
      <c r="B23" s="15"/>
      <c r="C23" s="18" t="s">
        <v>85</v>
      </c>
      <c r="D23" s="20"/>
      <c r="E23" s="15"/>
      <c r="F23" s="15"/>
      <c r="G23" s="15"/>
      <c r="H23" s="15"/>
      <c r="I23" s="15"/>
      <c r="J23" s="15"/>
      <c r="K23" s="16"/>
      <c r="M23" s="5" t="s">
        <v>12</v>
      </c>
    </row>
    <row r="24" spans="1:13" ht="45" x14ac:dyDescent="0.25">
      <c r="A24" s="7" t="str">
        <f>IF(OR(LEN(A23)&lt;1,LEN(A23)&gt;35),"Transaction Identification must be between 1 and 35 characters long","")</f>
        <v>Transaction Identification must be between 1 and 35 characters long</v>
      </c>
      <c r="B24" s="7" t="str">
        <f>IF(OR(LEN(B23)&lt;1,LEN(B23)&gt;35),"Uniqie Identification must be between 1 and 35 characters long","")</f>
        <v>Uniqie Identification must be between 1 and 35 characters long</v>
      </c>
      <c r="D24" s="7" t="str">
        <f>IF(OR(D23&lt;0.01,D23&gt;9999999999999990),"Transaction Amount is not valid","")</f>
        <v>Transaction Amount is not valid</v>
      </c>
      <c r="E24" s="7" t="str">
        <f>IF(AND(LEN(E23)&lt;&gt;8,LEN(E23)&lt;&gt;11),"BIC must be 8 or 11 characters long","")</f>
        <v>BIC must be 8 or 11 characters long</v>
      </c>
      <c r="F24" s="7" t="str">
        <f>IF(OR(LEN(F23)&lt;1,LEN(F23)&gt;70),"Creditor's Name must be between 1 and 70 characters long","")</f>
        <v>Creditor's Name must be between 1 and 70 characters long</v>
      </c>
      <c r="G24" s="7" t="str">
        <f>IF(LEN(G23)&gt;70,"Address cannot be longer than 70 characters","")</f>
        <v/>
      </c>
      <c r="H24" s="7" t="str">
        <f>IF(LEN(H23)&gt;70,"Address cannot be longer than 70 characters","")</f>
        <v/>
      </c>
      <c r="I24" s="7" t="str">
        <f>IF(OR(LEN(I23)&lt;10,LEN(I23)&gt;34),"IBAN may be up to 34 characters long","")</f>
        <v>IBAN may be up to 34 characters long</v>
      </c>
      <c r="J24" s="7" t="str">
        <f>IF(ISBLANK(J23),"Code cannot be left blank","")</f>
        <v>Code cannot be left blank</v>
      </c>
      <c r="K24" s="7" t="str">
        <f>IF(OR(LEN(K23)&lt;1,LEN(K23)&gt;140),"Transaction Details must be between 1 and 140 characters long","")</f>
        <v>Transaction Details must be between 1 and 140 characters long</v>
      </c>
      <c r="M24" s="1" t="s">
        <v>13</v>
      </c>
    </row>
    <row r="25" spans="1:13" x14ac:dyDescent="0.25">
      <c r="A25" s="14"/>
      <c r="B25" s="15"/>
      <c r="C25" s="18" t="s">
        <v>85</v>
      </c>
      <c r="D25" s="20"/>
      <c r="E25" s="15"/>
      <c r="F25" s="15"/>
      <c r="G25" s="15"/>
      <c r="H25" s="15"/>
      <c r="I25" s="15"/>
      <c r="J25" s="15"/>
      <c r="K25" s="16"/>
      <c r="M25" s="5" t="s">
        <v>12</v>
      </c>
    </row>
    <row r="26" spans="1:13" ht="45" x14ac:dyDescent="0.25">
      <c r="A26" s="7" t="str">
        <f>IF(OR(LEN(A25)&lt;1,LEN(A25)&gt;35),"Transaction Identification must be between 1 and 35 characters long","")</f>
        <v>Transaction Identification must be between 1 and 35 characters long</v>
      </c>
      <c r="B26" s="7" t="str">
        <f>IF(OR(LEN(B25)&lt;1,LEN(B25)&gt;35),"Uniqie Identification must be between 1 and 35 characters long","")</f>
        <v>Uniqie Identification must be between 1 and 35 characters long</v>
      </c>
      <c r="D26" s="7" t="str">
        <f>IF(OR(D25&lt;0.01,D25&gt;9999999999999990),"Transaction Amount is not valid","")</f>
        <v>Transaction Amount is not valid</v>
      </c>
      <c r="E26" s="7" t="str">
        <f>IF(AND(LEN(E25)&lt;&gt;8,LEN(E25)&lt;&gt;11),"BIC must be 8 or 11 characters long","")</f>
        <v>BIC must be 8 or 11 characters long</v>
      </c>
      <c r="F26" s="7" t="str">
        <f>IF(OR(LEN(F25)&lt;1,LEN(F25)&gt;70),"Creditor's Name must be between 1 and 70 characters long","")</f>
        <v>Creditor's Name must be between 1 and 70 characters long</v>
      </c>
      <c r="G26" s="7" t="str">
        <f>IF(LEN(G25)&gt;70,"Address cannot be longer than 70 characters","")</f>
        <v/>
      </c>
      <c r="H26" s="7" t="str">
        <f>IF(LEN(H25)&gt;70,"Address cannot be longer than 70 characters","")</f>
        <v/>
      </c>
      <c r="I26" s="7" t="str">
        <f>IF(OR(LEN(I25)&lt;10,LEN(I25)&gt;34),"IBAN may be up to 34 characters long","")</f>
        <v>IBAN may be up to 34 characters long</v>
      </c>
      <c r="J26" s="7" t="str">
        <f>IF(ISBLANK(J25),"Code cannot be left blank","")</f>
        <v>Code cannot be left blank</v>
      </c>
      <c r="K26" s="7" t="str">
        <f>IF(OR(LEN(K25)&lt;1,LEN(K25)&gt;140),"Transaction Details must be between 1 and 140 characters long","")</f>
        <v>Transaction Details must be between 1 and 140 characters long</v>
      </c>
      <c r="M26" s="1" t="s">
        <v>13</v>
      </c>
    </row>
    <row r="27" spans="1:13" x14ac:dyDescent="0.25">
      <c r="A27" s="14"/>
      <c r="B27" s="15"/>
      <c r="C27" s="18" t="s">
        <v>85</v>
      </c>
      <c r="D27" s="20"/>
      <c r="E27" s="15"/>
      <c r="F27" s="15"/>
      <c r="G27" s="15"/>
      <c r="H27" s="15"/>
      <c r="I27" s="15"/>
      <c r="J27" s="15"/>
      <c r="K27" s="16"/>
      <c r="M27" s="5" t="s">
        <v>12</v>
      </c>
    </row>
    <row r="28" spans="1:13" ht="45" x14ac:dyDescent="0.25">
      <c r="A28" s="7" t="str">
        <f>IF(OR(LEN(A27)&lt;1,LEN(A27)&gt;35),"Transaction Identification must be between 1 and 35 characters long","")</f>
        <v>Transaction Identification must be between 1 and 35 characters long</v>
      </c>
      <c r="B28" s="7" t="str">
        <f>IF(OR(LEN(B27)&lt;1,LEN(B27)&gt;35),"Uniqie Identification must be between 1 and 35 characters long","")</f>
        <v>Uniqie Identification must be between 1 and 35 characters long</v>
      </c>
      <c r="D28" s="7" t="str">
        <f>IF(OR(D27&lt;0.01,D27&gt;9999999999999990),"Transaction Amount is not valid","")</f>
        <v>Transaction Amount is not valid</v>
      </c>
      <c r="E28" s="7" t="str">
        <f>IF(AND(LEN(E27)&lt;&gt;8,LEN(E27)&lt;&gt;11),"BIC must be 8 or 11 characters long","")</f>
        <v>BIC must be 8 or 11 characters long</v>
      </c>
      <c r="F28" s="7" t="str">
        <f>IF(OR(LEN(F27)&lt;1,LEN(F27)&gt;70),"Creditor's Name must be between 1 and 70 characters long","")</f>
        <v>Creditor's Name must be between 1 and 70 characters long</v>
      </c>
      <c r="G28" s="7" t="str">
        <f>IF(LEN(G27)&gt;70,"Address cannot be longer than 70 characters","")</f>
        <v/>
      </c>
      <c r="H28" s="7" t="str">
        <f>IF(LEN(H27)&gt;70,"Address cannot be longer than 70 characters","")</f>
        <v/>
      </c>
      <c r="I28" s="7" t="str">
        <f>IF(OR(LEN(I27)&lt;10,LEN(I27)&gt;34),"IBAN may be up to 34 characters long","")</f>
        <v>IBAN may be up to 34 characters long</v>
      </c>
      <c r="J28" s="7" t="str">
        <f>IF(ISBLANK(J27),"Code cannot be left blank","")</f>
        <v>Code cannot be left blank</v>
      </c>
      <c r="K28" s="7" t="str">
        <f>IF(OR(LEN(K27)&lt;1,LEN(K27)&gt;140),"Transaction Details must be between 1 and 140 characters long","")</f>
        <v>Transaction Details must be between 1 and 140 characters long</v>
      </c>
      <c r="M28" s="1" t="s">
        <v>13</v>
      </c>
    </row>
    <row r="29" spans="1:13" x14ac:dyDescent="0.25">
      <c r="A29" s="14"/>
      <c r="B29" s="15"/>
      <c r="C29" s="18" t="s">
        <v>85</v>
      </c>
      <c r="D29" s="20"/>
      <c r="E29" s="15"/>
      <c r="F29" s="15"/>
      <c r="G29" s="15"/>
      <c r="H29" s="15"/>
      <c r="I29" s="15"/>
      <c r="J29" s="15"/>
      <c r="K29" s="16"/>
      <c r="M29" s="5" t="s">
        <v>12</v>
      </c>
    </row>
    <row r="30" spans="1:13" ht="45" x14ac:dyDescent="0.25">
      <c r="A30" s="7" t="str">
        <f>IF(OR(LEN(A29)&lt;1,LEN(A29)&gt;35),"Transaction Identification must be between 1 and 35 characters long","")</f>
        <v>Transaction Identification must be between 1 and 35 characters long</v>
      </c>
      <c r="B30" s="7" t="str">
        <f>IF(OR(LEN(B29)&lt;1,LEN(B29)&gt;35),"Uniqie Identification must be between 1 and 35 characters long","")</f>
        <v>Uniqie Identification must be between 1 and 35 characters long</v>
      </c>
      <c r="D30" s="7" t="str">
        <f>IF(OR(D29&lt;0.01,D29&gt;9999999999999990),"Transaction Amount is not valid","")</f>
        <v>Transaction Amount is not valid</v>
      </c>
      <c r="E30" s="7" t="str">
        <f>IF(AND(LEN(E29)&lt;&gt;8,LEN(E29)&lt;&gt;11),"BIC must be 8 or 11 characters long","")</f>
        <v>BIC must be 8 or 11 characters long</v>
      </c>
      <c r="F30" s="7" t="str">
        <f>IF(OR(LEN(F29)&lt;1,LEN(F29)&gt;70),"Creditor's Name must be between 1 and 70 characters long","")</f>
        <v>Creditor's Name must be between 1 and 70 characters long</v>
      </c>
      <c r="G30" s="7" t="str">
        <f>IF(LEN(G29)&gt;70,"Address cannot be longer than 70 characters","")</f>
        <v/>
      </c>
      <c r="H30" s="7" t="str">
        <f>IF(LEN(H29)&gt;70,"Address cannot be longer than 70 characters","")</f>
        <v/>
      </c>
      <c r="I30" s="7" t="str">
        <f>IF(OR(LEN(I29)&lt;10,LEN(I29)&gt;34),"IBAN may be up to 34 characters long","")</f>
        <v>IBAN may be up to 34 characters long</v>
      </c>
      <c r="J30" s="7" t="str">
        <f>IF(ISBLANK(J29),"Code cannot be left blank","")</f>
        <v>Code cannot be left blank</v>
      </c>
      <c r="K30" s="7" t="str">
        <f>IF(OR(LEN(K29)&lt;1,LEN(K29)&gt;140),"Transaction Details must be between 1 and 140 characters long","")</f>
        <v>Transaction Details must be between 1 and 140 characters long</v>
      </c>
      <c r="M30" s="1" t="s">
        <v>13</v>
      </c>
    </row>
    <row r="31" spans="1:13" x14ac:dyDescent="0.25">
      <c r="A31" s="14"/>
      <c r="B31" s="15"/>
      <c r="C31" s="18" t="s">
        <v>85</v>
      </c>
      <c r="D31" s="20"/>
      <c r="E31" s="15"/>
      <c r="F31" s="15"/>
      <c r="G31" s="15"/>
      <c r="H31" s="15"/>
      <c r="I31" s="15"/>
      <c r="J31" s="15"/>
      <c r="K31" s="16"/>
      <c r="M31" s="5" t="s">
        <v>12</v>
      </c>
    </row>
    <row r="32" spans="1:13" ht="45" x14ac:dyDescent="0.25">
      <c r="A32" s="7" t="str">
        <f>IF(OR(LEN(A31)&lt;1,LEN(A31)&gt;35),"Transaction Identification must be between 1 and 35 characters long","")</f>
        <v>Transaction Identification must be between 1 and 35 characters long</v>
      </c>
      <c r="B32" s="7" t="str">
        <f>IF(OR(LEN(B31)&lt;1,LEN(B31)&gt;35),"Uniqie Identification must be between 1 and 35 characters long","")</f>
        <v>Uniqie Identification must be between 1 and 35 characters long</v>
      </c>
      <c r="D32" s="7" t="str">
        <f>IF(OR(D31&lt;0.01,D31&gt;9999999999999990),"Transaction Amount is not valid","")</f>
        <v>Transaction Amount is not valid</v>
      </c>
      <c r="E32" s="7" t="str">
        <f>IF(AND(LEN(E31)&lt;&gt;8,LEN(E31)&lt;&gt;11),"BIC must be 8 or 11 characters long","")</f>
        <v>BIC must be 8 or 11 characters long</v>
      </c>
      <c r="F32" s="7" t="str">
        <f>IF(OR(LEN(F31)&lt;1,LEN(F31)&gt;70),"Creditor's Name must be between 1 and 70 characters long","")</f>
        <v>Creditor's Name must be between 1 and 70 characters long</v>
      </c>
      <c r="G32" s="7" t="str">
        <f>IF(LEN(G31)&gt;70,"Address cannot be longer than 70 characters","")</f>
        <v/>
      </c>
      <c r="H32" s="7" t="str">
        <f>IF(LEN(H31)&gt;70,"Address cannot be longer than 70 characters","")</f>
        <v/>
      </c>
      <c r="I32" s="7" t="str">
        <f>IF(OR(LEN(I31)&lt;10,LEN(I31)&gt;34),"IBAN may be up to 34 characters long","")</f>
        <v>IBAN may be up to 34 characters long</v>
      </c>
      <c r="J32" s="7" t="str">
        <f>IF(ISBLANK(J31),"Code cannot be left blank","")</f>
        <v>Code cannot be left blank</v>
      </c>
      <c r="K32" s="7" t="str">
        <f>IF(OR(LEN(K31)&lt;1,LEN(K31)&gt;140),"Transaction Details must be between 1 and 140 characters long","")</f>
        <v>Transaction Details must be between 1 and 140 characters long</v>
      </c>
      <c r="M32" s="1" t="s">
        <v>13</v>
      </c>
    </row>
    <row r="33" spans="1:13" x14ac:dyDescent="0.25">
      <c r="A33" s="14"/>
      <c r="B33" s="15"/>
      <c r="C33" s="18" t="s">
        <v>85</v>
      </c>
      <c r="D33" s="20"/>
      <c r="E33" s="15"/>
      <c r="F33" s="15"/>
      <c r="G33" s="15"/>
      <c r="H33" s="15"/>
      <c r="I33" s="15"/>
      <c r="J33" s="15"/>
      <c r="K33" s="16"/>
      <c r="M33" s="5" t="s">
        <v>12</v>
      </c>
    </row>
    <row r="34" spans="1:13" ht="45" x14ac:dyDescent="0.25">
      <c r="A34" s="7" t="str">
        <f>IF(OR(LEN(A33)&lt;1,LEN(A33)&gt;35),"Transaction Identification must be between 1 and 35 characters long","")</f>
        <v>Transaction Identification must be between 1 and 35 characters long</v>
      </c>
      <c r="B34" s="7" t="str">
        <f>IF(OR(LEN(B33)&lt;1,LEN(B33)&gt;35),"Uniqie Identification must be between 1 and 35 characters long","")</f>
        <v>Uniqie Identification must be between 1 and 35 characters long</v>
      </c>
      <c r="D34" s="7" t="str">
        <f>IF(OR(D33&lt;0.01,D33&gt;9999999999999990),"Transaction Amount is not valid","")</f>
        <v>Transaction Amount is not valid</v>
      </c>
      <c r="E34" s="7" t="str">
        <f>IF(AND(LEN(E33)&lt;&gt;8,LEN(E33)&lt;&gt;11),"BIC must be 8 or 11 characters long","")</f>
        <v>BIC must be 8 or 11 characters long</v>
      </c>
      <c r="F34" s="7" t="str">
        <f>IF(OR(LEN(F33)&lt;1,LEN(F33)&gt;70),"Creditor's Name must be between 1 and 70 characters long","")</f>
        <v>Creditor's Name must be between 1 and 70 characters long</v>
      </c>
      <c r="G34" s="7" t="str">
        <f>IF(LEN(G33)&gt;70,"Address cannot be longer than 70 characters","")</f>
        <v/>
      </c>
      <c r="H34" s="7" t="str">
        <f>IF(LEN(H33)&gt;70,"Address cannot be longer than 70 characters","")</f>
        <v/>
      </c>
      <c r="I34" s="7" t="str">
        <f>IF(OR(LEN(I33)&lt;10,LEN(I33)&gt;34),"IBAN may be up to 34 characters long","")</f>
        <v>IBAN may be up to 34 characters long</v>
      </c>
      <c r="J34" s="7" t="str">
        <f>IF(ISBLANK(J33),"Code cannot be left blank","")</f>
        <v>Code cannot be left blank</v>
      </c>
      <c r="K34" s="7" t="str">
        <f>IF(OR(LEN(K33)&lt;1,LEN(K33)&gt;140),"Transaction Details must be between 1 and 140 characters long","")</f>
        <v>Transaction Details must be between 1 and 140 characters long</v>
      </c>
      <c r="M34" s="1" t="s">
        <v>13</v>
      </c>
    </row>
    <row r="35" spans="1:13" x14ac:dyDescent="0.25">
      <c r="A35" s="14"/>
      <c r="B35" s="15"/>
      <c r="C35" s="18" t="s">
        <v>85</v>
      </c>
      <c r="D35" s="20"/>
      <c r="E35" s="15"/>
      <c r="F35" s="15"/>
      <c r="G35" s="15"/>
      <c r="H35" s="15"/>
      <c r="I35" s="15"/>
      <c r="J35" s="15"/>
      <c r="K35" s="16"/>
      <c r="M35" s="5" t="s">
        <v>12</v>
      </c>
    </row>
    <row r="36" spans="1:13" ht="45" x14ac:dyDescent="0.25">
      <c r="A36" s="7" t="str">
        <f>IF(OR(LEN(A35)&lt;1,LEN(A35)&gt;35),"Transaction Identification must be between 1 and 35 characters long","")</f>
        <v>Transaction Identification must be between 1 and 35 characters long</v>
      </c>
      <c r="B36" s="7" t="str">
        <f>IF(OR(LEN(B35)&lt;1,LEN(B35)&gt;35),"Uniqie Identification must be between 1 and 35 characters long","")</f>
        <v>Uniqie Identification must be between 1 and 35 characters long</v>
      </c>
      <c r="D36" s="7" t="str">
        <f>IF(OR(D35&lt;0.01,D35&gt;9999999999999990),"Transaction Amount is not valid","")</f>
        <v>Transaction Amount is not valid</v>
      </c>
      <c r="E36" s="7" t="str">
        <f>IF(AND(LEN(E35)&lt;&gt;8,LEN(E35)&lt;&gt;11),"BIC must be 8 or 11 characters long","")</f>
        <v>BIC must be 8 or 11 characters long</v>
      </c>
      <c r="F36" s="7" t="str">
        <f>IF(OR(LEN(F35)&lt;1,LEN(F35)&gt;70),"Creditor's Name must be between 1 and 70 characters long","")</f>
        <v>Creditor's Name must be between 1 and 70 characters long</v>
      </c>
      <c r="G36" s="7" t="str">
        <f>IF(LEN(G35)&gt;70,"Address cannot be longer than 70 characters","")</f>
        <v/>
      </c>
      <c r="H36" s="7" t="str">
        <f>IF(LEN(H35)&gt;70,"Address cannot be longer than 70 characters","")</f>
        <v/>
      </c>
      <c r="I36" s="7" t="str">
        <f>IF(OR(LEN(I35)&lt;10,LEN(I35)&gt;34),"IBAN may be up to 34 characters long","")</f>
        <v>IBAN may be up to 34 characters long</v>
      </c>
      <c r="J36" s="7" t="str">
        <f>IF(ISBLANK(J35),"Code cannot be left blank","")</f>
        <v>Code cannot be left blank</v>
      </c>
      <c r="K36" s="7" t="str">
        <f>IF(OR(LEN(K35)&lt;1,LEN(K35)&gt;140),"Transaction Details must be between 1 and 140 characters long","")</f>
        <v>Transaction Details must be between 1 and 140 characters long</v>
      </c>
      <c r="M36" s="1" t="s">
        <v>13</v>
      </c>
    </row>
    <row r="37" spans="1:13" x14ac:dyDescent="0.25">
      <c r="A37" s="14"/>
      <c r="B37" s="15"/>
      <c r="C37" s="18" t="s">
        <v>85</v>
      </c>
      <c r="D37" s="20"/>
      <c r="E37" s="15"/>
      <c r="F37" s="15"/>
      <c r="G37" s="15"/>
      <c r="H37" s="15"/>
      <c r="I37" s="15"/>
      <c r="J37" s="15"/>
      <c r="K37" s="16"/>
      <c r="M37" s="5" t="s">
        <v>12</v>
      </c>
    </row>
    <row r="38" spans="1:13" ht="45" x14ac:dyDescent="0.25">
      <c r="A38" s="7" t="str">
        <f>IF(OR(LEN(A37)&lt;1,LEN(A37)&gt;35),"Transaction Identification must be between 1 and 35 characters long","")</f>
        <v>Transaction Identification must be between 1 and 35 characters long</v>
      </c>
      <c r="B38" s="7" t="str">
        <f>IF(OR(LEN(B37)&lt;1,LEN(B37)&gt;35),"Uniqie Identification must be between 1 and 35 characters long","")</f>
        <v>Uniqie Identification must be between 1 and 35 characters long</v>
      </c>
      <c r="D38" s="7" t="str">
        <f>IF(OR(D37&lt;0.01,D37&gt;9999999999999990),"Transaction Amount is not valid","")</f>
        <v>Transaction Amount is not valid</v>
      </c>
      <c r="E38" s="7" t="str">
        <f>IF(AND(LEN(E37)&lt;&gt;8,LEN(E37)&lt;&gt;11),"BIC must be 8 or 11 characters long","")</f>
        <v>BIC must be 8 or 11 characters long</v>
      </c>
      <c r="F38" s="7" t="str">
        <f>IF(OR(LEN(F37)&lt;1,LEN(F37)&gt;70),"Creditor's Name must be between 1 and 70 characters long","")</f>
        <v>Creditor's Name must be between 1 and 70 characters long</v>
      </c>
      <c r="G38" s="7" t="str">
        <f>IF(LEN(G37)&gt;70,"Address cannot be longer than 70 characters","")</f>
        <v/>
      </c>
      <c r="H38" s="7" t="str">
        <f>IF(LEN(H37)&gt;70,"Address cannot be longer than 70 characters","")</f>
        <v/>
      </c>
      <c r="I38" s="7" t="str">
        <f>IF(OR(LEN(I37)&lt;10,LEN(I37)&gt;34),"IBAN may be up to 34 characters long","")</f>
        <v>IBAN may be up to 34 characters long</v>
      </c>
      <c r="J38" s="7" t="str">
        <f>IF(ISBLANK(J37),"Code cannot be left blank","")</f>
        <v>Code cannot be left blank</v>
      </c>
      <c r="K38" s="7" t="str">
        <f>IF(OR(LEN(K37)&lt;1,LEN(K37)&gt;140),"Transaction Details must be between 1 and 140 characters long","")</f>
        <v>Transaction Details must be between 1 and 140 characters long</v>
      </c>
      <c r="M38" s="1" t="s">
        <v>13</v>
      </c>
    </row>
    <row r="39" spans="1:13" x14ac:dyDescent="0.25">
      <c r="A39" s="14"/>
      <c r="B39" s="15"/>
      <c r="C39" s="18" t="s">
        <v>85</v>
      </c>
      <c r="D39" s="20"/>
      <c r="E39" s="15"/>
      <c r="F39" s="15"/>
      <c r="G39" s="15"/>
      <c r="H39" s="15"/>
      <c r="I39" s="15"/>
      <c r="J39" s="15"/>
      <c r="K39" s="16"/>
      <c r="M39" s="5" t="s">
        <v>12</v>
      </c>
    </row>
    <row r="40" spans="1:13" ht="45" x14ac:dyDescent="0.25">
      <c r="A40" s="7" t="str">
        <f>IF(OR(LEN(A39)&lt;1,LEN(A39)&gt;35),"Transaction Identification must be between 1 and 35 characters long","")</f>
        <v>Transaction Identification must be between 1 and 35 characters long</v>
      </c>
      <c r="B40" s="7" t="str">
        <f>IF(OR(LEN(B39)&lt;1,LEN(B39)&gt;35),"Uniqie Identification must be between 1 and 35 characters long","")</f>
        <v>Uniqie Identification must be between 1 and 35 characters long</v>
      </c>
      <c r="D40" s="7" t="str">
        <f>IF(OR(D39&lt;0.01,D39&gt;9999999999999990),"Transaction Amount is not valid","")</f>
        <v>Transaction Amount is not valid</v>
      </c>
      <c r="E40" s="7" t="str">
        <f>IF(AND(LEN(E39)&lt;&gt;8,LEN(E39)&lt;&gt;11),"BIC must be 8 or 11 characters long","")</f>
        <v>BIC must be 8 or 11 characters long</v>
      </c>
      <c r="F40" s="7" t="str">
        <f>IF(OR(LEN(F39)&lt;1,LEN(F39)&gt;70),"Creditor's Name must be between 1 and 70 characters long","")</f>
        <v>Creditor's Name must be between 1 and 70 characters long</v>
      </c>
      <c r="G40" s="7" t="str">
        <f>IF(LEN(G39)&gt;70,"Address cannot be longer than 70 characters","")</f>
        <v/>
      </c>
      <c r="H40" s="7" t="str">
        <f>IF(LEN(H39)&gt;70,"Address cannot be longer than 70 characters","")</f>
        <v/>
      </c>
      <c r="I40" s="7" t="str">
        <f>IF(OR(LEN(I39)&lt;10,LEN(I39)&gt;34),"IBAN may be up to 34 characters long","")</f>
        <v>IBAN may be up to 34 characters long</v>
      </c>
      <c r="J40" s="7" t="str">
        <f>IF(ISBLANK(J39),"Code cannot be left blank","")</f>
        <v>Code cannot be left blank</v>
      </c>
      <c r="K40" s="7" t="str">
        <f>IF(OR(LEN(K39)&lt;1,LEN(K39)&gt;140),"Transaction Details must be between 1 and 140 characters long","")</f>
        <v>Transaction Details must be between 1 and 140 characters long</v>
      </c>
      <c r="M40" s="1" t="s">
        <v>13</v>
      </c>
    </row>
    <row r="41" spans="1:13" x14ac:dyDescent="0.25">
      <c r="A41" s="14"/>
      <c r="B41" s="15"/>
      <c r="C41" s="18" t="s">
        <v>85</v>
      </c>
      <c r="D41" s="20"/>
      <c r="E41" s="15"/>
      <c r="F41" s="15"/>
      <c r="G41" s="15"/>
      <c r="H41" s="15"/>
      <c r="I41" s="15"/>
      <c r="J41" s="15"/>
      <c r="K41" s="16"/>
      <c r="M41" s="5" t="s">
        <v>12</v>
      </c>
    </row>
    <row r="42" spans="1:13" ht="45" x14ac:dyDescent="0.25">
      <c r="A42" s="7" t="str">
        <f>IF(OR(LEN(A41)&lt;1,LEN(A41)&gt;35),"Transaction Identification must be between 1 and 35 characters long","")</f>
        <v>Transaction Identification must be between 1 and 35 characters long</v>
      </c>
      <c r="B42" s="7" t="str">
        <f>IF(OR(LEN(B41)&lt;1,LEN(B41)&gt;35),"Uniqie Identification must be between 1 and 35 characters long","")</f>
        <v>Uniqie Identification must be between 1 and 35 characters long</v>
      </c>
      <c r="D42" s="7" t="str">
        <f>IF(OR(D41&lt;0.01,D41&gt;9999999999999990),"Transaction Amount is not valid","")</f>
        <v>Transaction Amount is not valid</v>
      </c>
      <c r="E42" s="7" t="str">
        <f>IF(AND(LEN(E41)&lt;&gt;8,LEN(E41)&lt;&gt;11),"BIC must be 8 or 11 characters long","")</f>
        <v>BIC must be 8 or 11 characters long</v>
      </c>
      <c r="F42" s="7" t="str">
        <f>IF(OR(LEN(F41)&lt;1,LEN(F41)&gt;70),"Creditor's Name must be between 1 and 70 characters long","")</f>
        <v>Creditor's Name must be between 1 and 70 characters long</v>
      </c>
      <c r="G42" s="7" t="str">
        <f>IF(LEN(G41)&gt;70,"Address cannot be longer than 70 characters","")</f>
        <v/>
      </c>
      <c r="H42" s="7" t="str">
        <f>IF(LEN(H41)&gt;70,"Address cannot be longer than 70 characters","")</f>
        <v/>
      </c>
      <c r="I42" s="7" t="str">
        <f>IF(OR(LEN(I41)&lt;10,LEN(I41)&gt;34),"IBAN may be up to 34 characters long","")</f>
        <v>IBAN may be up to 34 characters long</v>
      </c>
      <c r="J42" s="7" t="str">
        <f>IF(ISBLANK(J41),"Code cannot be left blank","")</f>
        <v>Code cannot be left blank</v>
      </c>
      <c r="K42" s="7" t="str">
        <f>IF(OR(LEN(K41)&lt;1,LEN(K41)&gt;140),"Transaction Details must be between 1 and 140 characters long","")</f>
        <v>Transaction Details must be between 1 and 140 characters long</v>
      </c>
      <c r="M42" s="1" t="s">
        <v>13</v>
      </c>
    </row>
    <row r="43" spans="1:13" x14ac:dyDescent="0.25">
      <c r="A43" s="14"/>
      <c r="B43" s="15"/>
      <c r="C43" s="18" t="s">
        <v>85</v>
      </c>
      <c r="D43" s="20"/>
      <c r="E43" s="15"/>
      <c r="F43" s="15"/>
      <c r="G43" s="15"/>
      <c r="H43" s="15"/>
      <c r="I43" s="15"/>
      <c r="J43" s="15"/>
      <c r="K43" s="16"/>
      <c r="M43" s="5" t="s">
        <v>12</v>
      </c>
    </row>
    <row r="44" spans="1:13" ht="45" x14ac:dyDescent="0.25">
      <c r="A44" s="7" t="str">
        <f>IF(OR(LEN(A43)&lt;1,LEN(A43)&gt;35),"Transaction Identification must be between 1 and 35 characters long","")</f>
        <v>Transaction Identification must be between 1 and 35 characters long</v>
      </c>
      <c r="B44" s="7" t="str">
        <f>IF(OR(LEN(B43)&lt;1,LEN(B43)&gt;35),"Uniqie Identification must be between 1 and 35 characters long","")</f>
        <v>Uniqie Identification must be between 1 and 35 characters long</v>
      </c>
      <c r="D44" s="7" t="str">
        <f>IF(OR(D43&lt;0.01,D43&gt;9999999999999990),"Transaction Amount is not valid","")</f>
        <v>Transaction Amount is not valid</v>
      </c>
      <c r="E44" s="7" t="str">
        <f>IF(AND(LEN(E43)&lt;&gt;8,LEN(E43)&lt;&gt;11),"BIC must be 8 or 11 characters long","")</f>
        <v>BIC must be 8 or 11 characters long</v>
      </c>
      <c r="F44" s="7" t="str">
        <f>IF(OR(LEN(F43)&lt;1,LEN(F43)&gt;70),"Creditor's Name must be between 1 and 70 characters long","")</f>
        <v>Creditor's Name must be between 1 and 70 characters long</v>
      </c>
      <c r="G44" s="7" t="str">
        <f>IF(LEN(G43)&gt;70,"Address cannot be longer than 70 characters","")</f>
        <v/>
      </c>
      <c r="H44" s="7" t="str">
        <f>IF(LEN(H43)&gt;70,"Address cannot be longer than 70 characters","")</f>
        <v/>
      </c>
      <c r="I44" s="7" t="str">
        <f>IF(OR(LEN(I43)&lt;10,LEN(I43)&gt;34),"IBAN may be up to 34 characters long","")</f>
        <v>IBAN may be up to 34 characters long</v>
      </c>
      <c r="J44" s="7" t="str">
        <f>IF(ISBLANK(J43),"Code cannot be left blank","")</f>
        <v>Code cannot be left blank</v>
      </c>
      <c r="K44" s="7" t="str">
        <f>IF(OR(LEN(K43)&lt;1,LEN(K43)&gt;140),"Transaction Details must be between 1 and 140 characters long","")</f>
        <v>Transaction Details must be between 1 and 140 characters long</v>
      </c>
      <c r="M44" s="1" t="s">
        <v>13</v>
      </c>
    </row>
    <row r="45" spans="1:13" x14ac:dyDescent="0.25">
      <c r="A45" s="14"/>
      <c r="B45" s="15"/>
      <c r="C45" s="18" t="s">
        <v>85</v>
      </c>
      <c r="D45" s="20"/>
      <c r="E45" s="15"/>
      <c r="F45" s="15"/>
      <c r="G45" s="15"/>
      <c r="H45" s="15"/>
      <c r="I45" s="15"/>
      <c r="J45" s="15"/>
      <c r="K45" s="16"/>
      <c r="M45" s="5" t="s">
        <v>12</v>
      </c>
    </row>
    <row r="46" spans="1:13" ht="45" x14ac:dyDescent="0.25">
      <c r="A46" s="7" t="str">
        <f>IF(OR(LEN(A45)&lt;1,LEN(A45)&gt;35),"Transaction Identification must be between 1 and 35 characters long","")</f>
        <v>Transaction Identification must be between 1 and 35 characters long</v>
      </c>
      <c r="B46" s="7" t="str">
        <f>IF(OR(LEN(B45)&lt;1,LEN(B45)&gt;35),"Uniqie Identification must be between 1 and 35 characters long","")</f>
        <v>Uniqie Identification must be between 1 and 35 characters long</v>
      </c>
      <c r="D46" s="7" t="str">
        <f>IF(OR(D45&lt;0.01,D45&gt;9999999999999990),"Transaction Amount is not valid","")</f>
        <v>Transaction Amount is not valid</v>
      </c>
      <c r="E46" s="7" t="str">
        <f>IF(AND(LEN(E45)&lt;&gt;8,LEN(E45)&lt;&gt;11),"BIC must be 8 or 11 characters long","")</f>
        <v>BIC must be 8 or 11 characters long</v>
      </c>
      <c r="F46" s="7" t="str">
        <f>IF(OR(LEN(F45)&lt;1,LEN(F45)&gt;70),"Creditor's Name must be between 1 and 70 characters long","")</f>
        <v>Creditor's Name must be between 1 and 70 characters long</v>
      </c>
      <c r="G46" s="7" t="str">
        <f>IF(LEN(G45)&gt;70,"Address cannot be longer than 70 characters","")</f>
        <v/>
      </c>
      <c r="H46" s="7" t="str">
        <f>IF(LEN(H45)&gt;70,"Address cannot be longer than 70 characters","")</f>
        <v/>
      </c>
      <c r="I46" s="7" t="str">
        <f>IF(OR(LEN(I45)&lt;10,LEN(I45)&gt;34),"IBAN may be up to 34 characters long","")</f>
        <v>IBAN may be up to 34 characters long</v>
      </c>
      <c r="J46" s="7" t="str">
        <f>IF(ISBLANK(J45),"Code cannot be left blank","")</f>
        <v>Code cannot be left blank</v>
      </c>
      <c r="K46" s="7" t="str">
        <f>IF(OR(LEN(K45)&lt;1,LEN(K45)&gt;140),"Transaction Details must be between 1 and 140 characters long","")</f>
        <v>Transaction Details must be between 1 and 140 characters long</v>
      </c>
      <c r="M46" s="1" t="s">
        <v>13</v>
      </c>
    </row>
    <row r="47" spans="1:13" x14ac:dyDescent="0.25">
      <c r="A47" s="14"/>
      <c r="B47" s="15"/>
      <c r="C47" s="18" t="s">
        <v>85</v>
      </c>
      <c r="D47" s="20"/>
      <c r="E47" s="15"/>
      <c r="F47" s="15"/>
      <c r="G47" s="15"/>
      <c r="H47" s="15"/>
      <c r="I47" s="15"/>
      <c r="J47" s="15"/>
      <c r="K47" s="16"/>
      <c r="M47" s="5" t="s">
        <v>12</v>
      </c>
    </row>
    <row r="48" spans="1:13" ht="45" x14ac:dyDescent="0.25">
      <c r="A48" s="7" t="str">
        <f>IF(OR(LEN(A47)&lt;1,LEN(A47)&gt;35),"Transaction Identification must be between 1 and 35 characters long","")</f>
        <v>Transaction Identification must be between 1 and 35 characters long</v>
      </c>
      <c r="B48" s="7" t="str">
        <f>IF(OR(LEN(B47)&lt;1,LEN(B47)&gt;35),"Uniqie Identification must be between 1 and 35 characters long","")</f>
        <v>Uniqie Identification must be between 1 and 35 characters long</v>
      </c>
      <c r="D48" s="7" t="str">
        <f>IF(OR(D47&lt;0.01,D47&gt;9999999999999990),"Transaction Amount is not valid","")</f>
        <v>Transaction Amount is not valid</v>
      </c>
      <c r="E48" s="7" t="str">
        <f>IF(AND(LEN(E47)&lt;&gt;8,LEN(E47)&lt;&gt;11),"BIC must be 8 or 11 characters long","")</f>
        <v>BIC must be 8 or 11 characters long</v>
      </c>
      <c r="F48" s="7" t="str">
        <f>IF(OR(LEN(F47)&lt;1,LEN(F47)&gt;70),"Creditor's Name must be between 1 and 70 characters long","")</f>
        <v>Creditor's Name must be between 1 and 70 characters long</v>
      </c>
      <c r="G48" s="7" t="str">
        <f>IF(LEN(G47)&gt;70,"Address cannot be longer than 70 characters","")</f>
        <v/>
      </c>
      <c r="H48" s="7" t="str">
        <f>IF(LEN(H47)&gt;70,"Address cannot be longer than 70 characters","")</f>
        <v/>
      </c>
      <c r="I48" s="7" t="str">
        <f>IF(OR(LEN(I47)&lt;10,LEN(I47)&gt;34),"IBAN may be up to 34 characters long","")</f>
        <v>IBAN may be up to 34 characters long</v>
      </c>
      <c r="J48" s="7" t="str">
        <f>IF(ISBLANK(J47),"Code cannot be left blank","")</f>
        <v>Code cannot be left blank</v>
      </c>
      <c r="K48" s="7" t="str">
        <f>IF(OR(LEN(K47)&lt;1,LEN(K47)&gt;140),"Transaction Details must be between 1 and 140 characters long","")</f>
        <v>Transaction Details must be between 1 and 140 characters long</v>
      </c>
      <c r="M48" s="1" t="s">
        <v>13</v>
      </c>
    </row>
    <row r="49" spans="1:13" x14ac:dyDescent="0.25">
      <c r="A49" s="14"/>
      <c r="B49" s="15"/>
      <c r="C49" s="18" t="s">
        <v>85</v>
      </c>
      <c r="D49" s="20"/>
      <c r="E49" s="15"/>
      <c r="F49" s="15"/>
      <c r="G49" s="15"/>
      <c r="H49" s="15"/>
      <c r="I49" s="15"/>
      <c r="J49" s="15"/>
      <c r="K49" s="16"/>
      <c r="M49" s="5" t="s">
        <v>12</v>
      </c>
    </row>
    <row r="50" spans="1:13" ht="45" x14ac:dyDescent="0.25">
      <c r="A50" s="7" t="str">
        <f>IF(OR(LEN(A49)&lt;1,LEN(A49)&gt;35),"Transaction Identification must be between 1 and 35 characters long","")</f>
        <v>Transaction Identification must be between 1 and 35 characters long</v>
      </c>
      <c r="B50" s="7" t="str">
        <f>IF(OR(LEN(B49)&lt;1,LEN(B49)&gt;35),"Uniqie Identification must be between 1 and 35 characters long","")</f>
        <v>Uniqie Identification must be between 1 and 35 characters long</v>
      </c>
      <c r="D50" s="7" t="str">
        <f>IF(OR(D49&lt;0.01,D49&gt;9999999999999990),"Transaction Amount is not valid","")</f>
        <v>Transaction Amount is not valid</v>
      </c>
      <c r="E50" s="7" t="str">
        <f>IF(AND(LEN(E49)&lt;&gt;8,LEN(E49)&lt;&gt;11),"BIC must be 8 or 11 characters long","")</f>
        <v>BIC must be 8 or 11 characters long</v>
      </c>
      <c r="F50" s="7" t="str">
        <f>IF(OR(LEN(F49)&lt;1,LEN(F49)&gt;70),"Creditor's Name must be between 1 and 70 characters long","")</f>
        <v>Creditor's Name must be between 1 and 70 characters long</v>
      </c>
      <c r="G50" s="7" t="str">
        <f>IF(LEN(G49)&gt;70,"Address cannot be longer than 70 characters","")</f>
        <v/>
      </c>
      <c r="H50" s="7" t="str">
        <f>IF(LEN(H49)&gt;70,"Address cannot be longer than 70 characters","")</f>
        <v/>
      </c>
      <c r="I50" s="7" t="str">
        <f>IF(OR(LEN(I49)&lt;10,LEN(I49)&gt;34),"IBAN may be up to 34 characters long","")</f>
        <v>IBAN may be up to 34 characters long</v>
      </c>
      <c r="J50" s="7" t="str">
        <f>IF(ISBLANK(J49),"Code cannot be left blank","")</f>
        <v>Code cannot be left blank</v>
      </c>
      <c r="K50" s="7" t="str">
        <f>IF(OR(LEN(K49)&lt;1,LEN(K49)&gt;140),"Transaction Details must be between 1 and 140 characters long","")</f>
        <v>Transaction Details must be between 1 and 140 characters long</v>
      </c>
      <c r="M50" s="1" t="s">
        <v>13</v>
      </c>
    </row>
    <row r="51" spans="1:13" x14ac:dyDescent="0.25">
      <c r="A51" s="14"/>
      <c r="B51" s="15"/>
      <c r="C51" s="18" t="s">
        <v>85</v>
      </c>
      <c r="D51" s="20"/>
      <c r="E51" s="15"/>
      <c r="F51" s="15"/>
      <c r="G51" s="15"/>
      <c r="H51" s="15"/>
      <c r="I51" s="15"/>
      <c r="J51" s="15"/>
      <c r="K51" s="16"/>
      <c r="M51" s="5" t="s">
        <v>12</v>
      </c>
    </row>
    <row r="52" spans="1:13" ht="45" x14ac:dyDescent="0.25">
      <c r="A52" s="7" t="str">
        <f>IF(OR(LEN(A51)&lt;1,LEN(A51)&gt;35),"Transaction Identification must be between 1 and 35 characters long","")</f>
        <v>Transaction Identification must be between 1 and 35 characters long</v>
      </c>
      <c r="B52" s="7" t="str">
        <f>IF(OR(LEN(B51)&lt;1,LEN(B51)&gt;35),"Uniqie Identification must be between 1 and 35 characters long","")</f>
        <v>Uniqie Identification must be between 1 and 35 characters long</v>
      </c>
      <c r="D52" s="7" t="str">
        <f>IF(OR(D51&lt;0.01,D51&gt;9999999999999990),"Transaction Amount is not valid","")</f>
        <v>Transaction Amount is not valid</v>
      </c>
      <c r="E52" s="7" t="str">
        <f>IF(AND(LEN(E51)&lt;&gt;8,LEN(E51)&lt;&gt;11),"BIC must be 8 or 11 characters long","")</f>
        <v>BIC must be 8 or 11 characters long</v>
      </c>
      <c r="F52" s="7" t="str">
        <f>IF(OR(LEN(F51)&lt;1,LEN(F51)&gt;70),"Creditor's Name must be between 1 and 70 characters long","")</f>
        <v>Creditor's Name must be between 1 and 70 characters long</v>
      </c>
      <c r="G52" s="7" t="str">
        <f>IF(LEN(G51)&gt;70,"Address cannot be longer than 70 characters","")</f>
        <v/>
      </c>
      <c r="H52" s="7" t="str">
        <f>IF(LEN(H51)&gt;70,"Address cannot be longer than 70 characters","")</f>
        <v/>
      </c>
      <c r="I52" s="7" t="str">
        <f>IF(OR(LEN(I51)&lt;10,LEN(I51)&gt;34),"IBAN may be up to 34 characters long","")</f>
        <v>IBAN may be up to 34 characters long</v>
      </c>
      <c r="J52" s="7" t="str">
        <f>IF(ISBLANK(J51),"Code cannot be left blank","")</f>
        <v>Code cannot be left blank</v>
      </c>
      <c r="K52" s="7" t="str">
        <f>IF(OR(LEN(K51)&lt;1,LEN(K51)&gt;140),"Transaction Details must be between 1 and 140 characters long","")</f>
        <v>Transaction Details must be between 1 and 140 characters long</v>
      </c>
      <c r="M52" s="1" t="s">
        <v>13</v>
      </c>
    </row>
    <row r="53" spans="1:13" x14ac:dyDescent="0.25">
      <c r="A53" s="14"/>
      <c r="B53" s="15"/>
      <c r="C53" s="18" t="s">
        <v>85</v>
      </c>
      <c r="D53" s="20"/>
      <c r="E53" s="15"/>
      <c r="F53" s="15"/>
      <c r="G53" s="15"/>
      <c r="H53" s="15"/>
      <c r="I53" s="15"/>
      <c r="J53" s="15"/>
      <c r="K53" s="16"/>
      <c r="M53" s="5" t="s">
        <v>12</v>
      </c>
    </row>
    <row r="54" spans="1:13" ht="45" x14ac:dyDescent="0.25">
      <c r="A54" s="7" t="str">
        <f>IF(OR(LEN(A53)&lt;1,LEN(A53)&gt;35),"Transaction Identification must be between 1 and 35 characters long","")</f>
        <v>Transaction Identification must be between 1 and 35 characters long</v>
      </c>
      <c r="B54" s="7" t="str">
        <f>IF(OR(LEN(B53)&lt;1,LEN(B53)&gt;35),"Uniqie Identification must be between 1 and 35 characters long","")</f>
        <v>Uniqie Identification must be between 1 and 35 characters long</v>
      </c>
      <c r="D54" s="7" t="str">
        <f>IF(OR(D53&lt;0.01,D53&gt;9999999999999990),"Transaction Amount is not valid","")</f>
        <v>Transaction Amount is not valid</v>
      </c>
      <c r="E54" s="7" t="str">
        <f>IF(AND(LEN(E53)&lt;&gt;8,LEN(E53)&lt;&gt;11),"BIC must be 8 or 11 characters long","")</f>
        <v>BIC must be 8 or 11 characters long</v>
      </c>
      <c r="F54" s="7" t="str">
        <f>IF(OR(LEN(F53)&lt;1,LEN(F53)&gt;70),"Creditor's Name must be between 1 and 70 characters long","")</f>
        <v>Creditor's Name must be between 1 and 70 characters long</v>
      </c>
      <c r="G54" s="7" t="str">
        <f>IF(LEN(G53)&gt;70,"Address cannot be longer than 70 characters","")</f>
        <v/>
      </c>
      <c r="H54" s="7" t="str">
        <f>IF(LEN(H53)&gt;70,"Address cannot be longer than 70 characters","")</f>
        <v/>
      </c>
      <c r="I54" s="7" t="str">
        <f>IF(OR(LEN(I53)&lt;10,LEN(I53)&gt;34),"IBAN may be up to 34 characters long","")</f>
        <v>IBAN may be up to 34 characters long</v>
      </c>
      <c r="J54" s="7" t="str">
        <f>IF(ISBLANK(J53),"Code cannot be left blank","")</f>
        <v>Code cannot be left blank</v>
      </c>
      <c r="K54" s="7" t="str">
        <f>IF(OR(LEN(K53)&lt;1,LEN(K53)&gt;140),"Transaction Details must be between 1 and 140 characters long","")</f>
        <v>Transaction Details must be between 1 and 140 characters long</v>
      </c>
      <c r="M54" s="1" t="s">
        <v>13</v>
      </c>
    </row>
    <row r="55" spans="1:13" x14ac:dyDescent="0.25">
      <c r="A55" s="14"/>
      <c r="B55" s="15"/>
      <c r="C55" s="18" t="s">
        <v>85</v>
      </c>
      <c r="D55" s="20"/>
      <c r="E55" s="15"/>
      <c r="F55" s="15"/>
      <c r="G55" s="15"/>
      <c r="H55" s="15"/>
      <c r="I55" s="15"/>
      <c r="J55" s="15"/>
      <c r="K55" s="16"/>
      <c r="M55" s="5" t="s">
        <v>12</v>
      </c>
    </row>
    <row r="56" spans="1:13" ht="45" x14ac:dyDescent="0.25">
      <c r="A56" s="7" t="str">
        <f>IF(OR(LEN(A55)&lt;1,LEN(A55)&gt;35),"Transaction Identification must be between 1 and 35 characters long","")</f>
        <v>Transaction Identification must be between 1 and 35 characters long</v>
      </c>
      <c r="B56" s="7" t="str">
        <f>IF(OR(LEN(B55)&lt;1,LEN(B55)&gt;35),"Uniqie Identification must be between 1 and 35 characters long","")</f>
        <v>Uniqie Identification must be between 1 and 35 characters long</v>
      </c>
      <c r="D56" s="7" t="str">
        <f>IF(OR(D55&lt;0.01,D55&gt;9999999999999990),"Transaction Amount is not valid","")</f>
        <v>Transaction Amount is not valid</v>
      </c>
      <c r="E56" s="7" t="str">
        <f>IF(AND(LEN(E55)&lt;&gt;8,LEN(E55)&lt;&gt;11),"BIC must be 8 or 11 characters long","")</f>
        <v>BIC must be 8 or 11 characters long</v>
      </c>
      <c r="F56" s="7" t="str">
        <f>IF(OR(LEN(F55)&lt;1,LEN(F55)&gt;70),"Creditor's Name must be between 1 and 70 characters long","")</f>
        <v>Creditor's Name must be between 1 and 70 characters long</v>
      </c>
      <c r="G56" s="7" t="str">
        <f>IF(LEN(G55)&gt;70,"Address cannot be longer than 70 characters","")</f>
        <v/>
      </c>
      <c r="H56" s="7" t="str">
        <f>IF(LEN(H55)&gt;70,"Address cannot be longer than 70 characters","")</f>
        <v/>
      </c>
      <c r="I56" s="7" t="str">
        <f>IF(OR(LEN(I55)&lt;10,LEN(I55)&gt;34),"IBAN may be up to 34 characters long","")</f>
        <v>IBAN may be up to 34 characters long</v>
      </c>
      <c r="J56" s="7" t="str">
        <f>IF(ISBLANK(J55),"Code cannot be left blank","")</f>
        <v>Code cannot be left blank</v>
      </c>
      <c r="K56" s="7" t="str">
        <f>IF(OR(LEN(K55)&lt;1,LEN(K55)&gt;140),"Transaction Details must be between 1 and 140 characters long","")</f>
        <v>Transaction Details must be between 1 and 140 characters long</v>
      </c>
      <c r="M56" s="1" t="s">
        <v>13</v>
      </c>
    </row>
    <row r="57" spans="1:13" x14ac:dyDescent="0.25">
      <c r="A57" s="14"/>
      <c r="B57" s="15"/>
      <c r="C57" s="18" t="s">
        <v>85</v>
      </c>
      <c r="D57" s="20"/>
      <c r="E57" s="15"/>
      <c r="F57" s="15"/>
      <c r="G57" s="15"/>
      <c r="H57" s="15"/>
      <c r="I57" s="15"/>
      <c r="J57" s="15"/>
      <c r="K57" s="16"/>
      <c r="M57" s="5" t="s">
        <v>12</v>
      </c>
    </row>
    <row r="58" spans="1:13" ht="45" x14ac:dyDescent="0.25">
      <c r="A58" s="7" t="str">
        <f>IF(OR(LEN(A57)&lt;1,LEN(A57)&gt;35),"Transaction Identification must be between 1 and 35 characters long","")</f>
        <v>Transaction Identification must be between 1 and 35 characters long</v>
      </c>
      <c r="B58" s="7" t="str">
        <f>IF(OR(LEN(B57)&lt;1,LEN(B57)&gt;35),"Uniqie Identification must be between 1 and 35 characters long","")</f>
        <v>Uniqie Identification must be between 1 and 35 characters long</v>
      </c>
      <c r="D58" s="7" t="str">
        <f>IF(OR(D57&lt;0.01,D57&gt;9999999999999990),"Transaction Amount is not valid","")</f>
        <v>Transaction Amount is not valid</v>
      </c>
      <c r="E58" s="7" t="str">
        <f>IF(AND(LEN(E57)&lt;&gt;8,LEN(E57)&lt;&gt;11),"BIC must be 8 or 11 characters long","")</f>
        <v>BIC must be 8 or 11 characters long</v>
      </c>
      <c r="F58" s="7" t="str">
        <f>IF(OR(LEN(F57)&lt;1,LEN(F57)&gt;70),"Creditor's Name must be between 1 and 70 characters long","")</f>
        <v>Creditor's Name must be between 1 and 70 characters long</v>
      </c>
      <c r="G58" s="7" t="str">
        <f>IF(LEN(G57)&gt;70,"Address cannot be longer than 70 characters","")</f>
        <v/>
      </c>
      <c r="H58" s="7" t="str">
        <f>IF(LEN(H57)&gt;70,"Address cannot be longer than 70 characters","")</f>
        <v/>
      </c>
      <c r="I58" s="7" t="str">
        <f>IF(OR(LEN(I57)&lt;10,LEN(I57)&gt;34),"IBAN may be up to 34 characters long","")</f>
        <v>IBAN may be up to 34 characters long</v>
      </c>
      <c r="J58" s="7" t="str">
        <f>IF(ISBLANK(J57),"Code cannot be left blank","")</f>
        <v>Code cannot be left blank</v>
      </c>
      <c r="K58" s="7" t="str">
        <f>IF(OR(LEN(K57)&lt;1,LEN(K57)&gt;140),"Transaction Details must be between 1 and 140 characters long","")</f>
        <v>Transaction Details must be between 1 and 140 characters long</v>
      </c>
      <c r="M58" s="1" t="s">
        <v>13</v>
      </c>
    </row>
    <row r="59" spans="1:13" x14ac:dyDescent="0.25">
      <c r="A59" s="14"/>
      <c r="B59" s="15"/>
      <c r="C59" s="18" t="s">
        <v>85</v>
      </c>
      <c r="D59" s="20"/>
      <c r="E59" s="15"/>
      <c r="F59" s="15"/>
      <c r="G59" s="15"/>
      <c r="H59" s="15"/>
      <c r="I59" s="15"/>
      <c r="J59" s="15"/>
      <c r="K59" s="16"/>
      <c r="M59" s="5" t="s">
        <v>12</v>
      </c>
    </row>
    <row r="60" spans="1:13" ht="45" x14ac:dyDescent="0.25">
      <c r="A60" s="7" t="str">
        <f>IF(OR(LEN(A59)&lt;1,LEN(A59)&gt;35),"Transaction Identification must be between 1 and 35 characters long","")</f>
        <v>Transaction Identification must be between 1 and 35 characters long</v>
      </c>
      <c r="B60" s="7" t="str">
        <f>IF(OR(LEN(B59)&lt;1,LEN(B59)&gt;35),"Uniqie Identification must be between 1 and 35 characters long","")</f>
        <v>Uniqie Identification must be between 1 and 35 characters long</v>
      </c>
      <c r="D60" s="7" t="str">
        <f>IF(OR(D59&lt;0.01,D59&gt;9999999999999990),"Transaction Amount is not valid","")</f>
        <v>Transaction Amount is not valid</v>
      </c>
      <c r="E60" s="7" t="str">
        <f>IF(AND(LEN(E59)&lt;&gt;8,LEN(E59)&lt;&gt;11),"BIC must be 8 or 11 characters long","")</f>
        <v>BIC must be 8 or 11 characters long</v>
      </c>
      <c r="F60" s="7" t="str">
        <f>IF(OR(LEN(F59)&lt;1,LEN(F59)&gt;70),"Creditor's Name must be between 1 and 70 characters long","")</f>
        <v>Creditor's Name must be between 1 and 70 characters long</v>
      </c>
      <c r="G60" s="7" t="str">
        <f>IF(LEN(G59)&gt;70,"Address cannot be longer than 70 characters","")</f>
        <v/>
      </c>
      <c r="H60" s="7" t="str">
        <f>IF(LEN(H59)&gt;70,"Address cannot be longer than 70 characters","")</f>
        <v/>
      </c>
      <c r="I60" s="7" t="str">
        <f>IF(OR(LEN(I59)&lt;10,LEN(I59)&gt;34),"IBAN may be up to 34 characters long","")</f>
        <v>IBAN may be up to 34 characters long</v>
      </c>
      <c r="J60" s="7" t="str">
        <f>IF(ISBLANK(J59),"Code cannot be left blank","")</f>
        <v>Code cannot be left blank</v>
      </c>
      <c r="K60" s="7" t="str">
        <f>IF(OR(LEN(K59)&lt;1,LEN(K59)&gt;140),"Transaction Details must be between 1 and 140 characters long","")</f>
        <v>Transaction Details must be between 1 and 140 characters long</v>
      </c>
      <c r="M60" s="1" t="s">
        <v>13</v>
      </c>
    </row>
    <row r="61" spans="1:13" x14ac:dyDescent="0.25">
      <c r="A61" s="14"/>
      <c r="B61" s="15"/>
      <c r="C61" s="18" t="s">
        <v>85</v>
      </c>
      <c r="D61" s="20"/>
      <c r="E61" s="15"/>
      <c r="F61" s="15"/>
      <c r="G61" s="15"/>
      <c r="H61" s="15"/>
      <c r="I61" s="15"/>
      <c r="J61" s="15"/>
      <c r="K61" s="16"/>
      <c r="M61" s="5" t="s">
        <v>12</v>
      </c>
    </row>
    <row r="62" spans="1:13" ht="45" x14ac:dyDescent="0.25">
      <c r="A62" s="7" t="str">
        <f>IF(OR(LEN(A61)&lt;1,LEN(A61)&gt;35),"Transaction Identification must be between 1 and 35 characters long","")</f>
        <v>Transaction Identification must be between 1 and 35 characters long</v>
      </c>
      <c r="B62" s="7" t="str">
        <f>IF(OR(LEN(B61)&lt;1,LEN(B61)&gt;35),"Uniqie Identification must be between 1 and 35 characters long","")</f>
        <v>Uniqie Identification must be between 1 and 35 characters long</v>
      </c>
      <c r="D62" s="7" t="str">
        <f>IF(OR(D61&lt;0.01,D61&gt;9999999999999990),"Transaction Amount is not valid","")</f>
        <v>Transaction Amount is not valid</v>
      </c>
      <c r="E62" s="7" t="str">
        <f>IF(AND(LEN(E61)&lt;&gt;8,LEN(E61)&lt;&gt;11),"BIC must be 8 or 11 characters long","")</f>
        <v>BIC must be 8 or 11 characters long</v>
      </c>
      <c r="F62" s="7" t="str">
        <f>IF(OR(LEN(F61)&lt;1,LEN(F61)&gt;70),"Creditor's Name must be between 1 and 70 characters long","")</f>
        <v>Creditor's Name must be between 1 and 70 characters long</v>
      </c>
      <c r="G62" s="7" t="str">
        <f>IF(LEN(G61)&gt;70,"Address cannot be longer than 70 characters","")</f>
        <v/>
      </c>
      <c r="H62" s="7" t="str">
        <f>IF(LEN(H61)&gt;70,"Address cannot be longer than 70 characters","")</f>
        <v/>
      </c>
      <c r="I62" s="7" t="str">
        <f>IF(OR(LEN(I61)&lt;10,LEN(I61)&gt;34),"IBAN may be up to 34 characters long","")</f>
        <v>IBAN may be up to 34 characters long</v>
      </c>
      <c r="J62" s="7" t="str">
        <f>IF(ISBLANK(J61),"Code cannot be left blank","")</f>
        <v>Code cannot be left blank</v>
      </c>
      <c r="K62" s="7" t="str">
        <f>IF(OR(LEN(K61)&lt;1,LEN(K61)&gt;140),"Transaction Details must be between 1 and 140 characters long","")</f>
        <v>Transaction Details must be between 1 and 140 characters long</v>
      </c>
      <c r="M62" s="1" t="s">
        <v>13</v>
      </c>
    </row>
    <row r="63" spans="1:13" x14ac:dyDescent="0.25">
      <c r="A63" s="14"/>
      <c r="B63" s="15"/>
      <c r="C63" s="18" t="s">
        <v>85</v>
      </c>
      <c r="D63" s="20"/>
      <c r="E63" s="15"/>
      <c r="F63" s="15"/>
      <c r="G63" s="15"/>
      <c r="H63" s="15"/>
      <c r="I63" s="15"/>
      <c r="J63" s="15"/>
      <c r="K63" s="16"/>
      <c r="M63" s="5" t="s">
        <v>12</v>
      </c>
    </row>
    <row r="64" spans="1:13" ht="45" x14ac:dyDescent="0.25">
      <c r="A64" s="7" t="str">
        <f>IF(OR(LEN(A63)&lt;1,LEN(A63)&gt;35),"Transaction Identification must be between 1 and 35 characters long","")</f>
        <v>Transaction Identification must be between 1 and 35 characters long</v>
      </c>
      <c r="B64" s="7" t="str">
        <f>IF(OR(LEN(B63)&lt;1,LEN(B63)&gt;35),"Uniqie Identification must be between 1 and 35 characters long","")</f>
        <v>Uniqie Identification must be between 1 and 35 characters long</v>
      </c>
      <c r="D64" s="7" t="str">
        <f>IF(OR(D63&lt;0.01,D63&gt;9999999999999990),"Transaction Amount is not valid","")</f>
        <v>Transaction Amount is not valid</v>
      </c>
      <c r="E64" s="7" t="str">
        <f>IF(AND(LEN(E63)&lt;&gt;8,LEN(E63)&lt;&gt;11),"BIC must be 8 or 11 characters long","")</f>
        <v>BIC must be 8 or 11 characters long</v>
      </c>
      <c r="F64" s="7" t="str">
        <f>IF(OR(LEN(F63)&lt;1,LEN(F63)&gt;70),"Creditor's Name must be between 1 and 70 characters long","")</f>
        <v>Creditor's Name must be between 1 and 70 characters long</v>
      </c>
      <c r="G64" s="7" t="str">
        <f>IF(LEN(G63)&gt;70,"Address cannot be longer than 70 characters","")</f>
        <v/>
      </c>
      <c r="H64" s="7" t="str">
        <f>IF(LEN(H63)&gt;70,"Address cannot be longer than 70 characters","")</f>
        <v/>
      </c>
      <c r="I64" s="7" t="str">
        <f>IF(OR(LEN(I63)&lt;10,LEN(I63)&gt;34),"IBAN may be up to 34 characters long","")</f>
        <v>IBAN may be up to 34 characters long</v>
      </c>
      <c r="J64" s="7" t="str">
        <f>IF(ISBLANK(J63),"Code cannot be left blank","")</f>
        <v>Code cannot be left blank</v>
      </c>
      <c r="K64" s="7" t="str">
        <f>IF(OR(LEN(K63)&lt;1,LEN(K63)&gt;140),"Transaction Details must be between 1 and 140 characters long","")</f>
        <v>Transaction Details must be between 1 and 140 characters long</v>
      </c>
      <c r="M64" s="1" t="s">
        <v>13</v>
      </c>
    </row>
    <row r="65" spans="1:13" x14ac:dyDescent="0.25">
      <c r="A65" s="14"/>
      <c r="B65" s="15"/>
      <c r="C65" s="18" t="s">
        <v>85</v>
      </c>
      <c r="D65" s="20"/>
      <c r="E65" s="15"/>
      <c r="F65" s="15"/>
      <c r="G65" s="15"/>
      <c r="H65" s="15"/>
      <c r="I65" s="15"/>
      <c r="J65" s="15"/>
      <c r="K65" s="16"/>
      <c r="M65" s="5" t="s">
        <v>12</v>
      </c>
    </row>
    <row r="66" spans="1:13" ht="45" x14ac:dyDescent="0.25">
      <c r="A66" s="7" t="str">
        <f>IF(OR(LEN(A65)&lt;1,LEN(A65)&gt;35),"Transaction Identification must be between 1 and 35 characters long","")</f>
        <v>Transaction Identification must be between 1 and 35 characters long</v>
      </c>
      <c r="B66" s="7" t="str">
        <f>IF(OR(LEN(B65)&lt;1,LEN(B65)&gt;35),"Uniqie Identification must be between 1 and 35 characters long","")</f>
        <v>Uniqie Identification must be between 1 and 35 characters long</v>
      </c>
      <c r="D66" s="7" t="str">
        <f>IF(OR(D65&lt;0.01,D65&gt;9999999999999990),"Transaction Amount is not valid","")</f>
        <v>Transaction Amount is not valid</v>
      </c>
      <c r="E66" s="7" t="str">
        <f>IF(AND(LEN(E65)&lt;&gt;8,LEN(E65)&lt;&gt;11),"BIC must be 8 or 11 characters long","")</f>
        <v>BIC must be 8 or 11 characters long</v>
      </c>
      <c r="F66" s="7" t="str">
        <f>IF(OR(LEN(F65)&lt;1,LEN(F65)&gt;70),"Creditor's Name must be between 1 and 70 characters long","")</f>
        <v>Creditor's Name must be between 1 and 70 characters long</v>
      </c>
      <c r="G66" s="7" t="str">
        <f>IF(LEN(G65)&gt;70,"Address cannot be longer than 70 characters","")</f>
        <v/>
      </c>
      <c r="H66" s="7" t="str">
        <f>IF(LEN(H65)&gt;70,"Address cannot be longer than 70 characters","")</f>
        <v/>
      </c>
      <c r="I66" s="7" t="str">
        <f>IF(OR(LEN(I65)&lt;10,LEN(I65)&gt;34),"IBAN may be up to 34 characters long","")</f>
        <v>IBAN may be up to 34 characters long</v>
      </c>
      <c r="J66" s="7" t="str">
        <f>IF(ISBLANK(J65),"Code cannot be left blank","")</f>
        <v>Code cannot be left blank</v>
      </c>
      <c r="K66" s="7" t="str">
        <f>IF(OR(LEN(K65)&lt;1,LEN(K65)&gt;140),"Transaction Details must be between 1 and 140 characters long","")</f>
        <v>Transaction Details must be between 1 and 140 characters long</v>
      </c>
      <c r="M66" s="1" t="s">
        <v>13</v>
      </c>
    </row>
    <row r="67" spans="1:13" x14ac:dyDescent="0.25">
      <c r="A67" s="14"/>
      <c r="B67" s="15"/>
      <c r="C67" s="18" t="s">
        <v>85</v>
      </c>
      <c r="D67" s="20"/>
      <c r="E67" s="15"/>
      <c r="F67" s="15"/>
      <c r="G67" s="15"/>
      <c r="H67" s="15"/>
      <c r="I67" s="15"/>
      <c r="J67" s="15"/>
      <c r="K67" s="16"/>
      <c r="M67" s="5" t="s">
        <v>12</v>
      </c>
    </row>
    <row r="68" spans="1:13" ht="45" x14ac:dyDescent="0.25">
      <c r="A68" s="7" t="str">
        <f>IF(OR(LEN(A67)&lt;1,LEN(A67)&gt;35),"Transaction Identification must be between 1 and 35 characters long","")</f>
        <v>Transaction Identification must be between 1 and 35 characters long</v>
      </c>
      <c r="B68" s="7" t="str">
        <f>IF(OR(LEN(B67)&lt;1,LEN(B67)&gt;35),"Uniqie Identification must be between 1 and 35 characters long","")</f>
        <v>Uniqie Identification must be between 1 and 35 characters long</v>
      </c>
      <c r="D68" s="7" t="str">
        <f>IF(OR(D67&lt;0.01,D67&gt;9999999999999990),"Transaction Amount is not valid","")</f>
        <v>Transaction Amount is not valid</v>
      </c>
      <c r="E68" s="7" t="str">
        <f>IF(AND(LEN(E67)&lt;&gt;8,LEN(E67)&lt;&gt;11),"BIC must be 8 or 11 characters long","")</f>
        <v>BIC must be 8 or 11 characters long</v>
      </c>
      <c r="F68" s="7" t="str">
        <f>IF(OR(LEN(F67)&lt;1,LEN(F67)&gt;70),"Creditor's Name must be between 1 and 70 characters long","")</f>
        <v>Creditor's Name must be between 1 and 70 characters long</v>
      </c>
      <c r="G68" s="7" t="str">
        <f>IF(LEN(G67)&gt;70,"Address cannot be longer than 70 characters","")</f>
        <v/>
      </c>
      <c r="H68" s="7" t="str">
        <f>IF(LEN(H67)&gt;70,"Address cannot be longer than 70 characters","")</f>
        <v/>
      </c>
      <c r="I68" s="7" t="str">
        <f>IF(OR(LEN(I67)&lt;10,LEN(I67)&gt;34),"IBAN may be up to 34 characters long","")</f>
        <v>IBAN may be up to 34 characters long</v>
      </c>
      <c r="J68" s="7" t="str">
        <f>IF(ISBLANK(J67),"Code cannot be left blank","")</f>
        <v>Code cannot be left blank</v>
      </c>
      <c r="K68" s="7" t="str">
        <f>IF(OR(LEN(K67)&lt;1,LEN(K67)&gt;140),"Transaction Details must be between 1 and 140 characters long","")</f>
        <v>Transaction Details must be between 1 and 140 characters long</v>
      </c>
      <c r="M68" s="1" t="s">
        <v>13</v>
      </c>
    </row>
  </sheetData>
  <sheetProtection algorithmName="SHA-512" hashValue="DKMDjrXV50hOiOir4vEG2/GSuw73wLLVXx4l7ijXbOKII7Wwso2ALE90vDzsjCxQS2tA8fi7pM5P349AzIo5LA==" saltValue="NkGXw57QHxk/dWeyCODuRg==" spinCount="100000" sheet="1" objects="1" scenarios="1" formatColumns="0" selectLockedCells="1"/>
  <dataValidations count="10">
    <dataValidation type="textLength" allowBlank="1" showInputMessage="1" showErrorMessage="1" errorTitle="Credt Instr Rec: InstrId" error="This item must be between 1 and 35 characters in length " sqref="A5 A7 A9 A11 A13 A15 A17 A19 A21 A23 A25 A27 A29 A31 A33 A35 A37 A39 A41 A43 A45 A47 A49 A51 A53 A55 A57 A59 A61 A63 A65 A67" xr:uid="{00000000-0002-0000-0300-000000000000}">
      <formula1>1</formula1>
      <formula2>35</formula2>
    </dataValidation>
    <dataValidation type="decimal" allowBlank="1" showInputMessage="1" showErrorMessage="1" errorTitle="Credt Instr Rec: InstdAmt" error="This item must be between 0.01 and 9,999,999,999,999,999.99" sqref="D67 D7 D9 D11 D13 D15 D17 D19 D21 D23 D25 D27 D29 D31 D33 D35 D37 D39 D41 D43 D45 D47 D49 D51 D53 D55 D57 D59 D61 D63 D65 D5" xr:uid="{00000000-0002-0000-0300-000001000000}">
      <formula1>0.01</formula1>
      <formula2>9999999999999990</formula2>
    </dataValidation>
    <dataValidation type="textLength" allowBlank="1" showInputMessage="1" showErrorMessage="1" errorTitle="Credt Instr Rec: EndToEndId" error="This item must be between 1 and 35 characters in length " sqref="B7 B9 B11 B13 B15 B17 B19 B21 B23 B25 B27 B29 B31 B33 B35 B37 B39 B41 B43 B45 B47 B49 B51 B53 B55 B57 B59 B61 B63 B65 B67 B5" xr:uid="{00000000-0002-0000-0300-000002000000}">
      <formula1>1</formula1>
      <formula2>35</formula2>
    </dataValidation>
    <dataValidation allowBlank="1" showInputMessage="1" showErrorMessage="1" errorTitle="Credt Instr Rec: BIC" error="BIC should be either 8 or 11 characters in length" sqref="E5 E7 E9 E11 E13 E15 E17 E19 E21 E23 E25 E27 E29 E31 E33 E35 E37 E39 E41 E43 E45 E47 E49 E51 E53 E55 E57 E59 E61 E63 E65 E67" xr:uid="{00000000-0002-0000-0300-000003000000}"/>
    <dataValidation type="textLength" allowBlank="1" showInputMessage="1" showErrorMessage="1" errorTitle="Credt Instr Rec: Nm" error="This item must be between 1 and 70 characters in length " sqref="F67 F7 F9 F11 F13 F15 F17 F19 F21 F23 F25 F27 F29 F31 F33 F35 F37 F39 F41 F43 F45 F47 F49 F51 F53 F55 F57 F59 F61 F63 F65" xr:uid="{00000000-0002-0000-0300-000004000000}">
      <formula1>1</formula1>
      <formula2>70</formula2>
    </dataValidation>
    <dataValidation type="textLength" showInputMessage="1" showErrorMessage="1" errorTitle="Credt Instr Rec: IBAN" error="This must be up to 34 characters in length_x000a_" sqref="I65 I5 I7 I9 I11 I13 I15 I17 I19 I21 I23 I25 I27 I29 I31 I33 I35 I37 I39 I41 I43 I45 I47 I49 I51 I53 I55 I57 I59 I61 I63 I67" xr:uid="{00000000-0002-0000-0300-000005000000}">
      <formula1>4</formula1>
      <formula2>34</formula2>
    </dataValidation>
    <dataValidation type="textLength" operator="lessThanOrEqual" allowBlank="1" showInputMessage="1" showErrorMessage="1" errorTitle="Credt Instr Rec: PstlAdr:AdrLine" error="This item cannot be longer than 70 characters" sqref="G5:H5 G7:H7 G9:H9 G11:H11 G13:H13 G15:H15 G17:H17 G19:H19 G21:H21 G23:H23 G25:H25 G27:H27 G29:H29 G31:H31 G33:H33 G35:H35 G37:H37 G39:H39 G41:H41 G43:H43 G45:H45 G47:H47 G49:H49 G51:H51 G53:H53 G55:H55 G57:H57 G59:H59 G61:H61 G63:H63 G65:H65 G67:H67" xr:uid="{00000000-0002-0000-0300-000006000000}">
      <formula1>70</formula1>
    </dataValidation>
    <dataValidation type="textLength" allowBlank="1" showInputMessage="1" showErrorMessage="1" errorTitle="Credt Instr Rec: Ustrd" error="This item must be between 1 and 140 characters in length " sqref="K5 K7 K9 K11 K13 K15 K17 K19 K21 K23 K25 K27 K29 K31 K33 K35 K37 K39 K41 K43 K45 K47 K49 K51 K53 K55 K57 K59 K61 K63 K65 K67" xr:uid="{00000000-0002-0000-0300-000007000000}">
      <formula1>1</formula1>
      <formula2>140</formula2>
    </dataValidation>
    <dataValidation type="textLength" showInputMessage="1" showErrorMessage="1" errorTitle="Pay Info Rec: PmtInfId" error="Thie length of this item must be between 1 and 35 characters long_x000a_" sqref="C5 C7 C9 C11 C13 C15 C17 C19 C21 C23 C25 C27 C29 C31 C33 C35 C37 C39 C41 C43 C45 C47 C49 C51 C53 C55 C57 C59 C61 C63 C65 C67" xr:uid="{00000000-0002-0000-0300-000008000000}">
      <formula1>1</formula1>
      <formula2>35</formula2>
    </dataValidation>
    <dataValidation type="list" showInputMessage="1" showErrorMessage="1" errorTitle="Credt Instr Rec: Cd" error="Cannot be left blank" sqref="J7 J67 J65 J63 J61 J59 J57 J55 J53 J51 J49 J47 J45 J43 J41 J39 J37 J35 J33 J31 J29 J27 J25 J23 J21 J19 J17 J15 J13 J11 J9" xr:uid="{00000000-0002-0000-0300-000009000000}">
      <formula1>$D$4:$J$4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Credt Instr Rec: Cd" error="Cannot be left blank" xr:uid="{00000000-0002-0000-0300-00000A000000}">
          <x14:formula1>
            <xm:f>'Control Data'!$D$11:$J$11</xm:f>
          </x14:formula1>
          <xm:sqref>J5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F3"/>
  <sheetViews>
    <sheetView tabSelected="1" workbookViewId="0">
      <selection activeCell="A2" sqref="A2"/>
    </sheetView>
  </sheetViews>
  <sheetFormatPr defaultRowHeight="15" x14ac:dyDescent="0.25"/>
  <cols>
    <col min="1" max="1" width="27.140625" customWidth="1"/>
    <col min="2" max="2" width="2.5703125" customWidth="1"/>
    <col min="3" max="4" width="22.42578125" style="21" customWidth="1"/>
    <col min="5" max="5" width="3.28515625" customWidth="1"/>
    <col min="6" max="6" width="55.7109375" customWidth="1"/>
  </cols>
  <sheetData>
    <row r="1" spans="1:6" ht="30" x14ac:dyDescent="0.25">
      <c r="A1" s="22" t="s">
        <v>67</v>
      </c>
      <c r="B1" s="22"/>
      <c r="C1" s="23" t="s">
        <v>98</v>
      </c>
      <c r="D1" s="23" t="s">
        <v>99</v>
      </c>
      <c r="F1" s="23" t="s">
        <v>100</v>
      </c>
    </row>
    <row r="2" spans="1:6" x14ac:dyDescent="0.25">
      <c r="A2" s="66" t="s">
        <v>102</v>
      </c>
      <c r="C2" s="24">
        <f>'Header Record'!C5</f>
        <v>1</v>
      </c>
      <c r="D2" s="25">
        <f>'Header Record'!D5</f>
        <v>50</v>
      </c>
      <c r="F2" t="str">
        <f ca="1">CONCATENATE("BOV_",TEXT(NOW(),"YYYY-MM-DD-HHmmSS"),"000_",'Header Record'!F5)</f>
        <v>BOV_2021-01-08-172942000_GAM002</v>
      </c>
    </row>
    <row r="3" spans="1:6" x14ac:dyDescent="0.25">
      <c r="A3" s="10" t="str">
        <f>IF(ISBLANK(A2),"Cannot be left Blank","")</f>
        <v/>
      </c>
    </row>
  </sheetData>
  <sheetProtection sheet="1" objects="1" scenarios="1" formatColumns="0" selectLockedCells="1"/>
  <dataValidations count="1">
    <dataValidation type="textLength" showInputMessage="1" showErrorMessage="1" errorTitle="Security: Zip Password" error="The Zip password field cannot be left blank" sqref="A2" xr:uid="{00000000-0002-0000-0000-000000000000}">
      <formula1>1</formula1>
      <formula2>256</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A6" workbookViewId="0">
      <selection activeCell="B39" sqref="B39"/>
    </sheetView>
  </sheetViews>
  <sheetFormatPr defaultRowHeight="15" x14ac:dyDescent="0.25"/>
  <cols>
    <col min="1" max="1" width="27" bestFit="1" customWidth="1"/>
    <col min="2" max="2" width="19.140625" customWidth="1"/>
    <col min="3" max="3" width="10.7109375" bestFit="1" customWidth="1"/>
  </cols>
  <sheetData>
    <row r="1" spans="1:11" ht="15.75" thickBot="1" x14ac:dyDescent="0.3">
      <c r="A1" s="44" t="s">
        <v>96</v>
      </c>
      <c r="B1" s="45" t="s">
        <v>95</v>
      </c>
      <c r="C1" s="74" t="s">
        <v>88</v>
      </c>
      <c r="D1" s="74"/>
      <c r="E1" s="74"/>
      <c r="F1" s="74"/>
      <c r="G1" s="74"/>
      <c r="H1" s="74"/>
      <c r="I1" s="75"/>
      <c r="J1" s="46"/>
      <c r="K1" s="46"/>
    </row>
    <row r="2" spans="1:11" ht="15.75" thickBot="1" x14ac:dyDescent="0.3">
      <c r="A2" s="46"/>
      <c r="B2" s="46"/>
      <c r="C2" s="46"/>
      <c r="D2" s="46"/>
      <c r="E2" s="46"/>
      <c r="F2" s="46"/>
      <c r="G2" s="46"/>
      <c r="H2" s="46"/>
      <c r="I2" s="46"/>
      <c r="J2" s="46"/>
      <c r="K2" s="46"/>
    </row>
    <row r="3" spans="1:11" ht="15.75" thickBot="1" x14ac:dyDescent="0.3">
      <c r="A3" s="44" t="s">
        <v>97</v>
      </c>
      <c r="B3" s="47" t="s">
        <v>110</v>
      </c>
      <c r="C3" s="46"/>
      <c r="D3" s="46"/>
      <c r="E3" s="46"/>
      <c r="F3" s="46"/>
      <c r="G3" s="46"/>
      <c r="H3" s="46"/>
      <c r="I3" s="46"/>
      <c r="J3" s="46"/>
      <c r="K3" s="46"/>
    </row>
    <row r="4" spans="1:11" ht="15.75" thickBot="1" x14ac:dyDescent="0.3">
      <c r="A4" s="46"/>
      <c r="B4" s="46"/>
      <c r="C4" s="46"/>
      <c r="D4" s="46"/>
      <c r="E4" s="46"/>
      <c r="F4" s="46"/>
      <c r="G4" s="46"/>
      <c r="H4" s="46"/>
      <c r="I4" s="46"/>
      <c r="J4" s="46"/>
      <c r="K4" s="46"/>
    </row>
    <row r="5" spans="1:11" ht="368.25" customHeight="1" x14ac:dyDescent="0.25">
      <c r="A5" s="48" t="s">
        <v>89</v>
      </c>
      <c r="B5" s="49" t="s">
        <v>90</v>
      </c>
      <c r="C5" s="68" t="s">
        <v>111</v>
      </c>
      <c r="D5" s="68"/>
      <c r="E5" s="68"/>
      <c r="F5" s="68"/>
      <c r="G5" s="68"/>
      <c r="H5" s="68"/>
      <c r="I5" s="69"/>
      <c r="J5" s="46"/>
      <c r="K5" s="46"/>
    </row>
    <row r="6" spans="1:11" x14ac:dyDescent="0.25">
      <c r="A6" s="50"/>
      <c r="B6" s="51" t="s">
        <v>91</v>
      </c>
      <c r="C6" s="70" t="s">
        <v>92</v>
      </c>
      <c r="D6" s="70"/>
      <c r="E6" s="70"/>
      <c r="F6" s="70"/>
      <c r="G6" s="70"/>
      <c r="H6" s="70"/>
      <c r="I6" s="71"/>
      <c r="J6" s="46"/>
      <c r="K6" s="46"/>
    </row>
    <row r="7" spans="1:11" ht="15.75" thickBot="1" x14ac:dyDescent="0.3">
      <c r="A7" s="52"/>
      <c r="B7" s="53" t="s">
        <v>93</v>
      </c>
      <c r="C7" s="72" t="s">
        <v>94</v>
      </c>
      <c r="D7" s="72"/>
      <c r="E7" s="72"/>
      <c r="F7" s="72"/>
      <c r="G7" s="72"/>
      <c r="H7" s="72"/>
      <c r="I7" s="73"/>
      <c r="J7" s="46"/>
      <c r="K7" s="46"/>
    </row>
    <row r="8" spans="1:11" ht="15.75" thickBot="1" x14ac:dyDescent="0.3">
      <c r="A8" s="46"/>
      <c r="B8" s="46"/>
      <c r="C8" s="46"/>
      <c r="D8" s="46"/>
      <c r="E8" s="46"/>
      <c r="F8" s="46"/>
      <c r="G8" s="46"/>
      <c r="H8" s="46"/>
      <c r="I8" s="46"/>
      <c r="J8" s="46"/>
      <c r="K8" s="46"/>
    </row>
    <row r="9" spans="1:11" ht="15.75" thickBot="1" x14ac:dyDescent="0.3">
      <c r="A9" s="44" t="s">
        <v>24</v>
      </c>
      <c r="B9" s="54" t="s">
        <v>21</v>
      </c>
      <c r="C9" s="45"/>
      <c r="D9" s="55" t="s">
        <v>25</v>
      </c>
      <c r="E9" s="56" t="s">
        <v>26</v>
      </c>
      <c r="F9" s="46"/>
      <c r="G9" s="46"/>
      <c r="H9" s="46"/>
      <c r="I9" s="46"/>
      <c r="J9" s="46"/>
      <c r="K9" s="46"/>
    </row>
    <row r="10" spans="1:11" ht="15.75" thickBot="1" x14ac:dyDescent="0.3">
      <c r="A10" s="46"/>
      <c r="B10" s="57"/>
      <c r="C10" s="46"/>
      <c r="D10" s="58"/>
      <c r="E10" s="59"/>
      <c r="F10" s="46"/>
      <c r="G10" s="46"/>
      <c r="H10" s="46"/>
      <c r="I10" s="46"/>
      <c r="J10" s="46"/>
      <c r="K10" s="46"/>
    </row>
    <row r="11" spans="1:11" x14ac:dyDescent="0.25">
      <c r="A11" s="60" t="s">
        <v>38</v>
      </c>
      <c r="B11" s="61" t="s">
        <v>39</v>
      </c>
      <c r="C11" s="61"/>
      <c r="D11" s="61" t="s">
        <v>40</v>
      </c>
      <c r="E11" s="61" t="s">
        <v>41</v>
      </c>
      <c r="F11" s="61" t="s">
        <v>42</v>
      </c>
      <c r="G11" s="61" t="s">
        <v>43</v>
      </c>
      <c r="H11" s="61" t="s">
        <v>44</v>
      </c>
      <c r="I11" s="61" t="s">
        <v>45</v>
      </c>
      <c r="J11" s="61" t="s">
        <v>46</v>
      </c>
      <c r="K11" s="62"/>
    </row>
    <row r="12" spans="1:11" ht="15.75" thickBot="1" x14ac:dyDescent="0.3">
      <c r="A12" s="52"/>
      <c r="B12" s="53"/>
      <c r="C12" s="53"/>
      <c r="D12" s="53" t="s">
        <v>47</v>
      </c>
      <c r="E12" s="53" t="s">
        <v>48</v>
      </c>
      <c r="F12" s="53" t="s">
        <v>49</v>
      </c>
      <c r="G12" s="53" t="s">
        <v>50</v>
      </c>
      <c r="H12" s="53" t="s">
        <v>51</v>
      </c>
      <c r="I12" s="53" t="s">
        <v>52</v>
      </c>
      <c r="J12" s="53" t="s">
        <v>53</v>
      </c>
      <c r="K12" s="63"/>
    </row>
    <row r="13" spans="1:11" ht="15.75" thickBot="1" x14ac:dyDescent="0.3">
      <c r="A13" s="46"/>
      <c r="B13" s="46"/>
      <c r="C13" s="46"/>
      <c r="D13" s="46"/>
      <c r="E13" s="46"/>
      <c r="F13" s="46"/>
      <c r="G13" s="46"/>
      <c r="H13" s="46"/>
      <c r="I13" s="46"/>
      <c r="J13" s="46"/>
      <c r="K13" s="46"/>
    </row>
    <row r="14" spans="1:11" ht="15.75" thickBot="1" x14ac:dyDescent="0.3">
      <c r="A14" s="44" t="s">
        <v>83</v>
      </c>
      <c r="B14" s="64">
        <f>DATE(2021,1,1)</f>
        <v>44197</v>
      </c>
      <c r="C14" s="65">
        <f>DATE(2030,12,31)</f>
        <v>47848</v>
      </c>
      <c r="D14" s="46"/>
      <c r="E14" s="46"/>
      <c r="F14" s="46"/>
      <c r="G14" s="46"/>
      <c r="H14" s="46"/>
      <c r="I14" s="46"/>
      <c r="J14" s="46"/>
      <c r="K14" s="46"/>
    </row>
    <row r="15" spans="1:11" ht="15.75" thickBot="1" x14ac:dyDescent="0.3">
      <c r="A15" s="46"/>
      <c r="B15" s="46"/>
      <c r="C15" s="46"/>
      <c r="D15" s="46"/>
      <c r="E15" s="46"/>
      <c r="F15" s="46"/>
      <c r="G15" s="46"/>
      <c r="H15" s="46"/>
      <c r="I15" s="46"/>
      <c r="J15" s="46"/>
      <c r="K15" s="46"/>
    </row>
    <row r="16" spans="1:11" ht="15.75" thickBot="1" x14ac:dyDescent="0.3">
      <c r="A16" s="44" t="s">
        <v>109</v>
      </c>
      <c r="B16" s="45" t="str">
        <f ca="1">CONCATENATE(DEC2HEX(RANDBETWEEN(0,4294967295),8),"-", DEC2HEX(RANDBETWEEN(0,42949),4),"-",DEC2HEX(RANDBETWEEN(0,42949),4),"-", DEC2HEX(RANDBETWEEN(0,42949),4),"-",DEC2HEX(RANDBETWEEN(0,4294967295),8),"-",DEC2HEX(RANDBETWEEN(0,42949),4))</f>
        <v>F09E0ABC-8E8C-8585-7F3A-7BEAD4C6-A39D</v>
      </c>
      <c r="C16" s="45"/>
      <c r="D16" s="47"/>
      <c r="E16" s="46"/>
      <c r="F16" s="46"/>
      <c r="G16" s="46"/>
      <c r="H16" s="46"/>
      <c r="I16" s="46"/>
      <c r="J16" s="46"/>
      <c r="K16" s="46"/>
    </row>
    <row r="17" spans="1:11" ht="15.75" thickBot="1" x14ac:dyDescent="0.3">
      <c r="A17" s="46"/>
      <c r="B17" s="46"/>
      <c r="C17" s="46"/>
      <c r="D17" s="46"/>
      <c r="E17" s="46"/>
      <c r="F17" s="46"/>
      <c r="G17" s="46"/>
      <c r="H17" s="46"/>
      <c r="I17" s="46"/>
      <c r="J17" s="46"/>
      <c r="K17" s="46"/>
    </row>
    <row r="18" spans="1:11" ht="15.75" thickBot="1" x14ac:dyDescent="0.3">
      <c r="A18" s="44" t="s">
        <v>112</v>
      </c>
      <c r="B18" s="45" t="str">
        <f ca="1">CONCATENATE("M",YEAR('Header Record'!B5),TEXT(MONTH('Header Record'!B5),"mm"),TEXT(DAY('Header Record'!B5),"dd"),"-",LEFT('Control Data'!B16,23))</f>
        <v>M20210108-F09E0ABC-8E8C-8585-7F3A</v>
      </c>
      <c r="C18" s="45"/>
      <c r="D18" s="47"/>
      <c r="E18" s="46"/>
      <c r="F18" s="46"/>
      <c r="G18" s="46"/>
      <c r="H18" s="46"/>
      <c r="I18" s="46"/>
      <c r="J18" s="46"/>
      <c r="K18" s="46"/>
    </row>
    <row r="19" spans="1:11" ht="15.75" thickBot="1" x14ac:dyDescent="0.3">
      <c r="A19" s="46"/>
      <c r="B19" s="46"/>
      <c r="C19" s="46"/>
      <c r="D19" s="46"/>
      <c r="E19" s="46"/>
      <c r="F19" s="46"/>
      <c r="G19" s="46"/>
      <c r="H19" s="46"/>
      <c r="I19" s="46"/>
      <c r="J19" s="46"/>
      <c r="K19" s="46"/>
    </row>
    <row r="20" spans="1:11" ht="15.75" thickBot="1" x14ac:dyDescent="0.3">
      <c r="A20" s="44" t="s">
        <v>115</v>
      </c>
      <c r="B20" s="45" t="str">
        <f ca="1">CONCATENATE("P",YEAR('Header Record'!B5),TEXT(MONTH('Header Record'!B5),"mm"),TEXT(DAY('Header Record'!B5),"dd"),"-",LEFT('Control Data'!B16,23))</f>
        <v>P20210108-F09E0ABC-8E8C-8585-7F3A</v>
      </c>
      <c r="C20" s="45"/>
      <c r="D20" s="47"/>
      <c r="E20" s="46"/>
      <c r="F20" s="46"/>
      <c r="G20" s="46"/>
      <c r="H20" s="46"/>
      <c r="I20" s="46"/>
      <c r="J20" s="46"/>
      <c r="K20" s="46"/>
    </row>
  </sheetData>
  <sheetProtection algorithmName="SHA-512" hashValue="tSnFEw8Gw7d7QKFEv+I4J3WmU5dzvJiMQxrY9G5QGauMQZkHkyIEyCNZcdmFy6uWFuRqHt+6AcUo0xTh3ZLBPQ==" saltValue="BXWWe2vgY1INP1KNZpOIJw==" spinCount="100000" sheet="1" objects="1" scenarios="1" formatColumns="0" selectLockedCells="1"/>
  <mergeCells count="4">
    <mergeCell ref="C5:I5"/>
    <mergeCell ref="C6:I6"/>
    <mergeCell ref="C7:I7"/>
    <mergeCell ref="C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Header Record</vt:lpstr>
      <vt:lpstr>Payment Information Record</vt:lpstr>
      <vt:lpstr>Credit Instruction Record</vt:lpstr>
      <vt:lpstr>Control</vt:lpstr>
      <vt:lpstr>Control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Syncovery</dc:creator>
  <cp:lastModifiedBy>chribonn</cp:lastModifiedBy>
  <dcterms:created xsi:type="dcterms:W3CDTF">2020-09-21T07:24:46Z</dcterms:created>
  <dcterms:modified xsi:type="dcterms:W3CDTF">2021-01-08T17:03:08Z</dcterms:modified>
</cp:coreProperties>
</file>