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24226"/>
  <mc:AlternateContent xmlns:mc="http://schemas.openxmlformats.org/markup-compatibility/2006">
    <mc:Choice Requires="x15">
      <x15ac:absPath xmlns:x15ac="http://schemas.microsoft.com/office/spreadsheetml/2010/11/ac" url="C:\Users\petur\Desktop\Github_Repos\dacwFlatHopRentalPrices\"/>
    </mc:Choice>
  </mc:AlternateContent>
  <bookViews>
    <workbookView xWindow="240" yWindow="12" windowWidth="16092" windowHeight="9660"/>
  </bookViews>
  <sheets>
    <sheet name="Analysis" sheetId="3" r:id="rId1"/>
    <sheet name="SampleRaw" sheetId="4" r:id="rId2"/>
  </sheets>
  <externalReferences>
    <externalReference r:id="rId3"/>
    <externalReference r:id="rId4"/>
  </externalReferences>
  <definedNames>
    <definedName name="array_data1">Analysis!$J$9</definedName>
    <definedName name="array_data2">Analysis!$J$14</definedName>
    <definedName name="location1">Analysis!$J$8</definedName>
    <definedName name="location2">Analysis!$J$13</definedName>
    <definedName name="Price_Threshold">Analysis!$G$2</definedName>
    <definedName name="total_count">Analysis!$C$2</definedName>
  </definedNames>
  <calcPr calcId="162913"/>
</workbook>
</file>

<file path=xl/calcChain.xml><?xml version="1.0" encoding="utf-8"?>
<calcChain xmlns="http://schemas.openxmlformats.org/spreadsheetml/2006/main">
  <c r="J13" i="3" l="1"/>
  <c r="J8" i="3"/>
  <c r="AE4" i="3"/>
  <c r="AD4" i="3"/>
  <c r="AC4" i="3"/>
  <c r="AB4" i="3"/>
  <c r="AA4" i="3"/>
  <c r="Z4" i="3"/>
  <c r="Y4" i="3"/>
  <c r="X4" i="3"/>
  <c r="W4" i="3"/>
  <c r="V4" i="3"/>
  <c r="U4" i="3"/>
  <c r="T4" i="3"/>
  <c r="S4" i="3"/>
  <c r="R4" i="3"/>
  <c r="Q4" i="3"/>
  <c r="P4" i="3"/>
  <c r="O4" i="3"/>
  <c r="N4" i="3"/>
  <c r="M4" i="3"/>
  <c r="L4" i="3"/>
  <c r="K4" i="3"/>
  <c r="C5" i="3"/>
  <c r="C6" i="3"/>
  <c r="J4" i="3" l="1"/>
  <c r="AE3" i="3"/>
  <c r="AD3" i="3"/>
  <c r="AC3" i="3"/>
  <c r="AB3" i="3"/>
  <c r="AA3" i="3"/>
  <c r="Z3" i="3"/>
  <c r="Y3" i="3"/>
  <c r="X3" i="3"/>
  <c r="W3" i="3"/>
  <c r="V3" i="3"/>
  <c r="U3" i="3"/>
  <c r="T3" i="3"/>
  <c r="S3" i="3"/>
  <c r="R3" i="3"/>
  <c r="Q3" i="3"/>
  <c r="P3" i="3"/>
  <c r="O3" i="3"/>
  <c r="N3" i="3"/>
  <c r="M3" i="3"/>
  <c r="L3" i="3"/>
  <c r="K3" i="3"/>
  <c r="J3" i="3"/>
  <c r="J7" i="3" l="1"/>
  <c r="J9" i="3" s="1"/>
  <c r="E31" i="3"/>
  <c r="E23" i="3"/>
  <c r="E21" i="3"/>
  <c r="E30" i="3"/>
  <c r="E22" i="3"/>
  <c r="E29" i="3"/>
  <c r="E28" i="3"/>
  <c r="E20" i="3"/>
  <c r="E24" i="3"/>
  <c r="E27" i="3"/>
  <c r="E19" i="3"/>
  <c r="E32" i="3"/>
  <c r="E26" i="3"/>
  <c r="E18" i="3"/>
  <c r="E25" i="3"/>
  <c r="J12" i="3"/>
  <c r="J14" i="3" s="1"/>
  <c r="F32" i="3"/>
  <c r="F28" i="3"/>
  <c r="F24" i="3"/>
  <c r="F20" i="3"/>
  <c r="F27" i="3"/>
  <c r="F31" i="3"/>
  <c r="F23" i="3"/>
  <c r="F19" i="3"/>
  <c r="F30" i="3"/>
  <c r="F26" i="3"/>
  <c r="F22" i="3"/>
  <c r="F18" i="3"/>
  <c r="F25" i="3"/>
  <c r="F29" i="3"/>
  <c r="F21" i="3"/>
  <c r="C13" i="3"/>
  <c r="C14" i="3"/>
  <c r="C12" i="3"/>
  <c r="C11" i="3"/>
  <c r="C15" i="3"/>
  <c r="C10" i="3"/>
  <c r="C9" i="3"/>
  <c r="C20" i="3"/>
  <c r="C30" i="3"/>
  <c r="C24" i="3"/>
  <c r="D15" i="3"/>
  <c r="D14" i="3"/>
  <c r="D10" i="3"/>
  <c r="D13" i="3"/>
  <c r="D12" i="3"/>
  <c r="D11" i="3"/>
  <c r="D9" i="3"/>
  <c r="C2" i="3"/>
  <c r="D30" i="3"/>
  <c r="D24" i="3"/>
  <c r="D20" i="3"/>
  <c r="D28" i="3"/>
  <c r="D23" i="3"/>
  <c r="D27" i="3"/>
  <c r="D31" i="3"/>
  <c r="D29" i="3"/>
  <c r="D18" i="3"/>
  <c r="D26" i="3"/>
  <c r="D22" i="3"/>
  <c r="D21" i="3"/>
  <c r="D25" i="3"/>
  <c r="D19" i="3"/>
  <c r="D32" i="3"/>
  <c r="C21" i="3"/>
  <c r="C19" i="3"/>
  <c r="C23" i="3"/>
  <c r="C27" i="3"/>
  <c r="C28" i="3"/>
  <c r="C31" i="3"/>
  <c r="C22" i="3"/>
  <c r="C29" i="3"/>
  <c r="C18" i="3"/>
  <c r="C32" i="3"/>
  <c r="C26" i="3"/>
  <c r="C25" i="3"/>
  <c r="D5" i="3" l="1"/>
  <c r="D6" i="3"/>
</calcChain>
</file>

<file path=xl/sharedStrings.xml><?xml version="1.0" encoding="utf-8"?>
<sst xmlns="http://schemas.openxmlformats.org/spreadsheetml/2006/main" count="978" uniqueCount="791">
  <si>
    <t>price</t>
  </si>
  <si>
    <t>Count total</t>
  </si>
  <si>
    <t>Below threshold</t>
  </si>
  <si>
    <t>Above threshold</t>
  </si>
  <si>
    <t>Price Threshold</t>
  </si>
  <si>
    <t>Price</t>
  </si>
  <si>
    <t>Min</t>
  </si>
  <si>
    <t>Max</t>
  </si>
  <si>
    <t>List of excel datasets</t>
  </si>
  <si>
    <t>Count</t>
  </si>
  <si>
    <t>% of total</t>
  </si>
  <si>
    <t>raw_data.xlsx</t>
  </si>
  <si>
    <t>Lookup feature</t>
  </si>
  <si>
    <t>A</t>
  </si>
  <si>
    <t>B</t>
  </si>
  <si>
    <t>C</t>
  </si>
  <si>
    <t>D</t>
  </si>
  <si>
    <t>E</t>
  </si>
  <si>
    <t>F</t>
  </si>
  <si>
    <t>G</t>
  </si>
  <si>
    <t>H</t>
  </si>
  <si>
    <t>I</t>
  </si>
  <si>
    <t>J</t>
  </si>
  <si>
    <t>K</t>
  </si>
  <si>
    <t>L</t>
  </si>
  <si>
    <t>M</t>
  </si>
  <si>
    <t>N</t>
  </si>
  <si>
    <t>O</t>
  </si>
  <si>
    <t>P</t>
  </si>
  <si>
    <t>Q</t>
  </si>
  <si>
    <t>R</t>
  </si>
  <si>
    <t>S</t>
  </si>
  <si>
    <t>T</t>
  </si>
  <si>
    <t>U</t>
  </si>
  <si>
    <t>V</t>
  </si>
  <si>
    <t>Std</t>
  </si>
  <si>
    <t>Q1</t>
  </si>
  <si>
    <t>Average</t>
  </si>
  <si>
    <t>Median</t>
  </si>
  <si>
    <t>Q3</t>
  </si>
  <si>
    <t>Summary stats</t>
  </si>
  <si>
    <t>LookupFile1</t>
  </si>
  <si>
    <t>Range1</t>
  </si>
  <si>
    <t>Find range1</t>
  </si>
  <si>
    <t>Find range2</t>
  </si>
  <si>
    <t>Range2</t>
  </si>
  <si>
    <t>LookupFile2</t>
  </si>
  <si>
    <t>cleanData.xlsx</t>
  </si>
  <si>
    <t>raw_data</t>
  </si>
  <si>
    <t>cleanData</t>
  </si>
  <si>
    <t>Missing values</t>
  </si>
  <si>
    <t>bathrooms</t>
  </si>
  <si>
    <t>bedrooms</t>
  </si>
  <si>
    <t>building_id</t>
  </si>
  <si>
    <t>created</t>
  </si>
  <si>
    <t>description</t>
  </si>
  <si>
    <t>display_address</t>
  </si>
  <si>
    <t>features</t>
  </si>
  <si>
    <t>interest_level</t>
  </si>
  <si>
    <t>latitude</t>
  </si>
  <si>
    <t>listing_id</t>
  </si>
  <si>
    <t>longitude</t>
  </si>
  <si>
    <t>manager_id</t>
  </si>
  <si>
    <t>photos</t>
  </si>
  <si>
    <t>street_address</t>
  </si>
  <si>
    <t>53a5b119ba8f7b61d4e010512e0dfc85</t>
  </si>
  <si>
    <t>2016-06-24 07:54:24</t>
  </si>
  <si>
    <t xml:space="preserve">A Brand New 3 Bedroom 1.5 bath ApartmentEnjoy These Following Apartment Features As You Rent Here? Modern Designed Bathroom w/ a Deep Spa Soaking Tub? Room to Room AC/Heat? Real Oak Hardwood Floors? Rain Forest Shower Head? SS steel Appliances w/ Chef Gas Cook Oven &amp; LG Fridge? washer /dryer in the apt? Cable Internet Ready? Granite Counter Top Kitchen w/ lot of cabinet storage spaceIt's Just A Few blocks To L Train&lt;br /&gt;&lt;br /&gt;Don't miss out!&lt;br /&gt;&lt;br /&gt;We have several great apartments in the immediate area.&lt;br /&gt;&lt;br /&gt;For additional information 687-878-2229&lt;p&gt;&lt;a  website_redacted </t>
  </si>
  <si>
    <t>Metropolitan Avenue</t>
  </si>
  <si>
    <t>[]</t>
  </si>
  <si>
    <t>medium</t>
  </si>
  <si>
    <t>5ba989232d0489da1b5f2c45f6688adc</t>
  </si>
  <si>
    <t>['https://photos.renthop.com/2/7211212_1ed4542ec81621d70d1061aa833e669c.jpg', 'https://photos.renthop.com/2/7211212_7dfc41dced69245065df83d08eed4a00.jpg', 'https://photos.renthop.com/2/7211212_c17853c4b869af6f53af08b0f5820b4c.jpg', 'https://photos.renthop.com/2/7211212_787ad8ea0c089792e7453e2121f8ac89.jpg', 'https://photos.renthop.com/2/7211212_2e88b0d293ee333c804c2f00536eee49.jpg']</t>
  </si>
  <si>
    <t>792 Metropolitan Avenue</t>
  </si>
  <si>
    <t>c5c8a357cba207596b04d1afd1e4f130</t>
  </si>
  <si>
    <t>2016-06-12 12:19:27</t>
  </si>
  <si>
    <t xml:space="preserve">        </t>
  </si>
  <si>
    <t>Columbus Avenue</t>
  </si>
  <si>
    <t>['Doorman', 'Elevator', 'Fitness Center', 'Cats Allowed', 'Dogs Allowed']</t>
  </si>
  <si>
    <t>low</t>
  </si>
  <si>
    <t>7533621a882f71e25173b27e3139d83d</t>
  </si>
  <si>
    <t>['https://photos.renthop.com/2/7150865_be3306c5d89c6bfa755c6e89c9ed64d5.jpg', 'https://photos.renthop.com/2/7150865_655f861a1d5da70050010611016ae2ad.jpg', 'https://photos.renthop.com/2/7150865_5b8cc459f3abd38bc81cbf329dab3220.jpg', 'https://photos.renthop.com/2/7150865_2f59c34ca4ea98c26d559109a467ef84.jpg', 'https://photos.renthop.com/2/7150865_2258d2eb5b5fb4bc0eb6534929cdee15.jpg', 'https://photos.renthop.com/2/7150865_af28a5075bd321e694791645423dcdde.jpg', 'https://photos.renthop.com/2/7150865_714a3d63488162ebe4a22896dd5138f7.jpg', 'https://photos.renthop.com/2/7150865_8dda0ecbe4c6015d3e8dffe16808aa0b.jpg', 'https://photos.renthop.com/2/7150865_c4aabf346e295afda87d13c16f6f5659.jpg', 'https://photos.renthop.com/2/7150865_2de68908ea943dd96c925490c7f98297.jpg', 'https://photos.renthop.com/2/7150865_fc18c2e84683b567c9568ed7597f1ba8.jpg']</t>
  </si>
  <si>
    <t>808 Columbus Avenue</t>
  </si>
  <si>
    <t>c3ba40552e2120b0acfc3cb5730bb2aa</t>
  </si>
  <si>
    <t>2016-04-17 03:26:41</t>
  </si>
  <si>
    <t xml:space="preserve">Top Top West Village location, beautiful Pre-war building with laundry in the basement and live in super!&lt;br/&gt;&lt;br/&gt;Apartment features a large bedroom with closet. Separate living room, kitchen features granite tops, dishwasher and microwave included, marble bathroom and hardwood flooring. Building is very well maintained and conveniently located near A,C,E,L,1,2,3 trains. Surrounded by many local cafe?s, restaurants, available for November 1st move in!&lt;br/&gt;&lt;br/&gt;To view this apartment or any other please contact me via email or call at the number listed.&lt;br/&gt;&lt;br/&gt;&lt;br/&gt;&lt;br/&gt;&lt;br/&gt;&lt;br/&gt;Bond New York is a real estate broker that supports equal housing opportunity.&lt;p&gt;&lt;a  website_redacted </t>
  </si>
  <si>
    <t>W 13 Street</t>
  </si>
  <si>
    <t>['Laundry In Building', 'Dishwasher', 'Hardwood Floors', 'Pets Allowed Case by Case']</t>
  </si>
  <si>
    <t>high</t>
  </si>
  <si>
    <t>d9039c43983f6e564b1482b273bd7b01</t>
  </si>
  <si>
    <t>['https://photos.renthop.com/2/6887163_de85c427363a2e6d736a5df96d8d5541.jpg', 'https://photos.renthop.com/2/6887163_b9cf6db6df611bc53f75be3214a43807.jpg', 'https://photos.renthop.com/2/6887163_cd3f2246cfd25691f33ed12b251d0230.jpg', 'https://photos.renthop.com/2/6887163_54c402cf0d681f6ea4796b9d177786bb.jpg', 'https://photos.renthop.com/2/6887163_7745da2a3693fe627154794ab0ebca29.jpg', 'https://photos.renthop.com/2/6887163_95c93e4af27182f8ac55c749fc74a041.jpg', 'https://photos.renthop.com/2/6887163_4b50a743b760e23b8d6f6f586a704da7.jpg', 'https://photos.renthop.com/2/6887163_6133523d6d5a0fba36bb25e3616848c8.jpg']</t>
  </si>
  <si>
    <t>241 W 13 Street</t>
  </si>
  <si>
    <t>28d9ad350afeaab8027513a3e52ac8d5</t>
  </si>
  <si>
    <t>2016-04-18 02:22:02</t>
  </si>
  <si>
    <t xml:space="preserve">Building Amenities - Garage - Garden - fitness room - laundry room -rooftop deck .&lt;br /&gt;&lt;br /&gt;Located in midtown East - High energy area - plenty of Bars and restaurants to choose from - within walking distance to the transit E,M,6,7&lt;br /&gt;&lt;br /&gt;This Apartment also feature a renovated kitchen with microwave - Marble Bath tiles.&lt;br /&gt;&lt;br /&gt;Call or Email and Text for Exclusive Showing!!&lt;br /&gt;&lt;br /&gt;**NO FEE**&lt;br /&gt;&lt;br /&gt;&lt;br /&gt;&lt;br /&gt;&lt;br /&gt;&lt;br /&gt;&lt;br /&gt;&lt;br /&gt;&lt;br /&gt;&lt;br /&gt;&lt;p&gt;&lt;a  website_redacted </t>
  </si>
  <si>
    <t>East 49th Street</t>
  </si>
  <si>
    <t>['Hardwood Floors', 'No Fee']</t>
  </si>
  <si>
    <t>1067e078446a7897d2da493d2f741316</t>
  </si>
  <si>
    <t>['https://photos.renthop.com/2/6888711_6e660cee4f508b476568a4b4c1160c20.jpg', 'https://photos.renthop.com/2/6888711_44fddcd3ff7fb74ea124088279f97d6d.jpg', 'https://photos.renthop.com/2/6888711_c02413a59cbba49e7a8b7fe0b70d7cb3.jpg']</t>
  </si>
  <si>
    <t>333 East 49th Street</t>
  </si>
  <si>
    <t>0</t>
  </si>
  <si>
    <t>2016-04-28 01:32:41</t>
  </si>
  <si>
    <t xml:space="preserve">Beautifully renovated 3 bedroom flex 4 bedroom apartment for rent. Available immediately. Elevator building. Exposed brick walls. Hardwood floors through the apartment. Kitchen has wood kitchen cabinets and stainless steel appliances including a dishwasher and a microwave. Unit has a washer and dryer. Bathroom has ceramic wall and floors tiles and lots of storage. Apartment is very sunny and spacious. Available immediatelyPlease contact/email/text Jessica for an appointment </t>
  </si>
  <si>
    <t>West 143rd Street</t>
  </si>
  <si>
    <t>['Pre-War']</t>
  </si>
  <si>
    <t>98e13ad4b495b9613cef886d79a6291f</t>
  </si>
  <si>
    <t>['https://photos.renthop.com/2/6934781_1fa4b41a929865b9a5443fdaf78d0147.jpg', 'https://photos.renthop.com/2/6934781_742045d91f2a0c9acbd939cecb59f1c9.jpg', 'https://photos.renthop.com/2/6934781_b953217e5ee408dee03fc0e26247f8bb.jpg']</t>
  </si>
  <si>
    <t>500 West 143rd Street</t>
  </si>
  <si>
    <t>38a913e46c94a7f46ddf19b756a9640c</t>
  </si>
  <si>
    <t>2016-04-19 04:24:47</t>
  </si>
  <si>
    <t>West 18th Street</t>
  </si>
  <si>
    <t>b209e2c4384a64cc307c26759ee0c651</t>
  </si>
  <si>
    <t>['https://photos.renthop.com/2/6894514_9abb859205a2031a9bc6dc659aa741ea.jpg', 'https://photos.renthop.com/2/6894514_cc51ff895fb812a549f423e40d7f7bef.jpg', 'https://photos.renthop.com/2/6894514_ab18ba34a854348a3d39bfacf50132b9.jpg', 'https://photos.renthop.com/2/6894514_57a36233fd39b3f01f7a181326e72668.jpg', 'https://photos.renthop.com/2/6894514_f419550ca31213bae01100e2eb8bbf09.jpg']</t>
  </si>
  <si>
    <t>350 West 18th Street</t>
  </si>
  <si>
    <t>3ba49a93260ca5df92fde024cb4ca61f</t>
  </si>
  <si>
    <t>2016-04-27 03:19:56</t>
  </si>
  <si>
    <t xml:space="preserve">Stunning unit with a great location and lots of natural light. Close to the subway line or a nice walk to Columbia University.Near many restaurants to choose from, place of worship and shops. Call/Email Helen and I will work on finding the right place for you :)kagglemanager@renthop.com 766-103-4663Hablo espanol!Building Amenities:* Open Kitchen with stainless steel* Great cabinet space* Good amount of closet space* Subway (1 Trains)Contact me to show you all Bohemia Realty Group has to offer 766-103-4663 kagglemanager@renthop.com espanol! - See more at:  website_redacted </t>
  </si>
  <si>
    <t>West 107th Street</t>
  </si>
  <si>
    <t>['prewar', 'elevator', 'Dogs Allowed', 'Cats Allowed', 'LOWRISE', 'SIMPLEX', 'HARDWOOD', 'No Fee']</t>
  </si>
  <si>
    <t>01287194f20de51872e81f660def4784</t>
  </si>
  <si>
    <t>['https://photos.renthop.com/2/6930771_7e3622b6abca46fea02b39f714850f9b.jpg', 'https://photos.renthop.com/2/6930771_630f560bd2fea808d7dd58748eb2e1fb.jpg', 'https://photos.renthop.com/2/6930771_6edf1c34557dc0fc59018b9f1b029a6a.jpg', 'https://photos.renthop.com/2/6930771_a2217dd8b93806ae97bd85834933409e.jpg', 'https://photos.renthop.com/2/6930771_b6317ca5f56822f4f6df8c257ee95ca8.jpg', 'https://photos.renthop.com/2/6930771_8c00c077e426d5372c739078fd1b0b98.jpg', 'https://photos.renthop.com/2/6930771_7b625c77bef492ba2e39fd5c0b0ba888.jpg', 'https://photos.renthop.com/2/6930771_c094ad93f943a4487f810df862d45a86.jpg', 'https://photos.renthop.com/2/6930771_5c1cc67658917b72795f8c516cb8f760.jpg', 'https://photos.renthop.com/2/6930771_ababc7c07a81706b2bee48a3bb390f6a.jpg']</t>
  </si>
  <si>
    <t>210 West 107th Street</t>
  </si>
  <si>
    <t>0372927bcb6a0949613ef5bf893bbac7</t>
  </si>
  <si>
    <t>2016-04-13 06:01:42</t>
  </si>
  <si>
    <t xml:space="preserve">This huge sunny ,plenty of lights 1 bed/2 bath offers you a brand new  kitchen,open to the living space, with stainless steel appliances,granite counters,plenty of  cabinet spaces ,dishwasher,micro,marble bath with stand up shower and foldable closets throughout the apartment and your OWN OUTDOOR SPACE!!!The building comes with an elevator,gym,laundry,24 hour doorman and beautiful roof deck/terrace with breathtaking view to the city!gut reno,ss app,dish washer,closets,marble bath,laundry,elevator,drmn,gym,roofdeck&lt;br /&gt;&lt;br /&gt;Your future new apartment is located in west Chelsea,near amazing restaurants ,shops,art galleries and nightlife!Close to the famous Highline, Chelsea Piers and the Chelsea Market&lt;br /&gt;&lt;br /&gt;Call or e mail me for any further information or to schedule a viewing.As an expert of the area, I have access to all available apartments.I look forward to help you finding your dream home!&lt;br /&gt;&lt;br /&gt;&lt;p&gt;&lt;a  website_redacted </t>
  </si>
  <si>
    <t>West 21st Street</t>
  </si>
  <si>
    <t>['Doorman', 'Elevator', 'Pre-War', 'Terrace', 'Laundry in Unit', 'Dishwasher', 'Hardwood Floors', 'Outdoor Space']</t>
  </si>
  <si>
    <t>e6472c7237327dd3903b3d6f6a94515a</t>
  </si>
  <si>
    <t>['https://photos.renthop.com/2/6867392_b18283f6bc64bf385b4be02e209ccd23.jpg', 'https://photos.renthop.com/2/6867392_c9e39d2772ab5c501630ee5e9a6363d7.jpg', 'https://photos.renthop.com/2/6867392_db8f0216c0c98788e08692b637882aa7.jpg', 'https://photos.renthop.com/2/6867392_c75146d01bcfcaf107a41354babad481.jpg', 'https://photos.renthop.com/2/6867392_0db18560048b696d766297435d2a40a8.jpg']</t>
  </si>
  <si>
    <t>155 West 21st Street</t>
  </si>
  <si>
    <t>a7efbeb58190aa267b4a9121cd0c88c0</t>
  </si>
  <si>
    <t>2016-04-20 02:36:35</t>
  </si>
  <si>
    <t xml:space="preserve">&lt;p&gt;&lt;a  website_redacted </t>
  </si>
  <si>
    <t>Hamilton Terrace</t>
  </si>
  <si>
    <t>['Cats Allowed', 'Dogs Allowed', 'Elevator', 'Laundry In Building']</t>
  </si>
  <si>
    <t>c1a6598437b7db560cde66e5a297a53f</t>
  </si>
  <si>
    <t>['https://photos.renthop.com/2/6898799_3759be4c83e7da17e864e58225be8ad5.jpg', 'https://photos.renthop.com/2/6898799_e17c60f3d2e85b98c19f45527a21f3b6.jpg', 'https://photos.renthop.com/2/6898799_31105b3786c2aa5cbed8706b8f614786.jpg', 'https://photos.renthop.com/2/6898799_b6d6e9b2d7bda4391232594db62482ba.jpg', 'https://photos.renthop.com/2/6898799_537af9825e1aba2601bf6c2637b93647.jpg']</t>
  </si>
  <si>
    <t>63 Hamilton Terrace</t>
  </si>
  <si>
    <t>2016-04-02 02:58:15</t>
  </si>
  <si>
    <t xml:space="preserve">This is a spacious four bedroom with every bedroom able to fit queen sized beds with windows and closets and room to spare.  There are ceiling fans and Exposed brick scattered throughout the apartment.  It also has High ceilings, great hardwood floors, an excellent open kitchen with a dishwasher and room for a table, Really great living room that fits a wrap around couch and windows throughout the apartment.&lt;br /&gt;&lt;br /&gt;Located in the heart of the lower East side you can't help but notice all the neighborhood bars, restaurants, cafes, and boutique shopping.&lt;br /&gt;&lt;br /&gt;Call, text, or e-mail me today to set up a private viewing.&lt;br /&gt;&lt;br /&gt;&lt;br /&gt;&lt;br /&gt;-------------Listing courtesy of Miron Properties. All material herein is intended for information purposes only and has been compiled from sources deemed reliable. Though information is believed to be correct, it is presented subject to errors, omissions, changes or withdrawal without notice.  Miron Properties is a licensed Real Estate Broker.  www.MironProperties.com&lt;p&gt;&lt;a  website_redacted </t>
  </si>
  <si>
    <t>522 E 11th</t>
  </si>
  <si>
    <t>['Dishwasher', 'Hardwood Floors']</t>
  </si>
  <si>
    <t>23a01ea7717b38875f5b070282d1b9d2</t>
  </si>
  <si>
    <t>['https://photos.renthop.com/2/6814332_e19a8552bf33fe98e92ec4d1dc1e00ef.jpg', 'https://photos.renthop.com/2/6814332_5d06654341b0e3c2b82d76a5128c1326.jpg', 'https://photos.renthop.com/2/6814332_766d0b8597bcf7bb06a9e35b5a9fe96a.jpg', 'https://photos.renthop.com/2/6814332_ca1b0cd19bbb216fadf4967f3aeb405a.jpg', 'https://photos.renthop.com/2/6814332_3e2accbf6dfc5c8b78ea73a401bc29e0.jpg', 'https://photos.renthop.com/2/6814332_0f109a6ac606738b6bc4bdc89b01f9bd.jpg', 'https://photos.renthop.com/2/6814332_65acc97098d6a2de307d0699fa0ce95b.jpg', 'https://photos.renthop.com/2/6814332_84d2d1e9a9bb0a1fbefb9c13c7c6b425.jpg', 'https://photos.renthop.com/2/6814332_565a96563c0a1c6fa7a8a3f26f5a24fe.jpg']</t>
  </si>
  <si>
    <t>2016-04-14 01:10:30</t>
  </si>
  <si>
    <t xml:space="preserve">New to the market! Spacious studio located in the 80s, in a well maintained elevator building with laundry room. For viewing and more information please contact Artak. </t>
  </si>
  <si>
    <t>York Avenue</t>
  </si>
  <si>
    <t>e32475a6134d6d18279946b7b20a0f12</t>
  </si>
  <si>
    <t>['https://photos.renthop.com/2/6869199_06b2601f053d04ca5a9b19d477b7370d.jpg']</t>
  </si>
  <si>
    <t>1661 York Avenue</t>
  </si>
  <si>
    <t>2016-06-03 03:21:22</t>
  </si>
  <si>
    <t>Check out this one bedroom apartment in a great location of Washington Heights.  This apartment is just a block from everything you need!  Also within walking distance to Columbia Presbyterian! This apartment won't last long on the market! Call now! Call/ Email Heidi to tour apartments in the area and anything you see here on Bohemia kagglemanager@renthop.com 189-560-4844 APARTMENT:* Dishwasher* Queen Size Sunny Bedroom* Spacious Living room* Hardwood Floors* Stainless Steel appliances * Subway (A/C &amp;amp; 1 Trains)* Kind &amp;amp; friendly Broker :)Located by W 173 &amp;amp; Fort Washington  Call today and I can show you everything Bohemia has to offer189-560-4844 kagglemanager@renthop.com</t>
  </si>
  <si>
    <t>W. 173rd Street</t>
  </si>
  <si>
    <t>['prewar', 'dishwasher', 'HIGHRISE', 'ROOFDECK', 'EAT IN KITCHEN', 'SIMPLEX', 'HARDWOOD']</t>
  </si>
  <si>
    <t>2dee0868ac01057760055b856e66e942</t>
  </si>
  <si>
    <t>['https://photos.renthop.com/2/7102986_ca6af538c2153c72c2e802f91f850874.jpg', 'https://photos.renthop.com/2/7102986_8e93fea086269ee7d338274df689cbe7.jpg', 'https://photos.renthop.com/2/7102986_83aba0aa0b994df3e3b58bd2537e2a28.jpg', 'https://photos.renthop.com/2/7102986_058d8cd4ccef10ddc6d203fda6673cd9.jpg', 'https://photos.renthop.com/2/7102986_e2cf9cfceabe5e92437827f06afba9a6.jpg']</t>
  </si>
  <si>
    <t>644 W. 173rd Street</t>
  </si>
  <si>
    <t>67c9b420da4a365bc26a6cd0ef4a5320</t>
  </si>
  <si>
    <t>2016-04-19 05:37:25</t>
  </si>
  <si>
    <t xml:space="preserve">***LOW FEE. Beautiful CHERRY OAK WOODEN FLOORSTHE LOBBY IS VERY NICE AND MODERN! GORGEOUS FLEX TWO BEDROOM APARTMENT LOCATED IN THE HEART OF MURRAY HILL. Near many great restaurants, bars, entertainment, shopping and major transportation. THIS IS A STEAL AND WILL NOT LAST. Great Location 24 HR DOORMAN SPACIOUS ROOMS TONS OF SUNLIGHT IN HOUSE WASHER/DRYER FACILITY&lt;br /&gt;&lt;br /&gt;FOR FURTHER INFORMATION AND EXCLUSIVE VIEWING PLEASE CONTACT MEYER OVADIA AT 753-396-6626 OR VIA EMAIL AT kagglemanager@renthop.com&lt;br /&gt;&lt;br /&gt;NOT WHAT YOU ARE LOOKING FOR? FEEL FREE TO CONTACT ME WITH ANY SPECIAL REQUESTS. I'LL BE MORE THAN HAPPY TO FURTHER ASSIST YOU IN YOUR SEARCH&lt;br /&gt;&lt;br /&gt;&lt;p&gt;&lt;a  website_redacted </t>
  </si>
  <si>
    <t>E 38th St</t>
  </si>
  <si>
    <t>['Doorman', 'Elevator', 'Laundry in Building', 'No Fee']</t>
  </si>
  <si>
    <t>537e06890f6a86dbb70c187db5be4d55</t>
  </si>
  <si>
    <t>['https://photos.renthop.com/2/6895442_34d617a5f39ba4d82c051fdd00944f1d.jpg', 'https://photos.renthop.com/2/6895442_05c03ce4e36816a81ead69c34e684091.jpg', 'https://photos.renthop.com/2/6895442_80073f81c4a3c42d58fd2d08dfdd7738.jpg', 'https://photos.renthop.com/2/6895442_2880aff759d9880cc3975130883c2553.jpg']</t>
  </si>
  <si>
    <t>137 E 38th St</t>
  </si>
  <si>
    <t>2016-04-09 01:22:11</t>
  </si>
  <si>
    <t xml:space="preserve">Lincoln Square's premier full service buildings located a short distance from Central Park, Lincoln Center, Columbus Circle and Time Warner Center.A full service condominium offering:24 hour concierge24hr doormanResident managerLaundry on every floorOn-site parking garageState of the art health club Oasis Club boasting floor to ceiling windows and Central Park viewsSwimming pool with sun deckGymSaunaMassage roomFurnished roof deck with Cabanas and BBQ grillsLounge with bar and fireplaceBilliards roomPutting GreenChildrens play roomDogs must be 20 lbs MAX </t>
  </si>
  <si>
    <t>West 63rd Street</t>
  </si>
  <si>
    <t>['Swimming Pool', 'Doorman', 'Fitness Center', 'No Fee', 'Dogs Allowed', 'Cats Allowed']</t>
  </si>
  <si>
    <t>3813434aabfbad659a45f86a740cd23f</t>
  </si>
  <si>
    <t>['https://photos.renthop.com/2/6846213_832587546a592286a08b8e1bbee6297a.jpg', 'https://photos.renthop.com/2/6846213_066be77ad8b6560003c0e6129b47f37b.jpg', 'https://photos.renthop.com/2/6846213_c92d5aa00d8466f1d538a6216ba6f7df.jpg', 'https://photos.renthop.com/2/6846213_c09b2745e27ea19c0bcb838afc25c289.jpg', 'https://photos.renthop.com/2/6846213_1f1edb1bc12010baa56a6640cb17a9bf.jpg', 'https://photos.renthop.com/2/6846213_62e1f4fd49f06b2dbd82ebf4665ee21b.jpg']</t>
  </si>
  <si>
    <t>30 West 63rd Street</t>
  </si>
  <si>
    <t>2016-06-01 03:11:01</t>
  </si>
  <si>
    <t xml:space="preserve">Spacious 1-Bedroom to fit King-sized bed comfortably.Pristine Marble Tiled Bathroom!NEW Black Tiled GRANITE Stainless Steel Kitchen!LARGE Living Area foe entertaining/relaxing!A Must See!&lt;br /&gt;&lt;br /&gt;&lt;br /&gt;&lt;br /&gt;Great location. Walking distance to major transportation centers. Hop on your bike and ride the Queensboro bridge or walk to the park and relax after a long day at work. Hop on over to the Roosevelt Island tram and take it across the East River.&lt;br /&gt;&lt;br /&gt;For any questions, please call Zaim at (283-814-3404.&lt;br /&gt;&lt;br /&gt;&lt;br /&gt;&lt;br /&gt;&lt;p&gt;&lt;a  website_redacted </t>
  </si>
  <si>
    <t>East 56th St..</t>
  </si>
  <si>
    <t>['Elevator', 'Multi-Level', 'Laundry in Building', 'Dishwasher', 'Hardwood Floors']</t>
  </si>
  <si>
    <t>75f38d077366d7964c2f3bb80c3e7b1d</t>
  </si>
  <si>
    <t>['https://photos.renthop.com/2/7089402_66038eaa98d7c696321d3d1859ad2157.jpg', 'https://photos.renthop.com/2/7089402_27b5d3b959ecd5febfef91465a21b227.jpg', 'https://photos.renthop.com/2/7089402_441363f96345c8ef1162ea207a4ffd5e.jpg', 'https://photos.renthop.com/2/7089402_d09752e9d149683583396f32bb53dcd4.jpg', 'https://photos.renthop.com/2/7089402_ab587efe87ff84545ad43b4fcca782a0.jpg', 'https://photos.renthop.com/2/7089402_11b5ef45b275cf421af34dc071f7e1e7.jpg']</t>
  </si>
  <si>
    <t>315 East 56th St..</t>
  </si>
  <si>
    <t>bfb9405149bfff42a92980b594c28234</t>
  </si>
  <si>
    <t>2016-04-18 02:36:00</t>
  </si>
  <si>
    <t xml:space="preserve">Stunning  full renovated studio unit. High ceilings and sleek oak strip floors enhance the spacious layout. Clean lines and stainless steel appliances complete the modern open kitchen. Generous studio features lots of closets and sound reducing and energy efficient windows. 24 hour doorman with fitness center, rooftop deck and convenient valet services.&lt;br /&gt;&lt;br /&gt;PLEASE CALL OR TEXT ISAAC 574-766-3744 OR EMAIL kagglemanager@renthop.com&lt;br /&gt;&lt;br /&gt;&lt;br /&gt;&lt;br /&gt;&lt;p&gt;&lt;a  website_redacted </t>
  </si>
  <si>
    <t>East 34th Street</t>
  </si>
  <si>
    <t>['Doorman', 'Elevator', 'Fitness Center', 'Laundry in Building', 'No Fee']</t>
  </si>
  <si>
    <t>dbbb6b990661b1e507a387f019bcb1a0</t>
  </si>
  <si>
    <t>['https://photos.renthop.com/2/6889043_a3e1c0043393aaa0f4deeb86c0900e78.jpg', 'https://photos.renthop.com/2/6889043_e000674321081f9f0d232bb3407bf359.jpg']</t>
  </si>
  <si>
    <t>340 East 34th Street</t>
  </si>
  <si>
    <t>642cc2c920512ffe2a74c28122f8b47f</t>
  </si>
  <si>
    <t>2016-04-22 05:57:16</t>
  </si>
  <si>
    <t xml:space="preserve">East Village is a great community with great people and offers a good of resources. These include great bars, restaurants, prime shops, nice parks to job or just hang out.&lt;br /&gt;&lt;br /&gt;This spacious 2 bedroom come with the  following amenities...*Hardwood Floors*High Ceilings*Great Lighting*Marble Bathroom*Granite Kitchen&lt;p&gt;&lt;a  website_redacted </t>
  </si>
  <si>
    <t>1st Ave.</t>
  </si>
  <si>
    <t>['Hardwood Floors']</t>
  </si>
  <si>
    <t>0411b25b134141100d8214ed6ec02f56</t>
  </si>
  <si>
    <t>['https://photos.renthop.com/2/6913348_829f19ac3ca620dbd2464c3a630bbf3e.jpg', 'https://photos.renthop.com/2/6913348_47d7f31f7d4e15320642fffa0138d961.jpg', 'https://photos.renthop.com/2/6913348_cd7cf8c39ba24ea7ce200dbdb5444c43.jpg', 'https://photos.renthop.com/2/6913348_7ac33b889e1b3e5bd99ba974080edf83.jpg', 'https://photos.renthop.com/2/6913348_822bbbd267db40f2d82b5a62a3a67b53.jpg']</t>
  </si>
  <si>
    <t>214 1st Ave.</t>
  </si>
  <si>
    <t>2016-04-19 03:36:28</t>
  </si>
  <si>
    <t>*Location: Thayer St. &amp;amp; Broadway, Manhattan*This phenomenally priced, large 1 bedroom apartment is such an amazing find. Great Size and Awesome Neighborhood. You simply have to see it! Contact me to for a viewing:  kagglemanager@renthop.com OR  391-174-0575*The Apartment:-Spacious and sunny kitchen-Extra dining area-Huge separate living room w/ bright windows-King sized bedroom w/ closet-Coat closet in entryway-Beautiful Hardwood Floors-Full-sized Bathtub-Lovely building lobby w/ elevator*The Neighborhood:-1 Block from the A train-3 Blocks to the 1 Train-Starbucks, Tryon Public House, The Park View, Mamasushi and tons of other great restaurants, bars and coffee shops in the neighborhood.-Close proximity to groceries, laundry, banks, gyms and other conveniences-1 Block from beautiful Fort Tryon Park and The Clositers-Inwood Farmer's Market and Hudson River jogging/ bike path minutes away*Contact me to get in on this amazing deal!Marie Maucort kagglemanager@renthop.com to see MORE???I can show you any apartment on our website: www.bohemiarealtygroup.comLiving in Upper Manhattan has never been more exciting... LET'S GET STARTED!**Applicants should have GOOD credit and an annual income of at least 40x the monthly rent**</t>
  </si>
  <si>
    <t>Thayer St</t>
  </si>
  <si>
    <t>['prewar', 'LOWRISE', 'EAT IN KITCHEN', 'SIMPLEX', 'HARDWOOD']</t>
  </si>
  <si>
    <t>ab15d581a04ed87b6f25d5aff8ddde30</t>
  </si>
  <si>
    <t>['https://photos.renthop.com/2/6894111_571fa57d00660933d9f6a802a8693e1d.jpg', 'https://photos.renthop.com/2/6894111_f37478f7043d32c907bc5a03b3228217.jpg', 'https://photos.renthop.com/2/6894111_cc5b809cf73c329f14296d5b3ad048c2.jpg', 'https://photos.renthop.com/2/6894111_3afa1e9cd1063d89d1b5209e8d995edb.jpg', 'https://photos.renthop.com/2/6894111_808b805a0177549e82bc368e5e3a32fb.jpg', 'https://photos.renthop.com/2/6894111_fc9c805a0d43765118cdd797079c4487.jpg', 'https://photos.renthop.com/2/6894111_b6b256afafb9b7e3989932db312ce11b.jpg', 'https://photos.renthop.com/2/6894111_76adc00b409958c6ad7932289decf07f.jpg']</t>
  </si>
  <si>
    <t>98 Thayer St</t>
  </si>
  <si>
    <t>cc4c6ae9225df6d2395c4e16c235f7ab</t>
  </si>
  <si>
    <t>2016-04-20 04:00:32</t>
  </si>
  <si>
    <t>West 106th Street</t>
  </si>
  <si>
    <t>['No Fee', 'Cats Allowed', 'Dogs Allowed']</t>
  </si>
  <si>
    <t>8f5a9c893f6d602f4953fcc0b8e6e9b4</t>
  </si>
  <si>
    <t>127 West 106th Street</t>
  </si>
  <si>
    <t>dc3cae15729b48fec3394f9295671991</t>
  </si>
  <si>
    <t>2016-04-09 03:49:42</t>
  </si>
  <si>
    <t>1st Avenue</t>
  </si>
  <si>
    <t>['Cats Allowed', 'Dogs Allowed']</t>
  </si>
  <si>
    <t>['https://photos.renthop.com/2/6848536_9a3e1f8778c445768e42790acb27611e.jpg', 'https://photos.renthop.com/2/6848536_cd6433570192441fb2cca7bc41359006.jpg', 'https://photos.renthop.com/2/6848536_84a1253d839a7384c16ec6e79d6e2c19.jpg', 'https://photos.renthop.com/2/6848536_ffb5b7a4d1133c2493470640fbda64cf.jpg', 'https://photos.renthop.com/2/6848536_a887ec74147cc5e495c6d16dd61ecac5.jpg', 'https://photos.renthop.com/2/6848536_0163cf38c313f10839c5a6b3d4b6d640.jpg', 'https://photos.renthop.com/2/6848536_4b695a43a3dc8a41f3fb38666e71854e.jpg', 'https://photos.renthop.com/2/6848536_ddd73add5577ddc8026df9a770c840d6.jpg', 'https://photos.renthop.com/2/6848536_787ccfb36d48e47a356ee7f7de8aeb68.jpg', 'https://photos.renthop.com/2/6848536_18c52b0ec151f2b687f27dc9a8cb22bd.jpg', 'https://photos.renthop.com/2/6848536_4946b1624feaea2a46164fa7a1212bb3.jpg', 'https://photos.renthop.com/2/6848536_2271f9ba5337a570276cbf5bb67de4f5.jpg', 'https://photos.renthop.com/2/6848536_01a3ba5c379708dc112e10f18cf2289b.jpg', 'https://photos.renthop.com/2/6848536_ea4b1b92d1c90dfc8a745e7767fea6df.jpg', 'https://photos.renthop.com/2/6848536_a441ce4725cb03eb8f62a82e90895caf.jpg', 'https://photos.renthop.com/2/6848536_275a556bd3b4396791d328fdd090aa3d.jpg', 'https://photos.renthop.com/2/6848536_1b0a498bcc3a8c52373484eae0cc8a09.jpg', 'https://photos.renthop.com/2/6848536_399719134d87011d14b4d675512732a6.jpg', 'https://photos.renthop.com/2/6848536_3f8f7384c58db8cb46fbecfb415cfa3e.jpg', 'https://photos.renthop.com/2/6848536_bcda5608a63e8f1d1972c2cb509ec289.jpg', 'https://photos.renthop.com/2/6848536_0b23050bec56b0fe0b570945d838cf25.jpg', 'https://photos.renthop.com/2/6848536_1043e756bbcb63a6052e469196ac941a.jpg', 'https://photos.renthop.com/2/6848536_2762e5984a97278eb745a3b319a5817e.jpg', 'https://photos.renthop.com/2/6848536_95f4d314062b31114ef5869a9a0a8ba1.jpg', 'https://photos.renthop.com/2/6848536_4a02112b28ee4ae36862d0acf0023b96.jpg', 'https://photos.renthop.com/2/6848536_9b0d88165db7e555b6beb2afd8a5cc9f.jpg', 'https://photos.renthop.com/2/6848536_e26ef75e1b2335f1cb4f329ee9fbcf17.jpg', 'https://photos.renthop.com/2/6848536_3403810426df4d3ee4d7327ab2e5a4f2.jpg', 'https://photos.renthop.com/2/6848536_482a7b89557e4008daa9e7ccd2815e9d.jpg', 'https://photos.renthop.com/2/6848536_1137c0a350d8fc830657c29eed788b5b.jpg', 'https://photos.renthop.com/2/6848536_8febb1886949f493ae2e513da6b7af6c.jpg', 'https://photos.renthop.com/2/6848536_043f79037f716c75af841a2b5a321014.jpg']</t>
  </si>
  <si>
    <t>272 1st Avenue</t>
  </si>
  <si>
    <t>205f95d4a78f1f3befda48b89edc9669</t>
  </si>
  <si>
    <t>2016-04-12 02:39:45</t>
  </si>
  <si>
    <t xml:space="preserve">BEAUTIFUL 2 BEDROOM POSSIBLE CONVERSION INTO THREE BEDROOM; Newly renovated two bedroom apartment. Gourmet kitchen equipped with premium cabinetry, granite counter-tops and stainless steel appliances including dishwasher and microwave. WOOD-BURNING FIREPLACE; Extra closet space;FEATURES*Caesarstone Countertops*Dishwasher*Gas Fireplace*Great Closets*Hardwood Floors*High Ceilings*Microwave*Premium Cabinets this great amount of new space is a must see,View this specific apartment 7 days a week from 10-8:30pm with a 24 hours notice. For the best apartment match up, kindly email me what you would like in your ideal new home and make sure your moving date is less then a month away. P To schedule now an exclusive appointment to view this apartment reach me Tuval Mor by EMAIL , CALL OR TEXT. @All pictures are copyright protected, all rights reserved to Tuval Mor.&lt;br /&gt;&lt;br /&gt;Bond New York is a real estate broker that supports equal housing opportunity.&lt;p&gt;&lt;a  website_redacted </t>
  </si>
  <si>
    <t>Madison Avenue</t>
  </si>
  <si>
    <t>['Doorman', 'Elevator', 'Dishwasher', 'Hardwood Floors']</t>
  </si>
  <si>
    <t>3793e58c60343a3fd6846ca2d2ef3c7f</t>
  </si>
  <si>
    <t>['https://photos.renthop.com/2/6858062_5cfb9d9002de0c79f0f6b4e5801c34cb.jpg', 'https://photos.renthop.com/2/6858062_8e5dd49ca8e69bacc8383a52941fe6e6.jpg', 'https://photos.renthop.com/2/6858062_bec7760070153646ec57997aa96e171b.jpg', 'https://photos.renthop.com/2/6858062_5c5f7bc40c1c4ad07cde25e7b95e0bc8.jpg', 'https://photos.renthop.com/2/6858062_8ecf35caa5ca1200077e4d7c6ef69cb0.jpg', 'https://photos.renthop.com/2/6858062_76b9ed248aa63931bfd4aa5035933793.jpg']</t>
  </si>
  <si>
    <t>121 Madison Avenue</t>
  </si>
  <si>
    <t>ecea86b79afa539505aa4bad3ff449c6</t>
  </si>
  <si>
    <t>2016-04-07 02:11:45</t>
  </si>
  <si>
    <t>No fee huge two bedroom apartment. Great location 3rd, close to NYU Medical Center. Beautiful true 2 bedroom apartment, renovated with AC, hardwood floor, new marble bathroom and great view of NY. Elevator building features laundry room and on-site garage.  Call or Email to view!</t>
  </si>
  <si>
    <t>E 30th St,</t>
  </si>
  <si>
    <t>['Elevator', 'Central A/C', 'Walk in Closet(s)', 'Parking', 'High Ceilings', 'Hardwood Floors', 'Renovated', 'On-site Laundry', 'No Fee']</t>
  </si>
  <si>
    <t>['https://photos.renthop.com/2/6836760_6edeb6368325108c623804f88cfd3598.jpg', 'https://photos.renthop.com/2/6836760_28e64a6fdda720e7da5a9b70b42a7460.jpg', 'https://photos.renthop.com/2/6836760_2cbcd53baf935c2149198fb0e57b8ab4.jpg', 'https://photos.renthop.com/2/6836760_c209178403d7bd39a895b78409aa9cdb.jpg', 'https://photos.renthop.com/2/6836760_a806752866fa585fc29c8cc85b63bec8.jpg']</t>
  </si>
  <si>
    <t>210 E 30th St,</t>
  </si>
  <si>
    <t>1a6cf9b71da65cdc0cfd5015a75317ac</t>
  </si>
  <si>
    <t>2016-04-13 05:17:43</t>
  </si>
  <si>
    <t>East 35th Street</t>
  </si>
  <si>
    <t>326 East 35th Street</t>
  </si>
  <si>
    <t>a6200d7448037cfee809b2451219f879</t>
  </si>
  <si>
    <t>2016-04-17 02:26:52</t>
  </si>
  <si>
    <t>CooperCooper.com :: Web ID #179546; Access 1000s of Unique Listings Online; APARTMENT FEATURES: Washer/Dryer, Dishwasher, Granite Kitchen, High Ceilings, Central A/C, Wood Floors; BUILDING AMENITIES: Rental, Post-War, Hi-Rise, Doorman, Concierge, Elevator, Gym, Swimming Pool, Laundry Room, Roof Deck, Pets Allowed, Bike Room, Business Center, Lounge, Children's Playroom; AREA/NEIGHBORHOOD: Gristedes, Rite Aid, Access to the X15,M22 Buses, Access to 2/3/4/5/6/N/R/J/Z, East River Bikeway, South Street Seaport, Whole Foods Market; CONTACT US: For more information or to schedule a viewing, call Cooper &amp;amp; Cooper at 000-420-2751 or email: kagglemanager@renthop.com; HELPFUL LINKS: Find A C&amp;amp;C Associate - CooperCooper.com/Associates; Search 1000s Of Apartments - CooperCooper.com/SearchRentals; Attend Our Next Buying Seminar - CooperCooper.com/BuyingSeminar; Read Reviews - CooperCooper.com/Testimonials</t>
  </si>
  <si>
    <t>Liberty Street</t>
  </si>
  <si>
    <t>['Doorman', 'Fitness Center', 'Pool', 'Elevator', 'PublicOutdoor', 'Laundry in Unit', 'Dishwasher', 'Cats Allowed', 'Dogs Allowed', 'Laundry in Building']</t>
  </si>
  <si>
    <t>6e5c10246156ae5bdcd9b487ca99d96a</t>
  </si>
  <si>
    <t>['https://photos.renthop.com/2/6885927_3eb33bbcaebaee21603499d762414c0c.jpg', 'https://photos.renthop.com/2/6885927_60e94e59725f95d8713635164ce6f780.jpg', 'https://photos.renthop.com/2/6885927_4615e1fde431f2dc4d8c6cbd5edd1a8b.jpg', 'https://photos.renthop.com/2/6885927_a30b795259d7c0a6b79da4956029660b.jpg']</t>
  </si>
  <si>
    <t>10 Liberty Street</t>
  </si>
  <si>
    <t>05b871a1e1e0368391160bcefc608e00</t>
  </si>
  <si>
    <t>2016-06-07 04:39:56</t>
  </si>
  <si>
    <t xml:space="preserve">SPRAWLING 2 BEDROOM FOUND! ENJOY THE LUXURY OF A FULL SERVICE DOORMAN, RESIDENTIAL ROOF DECK, GYM &amp; LAUNDRY. LIVE-IN SUPER TO ACCOMMODATE 24/7! ENJOY SHOPPING, AMAZING RESTAURANTS, FUN BARS, EASY TRANSPORTATION! SUBWAYS JUST FOOT STEPS AWAY!&lt;br /&gt;&lt;br /&gt;SPRAWLING 4 BEDROOM WITH A 2 FULL BATHROOMS &amp; GREAT NATURAL LIGHT - GOURMET KITCHEN EQUIPPED WITH BRAND NEW APPLIANCES, PLENTY OF COUNTER &amp; CABINET SPACE - FULL SIZED MARBLE BATHROOMS - KING SIZED BEDROOMS EQUIPPED WITH A LARGE CLOSET &amp; FLOOR TO CEILING WINDOWS - SPACIOUS LIVING &amp; DINING AREA EQUIPPED WITH A HUGE CLOSET &amp; FLOOR TO CEILING WINDOWS - SUPER HIGH CEILINGS!&lt;br /&gt;&lt;br /&gt;**LET YOUR SEARCH ENDS HERE!** **GUARANTORS WELCOME!!**&lt;br /&gt;&lt;br /&gt;I SPECIALIZE IN THIS AREA AND I COVER ALL NO FEE BUILDINGS. FOR AN EXCLUSIVE TOUR TO TEXT EMAIL OR CALL. 278-560-8597 kagglemanager@renthop.com&lt;p&gt;&lt;a  website_redacted </t>
  </si>
  <si>
    <t>W 18 St.</t>
  </si>
  <si>
    <t>['Balcony', 'Doorman', 'Elevator', 'Fitness Center', 'Terrace', 'Laundry in Building', 'High Speed Internet', 'Dishwasher', 'Hardwood Floors', 'Outdoor Space', 'Dogs Allowed', 'Cats Allowed']</t>
  </si>
  <si>
    <t>0cff4a2a147d81e51ae8a91289e129f7</t>
  </si>
  <si>
    <t>['https://photos.renthop.com/2/7120132_8e47916c95e6649ed5761668bfc2c7a1.jpg', 'https://photos.renthop.com/2/7120132_db4691638475be0d5544f4f86e11c8f7.jpg', 'https://photos.renthop.com/2/7120132_d0e9c50ec64ea110e00fffddcef83424.jpg', 'https://photos.renthop.com/2/7120132_c2deff40af14c702e7ac6673c5270324.jpg', 'https://photos.renthop.com/2/7120132_b1bfd9f9239e412a58e6617e582f1b95.jpg', 'https://photos.renthop.com/2/7120132_e1432be0472125b05cd72af60f91f3e1.jpg']</t>
  </si>
  <si>
    <t>30 W 18 St.</t>
  </si>
  <si>
    <t>45b4143a9841eb63d7203c4f21a64ff7</t>
  </si>
  <si>
    <t>2016-04-27 06:43:40</t>
  </si>
  <si>
    <t xml:space="preserve">Amazing 4 bedroom convertible. Remarkably luxurious on high floor with incredible city and river views. Top of the line stainless steel kitchen with dining room attached. 30 foot living room!! Large and spacious king sized bedrooms. Marble bathrooms, ample closet space throughout. Washer and dryer in unit. TONS of natural sunlight from high floor and eastern and southern exposures.&lt;br /&gt;&lt;br /&gt;New and impressive building. Full service staff including doorman, concierge, management, and garage attendants all 24 hours 7 days a week. Full gym, children s play room, tenants lounge and conference room and beautiful landscaped roof top deck.&lt;br /&gt;&lt;br /&gt;DO NOT MISS OUT ON THIS DEAL!!!&lt;br /&gt;&lt;br /&gt;TO VIEW CALL TAL @ 516 603 kagglemanager@renthop.com&lt;p&gt;&lt;a  website_redacted </t>
  </si>
  <si>
    <t>East 56th</t>
  </si>
  <si>
    <t>['Roof Deck', 'Dining Room', 'Balcony', 'Doorman', 'Elevator', 'Fitness Center', 'Laundry in Building', 'Laundry in Unit', 'Dishwasher', 'Hardwood Floors', 'No Fee', 'Outdoor Space']</t>
  </si>
  <si>
    <t>ad3d8ddc52c7e0859b5c6c7f7949c3bd</t>
  </si>
  <si>
    <t>['https://photos.renthop.com/2/6933499_53ad35f024d6d331bdb75f850ad0f568.jpg', 'https://photos.renthop.com/2/6933499_08f849dc8db28ce13cd682f8272af2d2.jpg', 'https://photos.renthop.com/2/6933499_0c95289980ac6d8c93a8e91c0de24501.jpg', 'https://photos.renthop.com/2/6933499_c1d1b2d577a53a212dfa89a335fd68da.jpg', 'https://photos.renthop.com/2/6933499_955f9718ff212367c714fceb7e4acb78.jpg', 'https://photos.renthop.com/2/6933499_52ce8715b18a6797ebf1527f675473ff.jpg', 'https://photos.renthop.com/2/6933499_7b22b1324f7e19ee3ea70e346e32a595.jpg']</t>
  </si>
  <si>
    <t>310 East 56th</t>
  </si>
  <si>
    <t>d68497ff1f5ac77f143e5f21817ed6fb</t>
  </si>
  <si>
    <t>2016-04-25 02:29:50</t>
  </si>
  <si>
    <t xml:space="preserve">Don't miss out on this fantastic apartment....Spacious 1Bdr for an affordable price!Bright, Sunny, Renovated with new appliances and recessed lighting. Spacious 1bdr with very nice layout!!! Great Closet Space!!! WHY PAY OTHER BROKERS 15% FOR A GREAT APARTMENT WHEN YOU CAN PAY 7.5% FOR THE SAME SPACE WITH EXCELLENT CUSTOMER SERVICE?CALL ME NOW: 079-777-0601&lt;br /&gt;&lt;br /&gt;&lt;br /&gt;&lt;br /&gt;&lt;br /&gt;&lt;br /&gt;&lt;p&gt;&lt;a  website_redacted </t>
  </si>
  <si>
    <t>E 81st St.</t>
  </si>
  <si>
    <t>['Dishwasher', 'Hardwood Floors', 'No Fee']</t>
  </si>
  <si>
    <t>4f9b376a972b863bbfbdcdc8d717fa4e</t>
  </si>
  <si>
    <t>['https://photos.renthop.com/2/6921632_563cdceefbfcc45401676bbdf57ed60e.jpg', 'https://photos.renthop.com/2/6921632_ab384e565f3712faba05919fdd612b12.jpg', 'https://photos.renthop.com/2/6921632_72e7b7c8204b132f1c245c6a6f39b08d.jpg', 'https://photos.renthop.com/2/6921632_fa8e5325e96092a613826d646e32fe68.jpg', 'https://photos.renthop.com/2/6921632_21e977fc8cee2a1698169cb38c633527.jpg', 'https://photos.renthop.com/2/6921632_37672fe1c44ded4b03b4342a25df8ba0.jpg']</t>
  </si>
  <si>
    <t>444 E 81st St.</t>
  </si>
  <si>
    <t>ec447453d3b8033e14a7b54ba1e13e02</t>
  </si>
  <si>
    <t>2016-04-22 05:39:10</t>
  </si>
  <si>
    <t xml:space="preserve">The TRUE 1 bedroom apartment features extra large windows that emitt tons of sun light throughout the day, an incredibly spacious living area,  an beautiful modern kitchen with the latest appliances, and more. Laundry on every floor.&lt;br /&gt;&lt;br /&gt;Located minutes away from Central Park/Columbus Circle. Gorgeous technologically energy efficient and environmentally capable building with full luxury concierge doorman service. Three level fitness center, residential lounge, personal assistant, and a gorgeous roof-deck with Hudson River views are just some of the unique features of this building.&lt;br /&gt;&lt;br /&gt;Call or Text Jonathan Choi to schedule a viewing anytime.&lt;br /&gt;&lt;br /&gt;&lt;br /&gt;&lt;br /&gt;&lt;br /&gt;&lt;br /&gt;&lt;p&gt;&lt;a  website_redacted </t>
  </si>
  <si>
    <t>West 57th Street</t>
  </si>
  <si>
    <t>['Roof Deck', 'Doorman', 'Elevator', 'Laundry in Building', 'High Speed Internet', 'Dishwasher', 'Hardwood Floors', 'No Fee']</t>
  </si>
  <si>
    <t>63e8c482071c22f43dd91b954e75cc2c</t>
  </si>
  <si>
    <t>['https://photos.renthop.com/2/6913084_e1aef7e1ead187bdb2136a9587abd807.jpg', 'https://photos.renthop.com/2/6913084_f171211e043336d5f929e1b5e601f451.jpg', 'https://photos.renthop.com/2/6913084_6651be14ed56106f2aab0fac260369ba.jpg', 'https://photos.renthop.com/2/6913084_532d61fc689c70c4e767428618dae312.jpg', 'https://photos.renthop.com/2/6913084_3c672d8d59c86b37ed9386b4626f8d39.jpg', 'https://photos.renthop.com/2/6913084_2a3edfc17b2e3bccae63264ffca0b8f6.jpg']</t>
  </si>
  <si>
    <t>601 West 57th Street</t>
  </si>
  <si>
    <t>f06ad2f6f1a821c8efc03dc195d369df</t>
  </si>
  <si>
    <t>2016-04-21 05:27:10</t>
  </si>
  <si>
    <t xml:space="preserve">        Currently under renovation, this one bedroom is going to be beautiful.&lt;br /&gt;&lt;br /&gt;Call or text us to set up your personal tour today!&lt;br /&gt;&lt;br /&gt;&lt;br /&gt;&lt;br /&gt;</t>
  </si>
  <si>
    <t>1215 Morris Avenue</t>
  </si>
  <si>
    <t>12c0a30e296faa0dfd422fe918d7d4f4</t>
  </si>
  <si>
    <t>['https://photos.renthop.com/2/6907079_2cc12101ec28ebcaf205294c5188737b.jpg']</t>
  </si>
  <si>
    <t>f115a9bff3a9c4e6eedc9114374b3d74</t>
  </si>
  <si>
    <t>2016-04-26 02:59:37</t>
  </si>
  <si>
    <t xml:space="preserve">Gut Renovated Apartment with Stainless steel appliances, Natural maple shaker kitchen cabinets with granite counter-tops and floor, Marble tiled bathroom.&lt;br /&gt;&lt;br /&gt;Luxury building with 24-hour doorman, laundry facility.&lt;br /&gt;&lt;br /&gt;To see this apartment or to discuss your search please call, text or email me kagglemanager@renthop.com 516-548-7452&lt;br /&gt;&lt;br /&gt;&lt;p&gt;&lt;a  website_redacted </t>
  </si>
  <si>
    <t>E 79th St.</t>
  </si>
  <si>
    <t>['Doorman', 'Elevator', 'Fitness Center', 'Pre-War', 'Laundry in Building', 'Dishwasher', 'Hardwood Floors', 'No Fee']</t>
  </si>
  <si>
    <t>797f306f24780e1a24e4f063d46a2d8d</t>
  </si>
  <si>
    <t>['https://photos.renthop.com/2/6925264_59f5dc7a87cce94d0f43df54782285b4.jpg']</t>
  </si>
  <si>
    <t>435 E 79th St.</t>
  </si>
  <si>
    <t>10901f921370e636cef42c4bbed02483</t>
  </si>
  <si>
    <t>2016-04-21 02:17:28</t>
  </si>
  <si>
    <t xml:space="preserve">Enjoy the Upper West Side life-style!  This apartment is ideally configured as a junior one bedroom with a separate home office.  Located in a pre-war condominium building on a lovely tree-lined street, it is just west of Broadway and convenient to all transportation choices.&lt;BR&gt;&lt;BR&gt;This home has large windows facing 88th Street, allowing a lot of light to fill the living space.  A separately designed sleeping area plus a home office offer much flexibility.  The large kitchen is well-equipped with a full-size gas range and oven, dishwasher and an all-in-one washer dryer unit.  The apartment has been recently upgraded with new wooden floors and a fully renovated bath.&lt;BR&gt;&lt;BR&gt;"The Central" provides a variety of amenities to its residents including a full-time doorman, live-in super, a bike room and a central laundry room.  It is convenient to both Riverside Park and Central Park and is surrounded by an array of retail shops, restaurants, entertainment venues and services.  Come see for yourself!  (Apologies but pets aren't permitted.  This is also a non-smoking building.)&lt;br&gt;&lt;p&gt;&lt;img src= " website_redacted width="1" height="1" /&gt;&lt;ul&gt;&lt;li&gt;&lt;a target=_blank href= website_redacted (Nancy) Lorraine Baker for more information&lt;/a&gt; &lt;/li&gt;&lt;li&gt;&lt;a target=_blank href= website_redacted full listing information on elliman.com&lt;/a&gt; &lt;/li&gt;&lt;/ul&gt;&lt;/p&gt; </t>
  </si>
  <si>
    <t>250 West 88th Street</t>
  </si>
  <si>
    <t>['Doorman', 'Elevator', 'Pre-War', 'Exclusive', 'Dogs Allowed', 'Cats Allowed']</t>
  </si>
  <si>
    <t>92ff104c90a9c40d153ea970e19c27c1</t>
  </si>
  <si>
    <t>['https://photos.renthop.com/2/6904268_657c825a9021a8f5a41bee6697613fdf.jpg', 'https://photos.renthop.com/2/6904268_9577e0bac76bd5f72631e2ca927d50d2.jpg', 'https://photos.renthop.com/2/6904268_81063bab327f25dc9ca9e42987f56f5c.jpg', 'https://photos.renthop.com/2/6904268_f2b9c4dc36647aa6859ccff1313baac0.jpg']</t>
  </si>
  <si>
    <t>0aa1e10d1f77ce334a02ecd84558f439</t>
  </si>
  <si>
    <t>2016-04-04 04:10:01</t>
  </si>
  <si>
    <t xml:space="preserve">--Prime location of the Upper West Side, this gorgeous building nearby TONS of the finest restaurants, shops, beauty salon and groceries stores will be perfect to live in. Baby steps from Central Park !! A full time Doorman and a renovated lobby to make the tenants' life much better. You will also find the private residential courtyard as well as the laundry in the building.**&lt;br /&gt;&lt;br /&gt;*** WOW *** Exquisite, fabulous, stunning HUGE JUNIOR 4 - 1 bedroom - convertible to 2 bed, with spacious balcony for breakfast, lunch and dinner with friends when the weather allows it! Brand New Granite Open Kitchen - Dishwasher -  Picturesque view! Brand new Hardwood floor! Lots of closets all over the unit - Sun-filled **&lt;br /&gt;&lt;br /&gt;--CONTACT NOW:- SIMON M. (085-339-4093 O: (085-339-4093 kagglemanager@renthop.com&lt;br /&gt;&lt;br /&gt;&lt;p&gt;&lt;a  website_redacted </t>
  </si>
  <si>
    <t>W 93 St.</t>
  </si>
  <si>
    <t>['Dining Room', 'Balcony', 'Doorman', 'Elevator', 'Terrace', 'Laundry in Building', 'High Speed Internet', 'Dishwasher', 'Hardwood Floors', 'No Fee', 'Outdoor Space', 'Dogs Allowed', 'Cats Allowed']</t>
  </si>
  <si>
    <t>bce75205499f22e47b0c1aa94e09131c</t>
  </si>
  <si>
    <t>['https://photos.renthop.com/2/6821944_b0efc0942b0360c6b919b022ae5e3480.jpg', 'https://photos.renthop.com/2/6821944_7ddbb5d38403c67e319cedac69ccc3ad.jpg', 'https://photos.renthop.com/2/6821944_1ce00704e9466f5c7a5df0d92a010814.jpg', 'https://photos.renthop.com/2/6821944_55cad89fb6bd0393624b3c2759569f53.jpg', 'https://photos.renthop.com/2/6821944_7f64698a4b7dfe6b79ea41580526b2c5.jpg', 'https://photos.renthop.com/2/6821944_b1a4ab640d50e95af0b6eb680cf15413.jpg', 'https://photos.renthop.com/2/6821944_f969dfbaac5dbf6658ccc403425174f2.jpg', 'https://photos.renthop.com/2/6821944_4794da8e62b9ddd66943aececc223812.jpg']</t>
  </si>
  <si>
    <t>50 W 93 St.</t>
  </si>
  <si>
    <t>7b932952de7f92e25ee7acc7eeb3b55c</t>
  </si>
  <si>
    <t>2016-04-22 04:58:35</t>
  </si>
  <si>
    <t xml:space="preserve">This apartment features south and west exposure with partial river views, a pass-through kitchen with dishwasher and granite countertops, and a walk-in closet. Some building amenities include a garage, pool, lounge, valet, and fitness center. All of this just steps away from Brookfield Place! </t>
  </si>
  <si>
    <t>Chambers Street</t>
  </si>
  <si>
    <t>['Dishwasher', 'Doorman', 'Elevator', 'No Fee', 'Cats Allowed', 'Dogs Allowed']</t>
  </si>
  <si>
    <t>9e75980b063d7d41226e28ebc8e02824</t>
  </si>
  <si>
    <t>['https://photos.renthop.com/2/6912559_c120b0b87dbea7bb2e083ea3fbdc6724.jpg', 'https://photos.renthop.com/2/6912559_255e8847811cc792338ebe61c7863703.jpg', 'https://photos.renthop.com/2/6912559_db84fd16d92c68105ee8c6c288c8c4e8.jpg', 'https://photos.renthop.com/2/6912559_b849aeb7c43f7ab5689528858df16519.jpg', 'https://photos.renthop.com/2/6912559_47a6d5fea5968dd50ec895baaed7ea01.jpg']</t>
  </si>
  <si>
    <t>400 Chambers Street</t>
  </si>
  <si>
    <t>46b5fd6e1ed6d002f5e6557f7e25bce1</t>
  </si>
  <si>
    <t>2016-04-20 02:43:19</t>
  </si>
  <si>
    <t xml:space="preserve">Prime location in the heart of Greenwich Village with full time doorman, laundry, elevator and pet friendly.&lt;br /&gt;&lt;br /&gt;Massive 2 bedroom apartment with dishwasher, eat-in kitchen, very high ceilings, ample closet space, lots of natural light, hardwood floor and much more. Must see to appreciate.&lt;br /&gt;&lt;br /&gt;To schedule a visit, please contact David at (167-773-6202 or email kagglemanager@renthop.com&lt;br /&gt;&lt;br /&gt;&lt;p&gt;&lt;a  website_redacted </t>
  </si>
  <si>
    <t>Waverly Place</t>
  </si>
  <si>
    <t>['Doorman', 'Elevator', 'Pre-War', 'Laundry in Building', 'Dishwasher', 'Hardwood Floors']</t>
  </si>
  <si>
    <t>9e4ef9d8a24f407bf0b355b27f0d9965</t>
  </si>
  <si>
    <t>['https://photos.renthop.com/2/6898884_2b1e5575ba6298968578119d486a5d33.jpg', 'https://photos.renthop.com/2/6898884_5768f31649fd2bef1f861b313b997425.jpg', 'https://photos.renthop.com/2/6898884_abcd006e51ff4dd6d085a9d47c23eae9.jpg', 'https://photos.renthop.com/2/6898884_c3d6aa1c9ca3a1eeefeeef5955ae0e26.jpg', 'https://photos.renthop.com/2/6898884_24c7d9c2f9e79c7c82da674f08e92822.jpg', 'https://photos.renthop.com/2/6898884_41b394e3350089c41c0355d2982a5e0c.jpg']</t>
  </si>
  <si>
    <t>11 Waverly Place</t>
  </si>
  <si>
    <t>3ae1e557d21e2a2e080e29aac7dd60c6</t>
  </si>
  <si>
    <t>2016-06-17 03:30:24</t>
  </si>
  <si>
    <t xml:space="preserve">This desirable apartment is located in Washington Heights near the trains, park and hospitals. The apartment features 2 bedrooms and a modern kitchen/living room layout. To see this great apartment and others on the market call Sandra Dor for a private showing. Thinking about purchasing a home? I can assist you with that as well.&lt;br /&gt;&lt;br /&gt;Bond New York is a real estate broker that supports equal housing opportunity.&lt;p&gt;&lt;a  website_redacted </t>
  </si>
  <si>
    <t>W 171 Street</t>
  </si>
  <si>
    <t>['Elevator', 'Dishwasher', 'Dogs Allowed', 'Cats Allowed']</t>
  </si>
  <si>
    <t>7c5e4fc025b70c6540d6b0e06716b9dd</t>
  </si>
  <si>
    <t>['https://photos.renthop.com/2/7176319_8e3f00b543b6090a5a024806fb90dc5b.jpg', 'https://photos.renthop.com/2/7176319_62cdd2860270a81c42532502b986947f.jpg', 'https://photos.renthop.com/2/7176319_d75535958064fee036145dd2a4955d41.jpg', 'https://photos.renthop.com/2/7176319_7be439b377bb65ec1aad3e4dfe9d381c.jpg', 'https://photos.renthop.com/2/7176319_9d455684bd688d555c900541da92fbe0.jpg']</t>
  </si>
  <si>
    <t>651 W 171 Street</t>
  </si>
  <si>
    <t>2016-04-18 03:34:14</t>
  </si>
  <si>
    <t xml:space="preserve">Located on 106th &amp;amp; 2nd Ave. Trains: 6 at 110th {Photos of ACTUAL APARTMENT}FAB FEATURES INCLUDE: *1 Full Sized Room *An Abundance of Sunlight *Windowed bathroom *Pets OK-Yay! Don't let this or any other apartment in NYC be the &amp;quot;one that got away&amp;quot; Keep in touch and set up a tour of your future home with me ASAP! I am the key to unlocking your next &amp;amp; best move. URGENCY is of the UTMOST IMPORTANCE especially in the NY market, as you read this, someone else may be viewing it &amp;amp; falling in love.. CALL or TEXT MICHAELA BOYD at {856-144-5107} EMAIL {kagglemanager@renthop.com} ** Applicants should have GOOD credit and make 40Xs the Monthly rent OR have a Guarantor who has GOOD credit and makes 80Xs the Monthly rent!** Michaela Boyd/ Licensed Real Estate Salesperson MOBILE: 856-144-5107 EMAIL: kagglemanager@renthop.com - See more at:  website_redacted </t>
  </si>
  <si>
    <t>East 106 Street</t>
  </si>
  <si>
    <t>['prewar', 'Dogs Allowed', 'Cats Allowed', 'LOWRISE', 'SIMPLEX', 'HARDWOOD']</t>
  </si>
  <si>
    <t>42931f67f3661ec1b33d6b7e42754d9a</t>
  </si>
  <si>
    <t>['https://photos.renthop.com/2/6890107_28f737c40a6d76227cec71e14606d4d6.jpg', 'https://photos.renthop.com/2/6890107_85448241f6f4a6ae627c8d5510056dc9.jpg', 'https://photos.renthop.com/2/6890107_7ab05d157507b469764b3e409b48af1d.jpg']</t>
  </si>
  <si>
    <t>312 East 106 Street</t>
  </si>
  <si>
    <t>2016-04-04 03:47:57</t>
  </si>
  <si>
    <t>Location: 141st St. and Malcolm X BlvdSubway: 2/3Call or Email Jared and Schedule a Showing TODAY!!(023-574-8109 &amp;lt;&amp;gt; kagglemanager@renthop.com PLACE: (*Actual Apartment Photos*)- Hardwood Floors- Super CozyTHE BUILDING:- Well Maintained Prewar Building- Pets Ok, Case-By- Case- Close to 2/3 Express Subway, Associated, IHOP (Cause who doesn't love PANCAKES!?!)*With the vacancy rate in the city at 1%, this is a highly competitive market that moves very quickly. If you fall in love with an apartment and have your financials in order, I can take it off the market for you immediately while your application is pending!*I have SEVERAL listings to fit any lifestyle.Give me a call and find out why UPTOWN is the place to be! Call or Email Jared and Schedule a Showing TODAY!!(023-574-8109 &amp;lt;&amp;gt; kagglemanager@renthop.com</t>
  </si>
  <si>
    <t>West 141st Street</t>
  </si>
  <si>
    <t>fb520ae87b8a3b3eb646e137f0c8ddc8</t>
  </si>
  <si>
    <t>['https://photos.renthop.com/2/6821706_bf71ecb1fda75dc1c78166dd0b7b1995.jpg', 'https://photos.renthop.com/2/6821706_24082a7eeb7611f940d0402092766c1f.jpg', 'https://photos.renthop.com/2/6821706_4731aa19c49da90a2cfe5ae560596508.jpg']</t>
  </si>
  <si>
    <t>111-115 West 141st Street</t>
  </si>
  <si>
    <t>7d2a37e6633ae6e663fca13dfa55d9a9</t>
  </si>
  <si>
    <t>2016-04-17 02:16:42</t>
  </si>
  <si>
    <t xml:space="preserve">Located in one of Manhattan's most desirable areas, this beautifully renovated studio is the perfect opportunity. With high ceilings, renovated hardwood floors, crown moldings, a modern kitchen and a new bathroom, this apartment instantly delivers great value. The Coronet is a full-service, pre-war condominium located a block away from Central Park and Fifth Avenue. With easy access to world-renowned restaurants, retail shops, and cultural venues, this building is in the middle of it all. For your convenience a full-time doorman, live-in superintendent, and a porter are at your disposition.&lt;br&gt;&lt;p&gt;&lt;img src= " website_redacted width="1" height="1" /&gt;&lt;ul&gt;&lt;li&gt;&lt;a target=_blank href= website_redacted Dustin Benichou for more information&lt;/a&gt; &lt;/li&gt;&lt;li&gt;&lt;a target=_blank href= website_redacted full listing information on elliman.com&lt;/a&gt; &lt;/li&gt;&lt;/ul&gt;&lt;/p&gt; </t>
  </si>
  <si>
    <t>West 58th Street</t>
  </si>
  <si>
    <t>['Doorman', 'Elevator', 'Pre-War', 'Dishwasher', 'Dogs Allowed', 'Cats Allowed']</t>
  </si>
  <si>
    <t>32bf3cd19652f17e3764c055b7a9178e</t>
  </si>
  <si>
    <t>['https://photos.renthop.com/2/6885742_51e79649d9c51f19e3497aece2bf7bd2.jpg', 'https://photos.renthop.com/2/6885742_9184f2cde27724fbfb42bc5cd2c840c2.jpg']</t>
  </si>
  <si>
    <t>57 West 58th Street</t>
  </si>
  <si>
    <t>39661b8ce46a8d71461497819f67c279</t>
  </si>
  <si>
    <t>2016-04-06 06:27:51</t>
  </si>
  <si>
    <t xml:space="preserve">Stunning two bedroom / two bathroom corner apartment on a high floor of a luxurious high rise building. The apartment has a split bedroom layout with large bedrooms and excellent living space. Fully renovated with stainless steel appliances and marble bathrooms. ample closet space and great natural sunlight flowing from large double pained windows. Unobstructed city views. Apartment has washer and dryer in the unit.&lt;br /&gt;&lt;br /&gt;The distinguished luxury building offers full time doorman, media room, tenants lounge, laundry facilities, valet services, and state of the art fitness facility. There is also a beautifully landscaped and furnished sun terrace. Building is located right in the middle of mid town between 5th avenue and Broadway.&lt;br /&gt;&lt;br /&gt;No Fee&lt;br /&gt;&lt;br /&gt;To view call Tal at 190-041-2739 or Email kagglemanager@renthop.com&lt;p&gt;&lt;a  website_redacted </t>
  </si>
  <si>
    <t>West 31st Street</t>
  </si>
  <si>
    <t>['Roof Deck', 'Dining Room', 'Elevator', 'Laundry in Unit', 'High Speed Internet', 'Dishwasher', 'Hardwood Floors', 'No Fee']</t>
  </si>
  <si>
    <t>['https://photos.renthop.com/2/6832226_d974f1882ac580afdd19f95792045821.jpg', 'https://photos.renthop.com/2/6832226_e6b6e1f58e7329cf2b9c33becb86aa43.jpg', 'https://photos.renthop.com/2/6832226_56bb702b27948e2bddf8f305e49ea4b6.jpg', 'https://photos.renthop.com/2/6832226_1fd17bc74a25e0b8d2c1889fd3004528.jpg', 'https://photos.renthop.com/2/6832226_993399c051f3940a1e48018eb1678ab3.jpg', 'https://photos.renthop.com/2/6832226_cf231acbcc629c9e3f5087003b96acd6.jpg']</t>
  </si>
  <si>
    <t>9 West 31st Street</t>
  </si>
  <si>
    <t>d0234abbc01a982d54e8d446acc03405</t>
  </si>
  <si>
    <t>2016-06-29 04:08:35</t>
  </si>
  <si>
    <t xml:space="preserve">Prime Location!! This Luxury Chelsea building features a 24 hour doorman with valet service and a beautifully remodeled classy lobby. Fully equipped  fitness center, large rooftop and laundry located on every floor.. The building is surrounded by everything you need!&lt;br /&gt;&lt;br /&gt;Spacious Alcove Studio with high ceilings and large windows that flow in beautiful natural light. The open kitchen has a microwave and a dishwasher and ample closet space!&lt;br /&gt;&lt;br /&gt;Contact: AlexiEmail: kagglemanager@renthop.com Cell: 131-300-3721&lt;br /&gt;&lt;br /&gt;&lt;p&gt;&lt;a  website_redacted </t>
  </si>
  <si>
    <t>W 34 St.</t>
  </si>
  <si>
    <t>['Roof Deck', 'Doorman', 'Elevator', 'Fitness Center', 'Pre-War', 'Laundry in Building', 'Laundry in Unit', 'High Speed Internet', 'Dishwasher', 'Hardwood Floors', 'No Fee', 'Outdoor Space', 'Dogs Allowed', 'Cats Allowed']</t>
  </si>
  <si>
    <t>6a6c75bdb10af785bebd2a09a53fc4c2</t>
  </si>
  <si>
    <t>['https://photos.renthop.com/2/7230670_5757b0e5db7c5b57b6a2721d0bb5a1c0.jpg', 'https://photos.renthop.com/2/7230670_95226b229f6d3f9d255b3151397b5db9.jpg', 'https://photos.renthop.com/2/7230670_d31577f77a78211403db69f167ba9c96.jpg', 'https://photos.renthop.com/2/7230670_5796e46aae19fb9232771dbfeda23f17.jpg']</t>
  </si>
  <si>
    <t>360 W 34 St.</t>
  </si>
  <si>
    <t>be6b7c3fdf3f63a2756306f4af7788a6</t>
  </si>
  <si>
    <t>2016-04-18 04:46:30</t>
  </si>
  <si>
    <t>These pictures are from a similarlisting.</t>
  </si>
  <si>
    <t>Thompson St</t>
  </si>
  <si>
    <t>['Washer/Dryer']</t>
  </si>
  <si>
    <t>64249f81378907ae7cf65e8ccb4bd8dc</t>
  </si>
  <si>
    <t>['https://photos.renthop.com/2/6890563_1b98fae50d0aa2925aac2555710a1045.jpg', 'https://photos.renthop.com/2/6890563_f35dd8a6f339ac46ba2d1366dbef511f.jpg', 'https://photos.renthop.com/2/6890563_dbe3be71bec2df2baf592fa9889084df.jpg', 'https://photos.renthop.com/2/6890563_e38d45302031755afb9e953d72cc3f1b.jpg', 'https://photos.renthop.com/2/6890563_286dbfbc351918ed768f372119869d8f.jpg', 'https://photos.renthop.com/2/6890563_d7f1f0b1650e01b6fbc39640af41dd08.jpg', 'https://photos.renthop.com/2/6890563_474c601ec78d1954de196c8d7cce72f0.jpg', 'https://photos.renthop.com/2/6890563_23825acef0552087ddbcfcaed19f0f61.jpg', 'https://photos.renthop.com/2/6890563_c3d70a70bef89f9ac09bdd1382baf933.jpg', 'https://photos.renthop.com/2/6890563_7b03913a464f443862e5b65fb3e4579e.jpg', 'https://photos.renthop.com/2/6890563_330f8c742605f391bb54fcca5a7961d8.jpg']</t>
  </si>
  <si>
    <t>25 Thompson St</t>
  </si>
  <si>
    <t>cd5dbf58ff7014957be69643a96aaaf5</t>
  </si>
  <si>
    <t>2016-04-12 05:21:21</t>
  </si>
  <si>
    <t xml:space="preserve">Ultimate luxury in the sky ! conv. 4 bedrooms 3 baths with very big master suite . Amazing closets walk in Washer and Dryer in the apartment The building is on the best area of the upper east side ,in one of the best  school districts , full service with 24H concierge and doorman the gorgeous pool and health club completes this great buildingThe views from the terrace are breath taking&lt;br /&gt;&lt;br /&gt;&lt;br /&gt;&lt;br /&gt;&lt;br /&gt;&lt;br /&gt;&lt;br /&gt;&lt;br /&gt;&lt;br /&gt;&lt;br /&gt;&lt;p&gt;&lt;a  website_redacted </t>
  </si>
  <si>
    <t>E 79</t>
  </si>
  <si>
    <t>['Swimming Pool', 'Roof Deck', 'Dining Room', 'Balcony', 'Doorman', 'Elevator', 'Fitness Center', 'Terrace', 'Laundry in Building', 'Laundry in Unit', 'High Speed Internet', 'Dishwasher', 'Hardwood Floors', 'Wheelchair Access', 'No Fee', 'Outdoor Space', 'Dogs Allowed', 'Cats Allowed']</t>
  </si>
  <si>
    <t>964dc31a872efa33fee9af11f62e843c</t>
  </si>
  <si>
    <t>['https://photos.renthop.com/2/6860485_fbca719e5ff6ff0458cdfeb7c29f8dbe.jpg', 'https://photos.renthop.com/2/6860485_0e2648bac7f9365dc39c4d7d230ed169.jpg', 'https://photos.renthop.com/2/6860485_d0e39fa35abb6b2e5bc3457bc1aaffcf.jpg', 'https://photos.renthop.com/2/6860485_928932063b42595aed0cc8bf5c691b8e.jpg', 'https://photos.renthop.com/2/6860485_2381fefaeb9bdc4a1304f722db9ee85c.jpg']</t>
  </si>
  <si>
    <t>350 E 79</t>
  </si>
  <si>
    <t>2016-04-19 06:19:44</t>
  </si>
  <si>
    <t xml:space="preserve">Wonderful Upper East Side location! This quiet building offers the comforts of home; 24/7 doorman, elevators, laundry, and concierge service. Walking distance to transportation (86th Street 4/5/6 and 77th Street 6) and a number of grocery stores, convenience stores, restaurants, bars, and recreational amenities.&lt;br /&gt;&lt;br /&gt;ENORMOUS alcove studio with PRIVATE TERRACE/BALCONY! This apartment features 3 large closets (one walk in), a newly renovated modern kitchen, marble tile bathroom, hardwood floors, and an abundance of natural light. Wonderful upper east side LOW FEE apartment.&lt;br /&gt;&lt;br /&gt;FOR FURTHER INFORMATION AND VIEWING CONTACT MEYER OVADIA AT 753-396-6626 OR VIA EMAIL AT kagglemanager@renthop.com NOT WHAT YOU ARE LOOKING FOR? FEEL FREE TO CONTACT ME WITH ANY SPECIAL REQUESTS. I'LL BE MORE THAN HAPPY TO FURTHER ASSIST YOU IN YOUR SEARCH***All prices and concessions are based on availability and move in date***&lt;br /&gt;&lt;br /&gt;&lt;p&gt;&lt;a  website_redacted </t>
  </si>
  <si>
    <t>East 82nd Street</t>
  </si>
  <si>
    <t>['Balcony', 'Elevator', 'Garden/Patio', 'Terrace', 'Dishwasher', 'Hardwood Floors', 'No Fee']</t>
  </si>
  <si>
    <t>['https://photos.renthop.com/2/6896742_10c69ade6393cb80feae020fe4bed8b2.jpg', 'https://photos.renthop.com/2/6896742_e58d279dbfe5b2dce544c93eb3d159f1.jpg', 'https://photos.renthop.com/2/6896742_500600585e375b06bd8c22ee02ca44fc.jpg', 'https://photos.renthop.com/2/6896742_fc5f6cf3a5da625b7905a1047c1f4e85.jpg', 'https://photos.renthop.com/2/6896742_0c7e1f648e97179d778a3eff38f9c4e4.jpg', 'https://photos.renthop.com/2/6896742_f498aed5a977221f07f028dcecebd841.jpg', 'https://photos.renthop.com/2/6896742_f95ffd0bee71feb9a511195c7ad2ef35.jpg']</t>
  </si>
  <si>
    <t>240 East 82nd Street</t>
  </si>
  <si>
    <t>7b48df0cc3a04a24b062efbc5cf5022e</t>
  </si>
  <si>
    <t>2016-04-29 05:27:33</t>
  </si>
  <si>
    <t xml:space="preserve">Modern postwar building located in the heart of the Upper East Side. Convenient to all the supermarkets, stores, restaurants, bars, parks, transportation and more. Some of the features include an elevator, laundry room and super on premises.  The apartment has been recently renovated and is in immaculate condition. Oversized double-pane windows not only allow for sunlight to come in. The kitchen features a dishwasher, microwave, and a mini-breakfast bar. The bathroom has all new fixtures.&lt;br /&gt;&lt;br /&gt;Contact Chris to set up an appointment (170-304-7893 or kagglemanager@renthop.com&lt;br /&gt;&lt;br /&gt;&lt;br /&gt;&lt;br /&gt;&lt;p&gt;&lt;a  website_redacted </t>
  </si>
  <si>
    <t>1 Ave</t>
  </si>
  <si>
    <t>['Elevator', 'Loft', 'Laundry in Building', 'Dishwasher', 'Hardwood Floors', 'No Fee']</t>
  </si>
  <si>
    <t>cb87dadbca78fad02b388dc9e8f25a5b</t>
  </si>
  <si>
    <t>['https://photos.renthop.com/2/6942606_35305529567a415ef000e43e6c2d5bfa.jpg', 'https://photos.renthop.com/2/6942606_0e580cc70747bf09185e08abea7ec524.jpg', 'https://photos.renthop.com/2/6942606_36fee03e6629326d168c574b6ee85d9b.jpg', 'https://photos.renthop.com/2/6942606_ea5922a750f375cf1adc0b3e1df730e0.jpg', 'https://photos.renthop.com/2/6942606_335bbdd0cb7f6dead494803e91dc7392.jpg']</t>
  </si>
  <si>
    <t>1570 1 Ave</t>
  </si>
  <si>
    <t>2016-04-09 01:13:37</t>
  </si>
  <si>
    <t xml:space="preserve">Large, Renovated One Bedroom on West 114th Street in the Upper West Side.Apartment Features Hardwood floors all through out, good sunlight, lots of closet space. Separate kitchen with top of the line stainless steel appliances a dishwasher and microwave. Apartment has a TV and Washer/Dryer.Building allows pets. Contact me today to see this apartment or any other rental in the Citi Habitats database. Let me help you find your next home! </t>
  </si>
  <si>
    <t>West 114th Street</t>
  </si>
  <si>
    <t>['Pre-War', 'No Fee']</t>
  </si>
  <si>
    <t>baf2b718f413a41eba82a1354a82ca86</t>
  </si>
  <si>
    <t>['https://photos.renthop.com/2/6846026_0ae43068612bab0606775c3e2c8c6db3.jpg', 'https://photos.renthop.com/2/6846026_c0f4ce33990bb277555568906d1215eb.jpg', 'https://photos.renthop.com/2/6846026_4b1b8f5ebc50654c37167e7bad3bd971.jpg', 'https://photos.renthop.com/2/6846026_7fe1cd2cf5efee88c0a2f957f19f878c.jpg', 'https://photos.renthop.com/2/6846026_e4a07d2f388dd40b6d6a019167f5a848.jpg']</t>
  </si>
  <si>
    <t>302 West 114th Street</t>
  </si>
  <si>
    <t>1bd24d2906d981ec60703de71921dd2e</t>
  </si>
  <si>
    <t>2016-04-25 21:03:08</t>
  </si>
  <si>
    <t>Amazing deal on this beautiful 1 Bedroom Upper West Side apartment!_x000D__x000D_ * Renovated Kitchen with a lot of cabinet space and granite counter--Space for a dinette set as well_x000D__x000D_ * Bedroom has space queen bed and has 3 door wide closet_x000D__x000D_ * Beautiful newer bathroom wrapped with marble tile_x000D__x000D_ * Ceiling fans, abundant light and recessed lights_x000D__x000D_ * Near Central Park, great shopping and subways [B,C,1]_x000D__x000D_This is one of the best deals on the Upper West Side and available May 1st. A similar apartment in the building will be available May 15th. Call/text/email Mike Schurmann any time for private showings.</t>
  </si>
  <si>
    <t>West 105th Street</t>
  </si>
  <si>
    <t>44500d5a13767adee85ea875fb2d3bd5</t>
  </si>
  <si>
    <t>['https://photos.renthop.com/2/6923614_1c081be26c4c9d40b3a436c2a973d2e0.jpg', 'https://photos.renthop.com/2/6923614_d2207ece37e7a5be417ebb0686cd2925.jpg', 'https://photos.renthop.com/2/6923614_0d3970174020372d570e2b95e768a8f8.jpg', 'https://photos.renthop.com/2/6923614_5357660e3eaab355309ba4d0fb20176f.jpg', 'https://photos.renthop.com/2/6923614_f24df4b2ead3a8d780b00106980c7e07.jpg']</t>
  </si>
  <si>
    <t>82 West 105th Street</t>
  </si>
  <si>
    <t>379a891accd668964c9d2080cce45179</t>
  </si>
  <si>
    <t>2016-04-29 04:31:19</t>
  </si>
  <si>
    <t xml:space="preserve">Great gut -renovated apartment in charming elevator buildings in the prime of the West Village just steps from transportation, restaurants, boutique shops, and grocery stores. With a beautiful exterior and lobby entrance, prewar details, impressive layout. The apartment features hard wood floors, crown molding, corner-unit windows, smooth overall finishes, natural maple shaker kitchen cabinets with granite countertops and stainless steel appliances, ceramic tiled bathroom.&lt;br /&gt;&lt;br /&gt;Bond New York is a real estate broker that supports equal housing opportunity.&lt;p&gt;&lt;a  website_redacted </t>
  </si>
  <si>
    <t>['Elevator', 'Loft', 'Laundry in Building', 'Dishwasher', 'Hardwood Floors']</t>
  </si>
  <si>
    <t>aa5f74da43dceaca9b34ed7f55a39f5d</t>
  </si>
  <si>
    <t>['https://photos.renthop.com/2/6941997_740e97f8bcf809be799ce6e5b39bdf0f.jpg', 'https://photos.renthop.com/2/6941997_797db9786b8f194e1f138e0926a4f64f.jpg', 'https://photos.renthop.com/2/6941997_366fda939d774d524cd2282f1e10bb79.jpg', 'https://photos.renthop.com/2/6941997_c098d188c0e2cec6317de5f8f7430e3b.jpg', 'https://photos.renthop.com/2/6941997_6ef38038326ecbd7857821d3e868d0fe.jpg']</t>
  </si>
  <si>
    <t>117 W 13 Street</t>
  </si>
  <si>
    <t>7bc33ecc302c59a2f179803c3f90a03f</t>
  </si>
  <si>
    <t>2016-04-09 02:19:04</t>
  </si>
  <si>
    <t xml:space="preserve">*RENT STABILIZED Spacious true two bedroom  in Modern New Chelsea Development. The unit features stainless steel appliances including dishwasher, granite countertops, individually controlled heating and cooling, hardwood floors, high ceilings, large windows, and plenty of closet space. The elevator building has a laundry facility,  virtual doorman service, roof deck, and bicycle storage available. Rent includes heat, hot water, and cooking gas. If the applicant is a student we permit guarantors and co-signers for the applicant. No Pets.Applicants (minimum 2 people) must earn an annual salary equal to 45 times the rental value.There is income restrictions, please contact for more info and to schedule a viewing. Call 839-435-5597 or Email kagglemanager@renthop.com&lt;br&gt;&lt;p&gt;&lt;img src= " website_redacted width="1" height="1" /&gt;&lt;ul&gt;&lt;li&gt;&lt;a target=_blank href= website_redacted Larisa Bordanova for more information&lt;/a&gt; &lt;/li&gt;&lt;li&gt;&lt;a target=_blank href= website_redacted full listing information on elliman.com&lt;/a&gt; &lt;/li&gt;&lt;/ul&gt;&lt;/p&gt; </t>
  </si>
  <si>
    <t>West 25th Street</t>
  </si>
  <si>
    <t>['Balcony', 'Doorman', 'Elevator', 'Pre-War', 'Dishwasher', 'Outdoor Space', 'Dogs Allowed', 'Cats Allowed']</t>
  </si>
  <si>
    <t>6be05c0ba31bf6adce280cf734933a12</t>
  </si>
  <si>
    <t>['https://photos.renthop.com/2/6846938_b58f031f32ea4de6e6ac9ceeec39a452.jpg', 'https://photos.renthop.com/2/6846938_72b54288504ab735f8b0936bad88cbba.jpg', 'https://photos.renthop.com/2/6846938_c4ee0fa00404a42cd9e27b994386c0fa.jpg', 'https://photos.renthop.com/2/6846938_7b03863cefe8bc70f4602c361ec6a4cc.jpg']</t>
  </si>
  <si>
    <t>401 West 25th Street</t>
  </si>
  <si>
    <t>cdf3e0d9b2c48161b2432786b3ed0cd0</t>
  </si>
  <si>
    <t>2016-06-21 04:09:32</t>
  </si>
  <si>
    <t>Second Avenue</t>
  </si>
  <si>
    <t>ac888923cda3b9e4f0311267be25de9c</t>
  </si>
  <si>
    <t>['https://photos.renthop.com/2/7190105_b1090391f882e8b32880596d2223ef52.jpg', 'https://photos.renthop.com/2/7190105_d22d0ef30a245dbce20369600040118b.jpg', 'https://photos.renthop.com/2/7190105_78c1a79c06b435832e2a583bb60a9a81.jpg', 'https://photos.renthop.com/2/7190105_d0e270c54ce67d14fe45e23e8e573c05.jpg', 'https://photos.renthop.com/2/7190105_ee92ddf8179f21140a7205f9ddb92ce7.jpg', 'https://photos.renthop.com/2/7190105_85987f9592e1d8e8219cba3b7fcf0428.jpg', 'https://photos.renthop.com/2/7190105_3285b178eee1b763e8c3f3f80b9b302e.jpg', 'https://photos.renthop.com/2/7190105_8f3d58e55aeefdd757dadc5f5bbd76c3.jpg', 'https://photos.renthop.com/2/7190105_b2def8bc6daf541d5adf4e9364d7f87a.jpg', 'https://photos.renthop.com/2/7190105_446824f6a013197c050f8783a4180040.jpg', 'https://photos.renthop.com/2/7190105_a8c1eefd6c1f91e7048539d62bab2371.jpg', 'https://photos.renthop.com/2/7190105_36d9f0f0c3130f7d76e22aeb7a8f7d30.jpg', 'https://photos.renthop.com/2/7190105_3096d7b14ec6b1524700df64433f755b.jpg', 'https://photos.renthop.com/2/7190105_b67be6b1e426ee9b2f9243edb47048fd.jpg', 'https://photos.renthop.com/2/7190105_71f3180fb1a22f54ee63a598078ac55a.jpg', 'https://photos.renthop.com/2/7190105_e25a204a99080c7c9368133c00efd08b.jpg']</t>
  </si>
  <si>
    <t>1731 Second Avenue</t>
  </si>
  <si>
    <t>a6fb47bf44e73e699b9acf3d8cde48f0</t>
  </si>
  <si>
    <t>2016-04-11 15:59:59</t>
  </si>
  <si>
    <t>Beautiful true QUEEN 2BR / 1Bath with an abundance of natural light for only $5595, located in the heart of Gramercy. Perfect for students, share, family, and those looking to enjoy Hell's Kitchen's ample amount of fine dining, shopping and nightlife. Quiet area, but only steps to Union Square, Madison Square Park, Baruch College, People's Improv Theatre, The Stand, Whole Foods and Trader Joe's! Minutes away from 4, 5, 6, N, Q, R, and L trains._x000D_*Pictures from management_x000D__x000D_APARTMENT FEATURES:_x000D_Washer/Dryer_x000D_HUGE Community Terrace_x000D_HUGE Living Room_x000D_HUGE Closets_x000D_Elevator_x000D_Doorman_x000D_Pet Friendly_x000D_Dishwasher_x000D_Kitchen Island_x000D_High Ceilings_x000D_Hardwood Floors_x000D_Large Windows w/ Natural Light_x000D__x000D_Email, call or text me at anytime to schedule a viewing. 293-537-9894_x000D__x000D_- Andy</t>
  </si>
  <si>
    <t>3rd Ave and East 22nd Street</t>
  </si>
  <si>
    <t>['Common Outdoor Space', 'Laundry In Unit', 'Cats Allowed', 'Dogs Allowed', 'Doorman', 'Elevator', 'HUGE Living Room', 'HUGE Closets', 'Dishwasher', 'Kitchen Island', 'High Ceilings', 'Hardwood Floors', 'Large Windows w/ Natural Light']</t>
  </si>
  <si>
    <t>046ed6c8a67bc942fcf4ca43e96f27d8</t>
  </si>
  <si>
    <t>['https://photos.renthop.com/2/6856713_2cf10a0b491c454bdc19acb67f41bc57.jpg', 'https://photos.renthop.com/2/6856713_692c5e8d2472c6eac11a5fae36525e68.jpg', 'https://photos.renthop.com/2/6856713_2c2bc0ce1e86cf34baf7aa45b8ff601c.jpg', 'https://photos.renthop.com/2/6856713_e818daf99d6b5ef3f836aac3bcdfa9b3.jpg']</t>
  </si>
  <si>
    <t>210 East 22nd St #1B</t>
  </si>
  <si>
    <t>8a555803ffb2c7f5acb3c27bd46524ff</t>
  </si>
  <si>
    <t>2016-04-21 06:33:48</t>
  </si>
  <si>
    <t xml:space="preserve">Rego Park 1bed featuring nice kitchen, good closet space, nice natural light, hardwood floors. On the 6th floor of an elevator building with laundry and live-in super.Close to E,F,M, and R Trains, LIRR, Shopping and Dinning just steps away.&lt;br /&gt;&lt;br /&gt;&lt;br /&gt;&lt;br /&gt;&lt;br /&gt;&lt;br /&gt;&lt;p&gt;&lt;a  website_redacted </t>
  </si>
  <si>
    <t>Boothe St.</t>
  </si>
  <si>
    <t>['Elevator', 'Pre-War', 'Laundry in Building']</t>
  </si>
  <si>
    <t>8cf9abc6cca9aefe093ce533a05001cb</t>
  </si>
  <si>
    <t>['https://photos.renthop.com/2/6908135_2fdbce9c784be3f57f719bd650f24d25.jpg', 'https://photos.renthop.com/2/6908135_cfb06033c4afd758b12ff8a9cd004fe8.jpg', 'https://photos.renthop.com/2/6908135_68b7177fb4cb2d480c55c02f5962cb07.jpg', 'https://photos.renthop.com/2/6908135_f9b1f81e95d6e049bf39a76defcea51b.jpg', 'https://photos.renthop.com/2/6908135_19d6f2f0e1c024317d6113dce18dc664.jpg', 'https://photos.renthop.com/2/6908135_24aed7811093eb590688fb1aa9f7938b.jpg', 'https://photos.renthop.com/2/6908135_b9c74d395925179ae6d1d7d675aadd3c.jpg', 'https://photos.renthop.com/2/6908135_2e80bb448250f4f22492f9a58d360a8d.jpg', 'https://photos.renthop.com/2/6908135_528517015b65570dd314904e7ccebb8c.jpg', 'https://photos.renthop.com/2/6908135_071173274a8644b0f5b28ce5f76cadb6.jpg', 'https://photos.renthop.com/2/6908135_d5c83371bc717548d781b76df95d176b.jpg', 'https://photos.renthop.com/2/6908135_c03875f22e7a26f7e7337c3180eefd8e.jpg', 'https://photos.renthop.com/2/6908135_e386d0f3cb74a04469c68ac5c7be24e2.jpg', 'https://photos.renthop.com/2/6908135_4a711708f84f03051f56900bdfdcec79.jpg', 'https://photos.renthop.com/2/6908135_2a0096e8a93687dc13585b6f7877ce0e.jpg']</t>
  </si>
  <si>
    <t>65-84 Boothe St.</t>
  </si>
  <si>
    <t>7f36f0677bd92534e122b99839c948c4</t>
  </si>
  <si>
    <t>2016-04-30 01:22:06</t>
  </si>
  <si>
    <t xml:space="preserve">Apartment for rent in Rego Park 11374  SUBJECT TO CREDIT AND INCOME REQUIREMNTS. For availability, status, and more information about this property as well as many other apartments for rent in Queens, please call 501-606-3449 or visit us on the web:			www.BenjaminRG.com									Property Essentials: 			Heat, Hot Water included, 			No Doorman, 			On-site Laundry, 			R/S Building, 			6 Floors, 			Garage: Yes, 			Cats OK,  			Elevator, 			54  Units, 			Built in 1951, 			$75 Application Fee, 			Move-in Hours:Any time.									</t>
  </si>
  <si>
    <t>9609 66th Avenue</t>
  </si>
  <si>
    <t>['elevator']</t>
  </si>
  <si>
    <t>['https://photos.renthop.com/2/6944369_e207e8b1877dafd2387fe6f1d8b5c09e.jpg', 'https://photos.renthop.com/2/6944369_743d77f7ebf1d7c5abaeee48c53ac128.jpg', 'https://photos.renthop.com/2/6944369_68d04c2e3a4c40aca20b6dc3665fa326.jpg', 'https://photos.renthop.com/2/6944369_55c3fcd18cbbf62d6ccc25e9b5a98a83.jpg', 'https://photos.renthop.com/2/6944369_75d336eb81ee17eb093a1c8f2ad1b4b4.jpg', 'https://photos.renthop.com/2/6944369_772a9c11f00d19850892d22237b14044.jpg', 'https://photos.renthop.com/2/6944369_7c992744cd9c45cc86683e313ffddb61.jpg', 'https://photos.renthop.com/2/6944369_c220172039ac12e7a1ccfa34a26e94d8.jpg', 'https://photos.renthop.com/2/6944369_3506431d084fc3cb4a469ac266371a7d.jpg']</t>
  </si>
  <si>
    <t>14a428c84cfea2a14deb1ccf7ac3d2ed</t>
  </si>
  <si>
    <t>2016-04-12 06:10:58</t>
  </si>
  <si>
    <t xml:space="preserve">Located in a beautiful and classic pre-war building with gut renovated lobby, 24hrs Friendly doorman, elevator and a Laundry Room. JUST PERFECT!!Brand New kitchen appliances and fully renovated bathroom, A LOT of closet space and big windows!!Yes, there is Dinning Area AND walk-in Closets here!! see it yourself!!Spacious Studio with lots of light and high ceilings!&lt;br /&gt;&lt;br /&gt;Call now to see itNathalie kagglemanager@renthop.com&lt;br /&gt;&lt;br /&gt;&lt;br /&gt;&lt;br /&gt;&lt;p&gt;&lt;a  website_redacted </t>
  </si>
  <si>
    <t>E 88 St.</t>
  </si>
  <si>
    <t>['Doorman', 'Elevator', 'Laundry in Building', 'Laundry in Unit', 'Dishwasher', 'Hardwood Floors']</t>
  </si>
  <si>
    <t>2ce4ad2a77bc8190427196ea1e8cfe4e</t>
  </si>
  <si>
    <t>['https://photos.renthop.com/2/6861960_2521d86dc1bb170b830e94a46999f316.jpg', 'https://photos.renthop.com/2/6861960_12cc09820bcf59093fd3c7fbdadc8704.jpg', 'https://photos.renthop.com/2/6861960_bcf63c6e0cb04a782a0fab480ada2ebd.jpg', 'https://photos.renthop.com/2/6861960_8259f13b374567c50d1c07c028d9cff3.jpg', 'https://photos.renthop.com/2/6861960_1ce7511ffa2e99caf6f0fffd6134b117.jpg', 'https://photos.renthop.com/2/6861960_dee4ff12a56a5f7fb174289d3c996e17.jpg']</t>
  </si>
  <si>
    <t>60 E 88 St.</t>
  </si>
  <si>
    <t>4d7c804afea366c666731bee9c56919e</t>
  </si>
  <si>
    <t>2016-04-09 02:34:39</t>
  </si>
  <si>
    <t xml:space="preserve">NO Brokers FEE !! Renovated LARGE ALCOVE STUDIO (643 sq) located on E.80's and Broadway steps from the 1 train, Riverside park, and Central Park. Large living/dining are with big windows and lots of natural lights. Granite kitchen with stainless steel appliances and lots of cabinets space. New marble bathroom.Lots o closet space.&lt;br/&gt;&lt;br/&gt;This is a high rise luxury doorman elevator building. All amenities are complementary and  recently renovated!Bicycle room. Gym Pool Laundry room. Garage on site.&lt;br/&gt;&lt;br/&gt;For more information and to schedule a viewing to help you find a home to suit YOUR needs call Hela Erez Licensed R.E Salesperson 295-443-8450 or email kagglemanager@renthop.com&lt;br/&gt;&lt;br/&gt;&lt;p&gt;&lt;a  website_redacted </t>
  </si>
  <si>
    <t>W 80's  &amp; Broadway</t>
  </si>
  <si>
    <t>['No Fee', 'Doorman', 'Elevator', 'Fitness Center', 'Swimming Pool', 'Pre-War', 'Laundry in Building', 'Dishwasher', 'Hardwood Floors']</t>
  </si>
  <si>
    <t>e0af09eba42a9af0626d15c8d9505043</t>
  </si>
  <si>
    <t>['https://photos.renthop.com/2/6847390_e29e480d6db3e7b3786566e9a1dc8c76.jpg', 'https://photos.renthop.com/2/6847390_a98c524281ac7519e4cb448b17ae2f25.jpg', 'https://photos.renthop.com/2/6847390_d5a5e767bbf2c60207c2a0c4c9854e82.jpg', 'https://photos.renthop.com/2/6847390_8808d0f9c36606d22937a1c2d3160a69.jpg', 'https://photos.renthop.com/2/6847390_a81cd1b406d0eccdd5ec8f1e110f5e03.jpg', 'https://photos.renthop.com/2/6847390_fdd09e399aaa834459f1d7d61d6a5786.jpg', 'https://photos.renthop.com/2/6847390_eee2799d245149e7c18dcc60a36bd57f.jpg']</t>
  </si>
  <si>
    <t>247 W 87th St.</t>
  </si>
  <si>
    <t>672f241d7306e205a658a0f52a3f86f9</t>
  </si>
  <si>
    <t>2016-04-02 05:47:14</t>
  </si>
  <si>
    <t xml:space="preserve">BRAND NEW JR 1 BEDROOM -- GRANITE KITCHEN -- MICROWAVE &amp; DISHWASHER INCLUDED -- OVERSIZED CLOSETS -- PLENTY OF WINDOWS -- SUNNY HARDWOOD FLOORS -- UPDATED BATHROOMS WITH MEDICINE CABINETS FOR EXTRA STORAGE &lt;br /&gt;&lt;br /&gt;DOORMAN BUILDING -- ELEVATOR -- CENTRAL LAUNDRY -- PARKING GARAGE -- LIVE IN SUPER&lt;br /&gt;&lt;br /&gt;NET EFFECTIVE RENT !!! &lt;br /&gt;&lt;br /&gt;I SPECIALIZE IN ALL NO FEE UNITS IN THE AREA. CONTACT STEVEN FOR A PRIVATE VIEWING - 088-388-9397 or kagglemanager@renthop.com&lt;p&gt;&lt;a  website_redacted </t>
  </si>
  <si>
    <t>East 46th Street</t>
  </si>
  <si>
    <t>['Doorman', 'Elevator', 'Dishwasher', 'Hardwood Floors', 'New Construction']</t>
  </si>
  <si>
    <t>20c56899ba45dee967a4d1143e5bbfb4</t>
  </si>
  <si>
    <t>['https://photos.renthop.com/2/6816227_c6ece4c461fc933f8a8cdd639a57615b.jpg', 'https://photos.renthop.com/2/6816227_2531519e94ecb7007fb1d1c708a2b4d4.jpg', 'https://photos.renthop.com/2/6816227_65c05c5dc9088fe1781b4d517de68bea.jpg', 'https://photos.renthop.com/2/6816227_faa262f757e354ddf88ed662c29052b0.jpg']</t>
  </si>
  <si>
    <t>300 East 46th Street</t>
  </si>
  <si>
    <t>d56c66e65b6f75b412a8353d3d1f0f4c</t>
  </si>
  <si>
    <t>2016-04-12 03:34:44</t>
  </si>
  <si>
    <t xml:space="preserve">        Oversized two bedroom/two bathroom (master suite has it's own bathroom), huge foyer, massive living room and bedrooms.  Close to transportation and Forest Park.  Great location, great building. Very affordable!!! Don't miss this.</t>
  </si>
  <si>
    <t>118th St</t>
  </si>
  <si>
    <t>fc3eb34da075c0a3835533f61f0851f9</t>
  </si>
  <si>
    <t>['https://photos.renthop.com/2/6859368_5c3cf3ad3a7116ab269f19d40e97c188.jpg', 'https://photos.renthop.com/2/6859368_703015ee2a842c94c435375db3806a97.jpg', 'https://photos.renthop.com/2/6859368_e1ca2ac71008f648a3a5bd8ee285a514.jpg', 'https://photos.renthop.com/2/6859368_cd476a96608dbded7df3570fc612da1f.jpg', 'https://photos.renthop.com/2/6859368_aad875fc5b6508dcfbf5ce2594bec1ff.jpg', 'https://photos.renthop.com/2/6859368_744b1eed75750211a22309fa22844015.jpg', 'https://photos.renthop.com/2/6859368_9d67e132782b2190e3221e301311e6db.jpg', 'https://photos.renthop.com/2/6859368_ba27ed8582105c1e489a1e566ff262e2.jpg', 'https://photos.renthop.com/2/6859368_e7cdae42a32dc16b2f866b2b62a455e9.jpg', 'https://photos.renthop.com/2/6859368_a7d3dc29d5797e0313626df2b83588f4.jpg', 'https://photos.renthop.com/2/6859368_db600c3d3d1e1775722f96784655d1e8.jpg', 'https://photos.renthop.com/2/6859368_f24c4c5b5f8b1ef608e5810b24f0f867.jpg', 'https://photos.renthop.com/2/6859368_be166d1cc726a5a169a1ee07ebf90d91.jpg', 'https://photos.renthop.com/2/6859368_abd8253f16a3a335cc58c37268042d45.jpg', 'https://photos.renthop.com/2/6859368_aa0f5a634186277db2de15e8b051678c.jpg', 'https://photos.renthop.com/2/6859368_b9c62cda8b2e6ecbddd4e2fee4320660.jpg', 'https://photos.renthop.com/2/6859368_b28a764fb706758afdce2f572dade5ed.jpg', 'https://photos.renthop.com/2/6859368_6e59c05c113bbac99452b71768df26c7.jpg', 'https://photos.renthop.com/2/6859368_bdf80b680415e010c23c80f863bb6407.jpg', 'https://photos.renthop.com/2/6859368_000c6c04c4d4a84c05bbdc26b1e08add.jpg', 'https://photos.renthop.com/2/6859368_c138382bc1db245a88c1bbf09e83aca1.jpg', 'https://photos.renthop.com/2/6859368_9cd877b0e64eb9586b5bfac4d6fbb64f.jpg', 'https://photos.renthop.com/2/6859368_ccfa8423813da8425770f8f9d4d476b1.jpg']</t>
  </si>
  <si>
    <t>83-43 118th St</t>
  </si>
  <si>
    <t>e0f787c39be40769fb269c641078eb50</t>
  </si>
  <si>
    <t>2016-04-21 05:59:59</t>
  </si>
  <si>
    <t xml:space="preserve">**AMAZING DEAL **100% NO FEE ****HUGE 2BED** LARGE LIVING ROOM** UWS PRIME LOCATION*****AMAZING DEAL***UWS***100% NO BROKER FEE + 2 MONTHS FREE RENT***24 HR DM***&lt;br /&gt;&lt;br /&gt;GORGEOUS 2 BR APARTMENT FEATURES HARD WOOD FLOORS, LARGE WINDOWS FLOODING THE APARTMENT WITH NATURAL LIGHT. MODERN KITCHEN WITH STAINLESS STEEL APPLIANCES AND GRANITE COUNTER TOPS AND PLENTY OF CABINET SPACE. CONVENIENTLY LOCATED CLOSE TO GREAT RESTAURANTS, BARS, SHOPS , SUPER MARKETS AND A SHORT WALK TO THE SUBWAY.***NO BROKER FEE*** +2 MONTHS FREE AND NO BROKERS FEE! BEST DEAL RIGHT NOWTHIS IS EVERYTHING YOU COULD WANT FROM A TWO BED ON THE UPPER WEST PLUS MORE!!**REAL PICTURES , REAL PRICE **&lt;br /&gt;&lt;br /&gt;FOR EXCLUSIVE SHOWINGS PLEASE CONTACTFor a private viewing or questions feel free to call, text or email Andre Savocchi:(718) kagglemanager@renthop.com WHAT YOU ARE LOOKING FOR? FEEL FREE TO CALL OR EMAIL WITH ANY QUESTIONS OR SPECIAL REQUESTS. I'LL BE MORE THAN HAPPY TO FURTHER ASSIST YOU IN YOUR SEARCH.&lt;br /&gt;&lt;br /&gt;***RENT IS NET EFFECTIVE ***&lt;p&gt;&lt;a  website_redacted </t>
  </si>
  <si>
    <t>['Elevator', 'Dishwasher', 'No Fee']</t>
  </si>
  <si>
    <t>612a00076aefe8c98d1df4835640c74b</t>
  </si>
  <si>
    <t>['https://photos.renthop.com/2/6907631_33fe60170753ef2c0899c8c1c6955969.jpg', 'https://photos.renthop.com/2/6907631_eedb03975967dd6eddf6fad51c488837.jpg', 'https://photos.renthop.com/2/6907631_dbaba08c270462aef3e005c7b6b0d86f.jpg', 'https://photos.renthop.com/2/6907631_7ea1455adc374c55a5fddfd1832299c7.jpg', 'https://photos.renthop.com/2/6907631_1add685e04b1d0d63782bc015a5a8c91.jpg', 'https://photos.renthop.com/2/6907631_b67ae462bee522f588533c7695476fd9.jpg']</t>
  </si>
  <si>
    <t>784 Columbus Avenue</t>
  </si>
  <si>
    <t>ca9c594aba4534beae6ce71def209994</t>
  </si>
  <si>
    <t>2016-04-26 01:39:25</t>
  </si>
  <si>
    <t>East 74th Street</t>
  </si>
  <si>
    <t>b7de4cb395920136663132057fa89d84</t>
  </si>
  <si>
    <t>315 East 74th Street</t>
  </si>
  <si>
    <t>6e9276972669ddcb097e71691f4c8f1b</t>
  </si>
  <si>
    <t>2016-04-26 11:38:19</t>
  </si>
  <si>
    <t>TRUE 3 bedroom! RENOVATED! Windows Everywhere!_x000D__x000D_Doorman, elevators, laundry room. _x000D__x000D_Corner Unit facing North &amp; East_x000D_windowed kitchen + bath. _x000D_1 king sized bedroom + 2 Queen sized bedrooms_x000D_Separate kitchen with stainless steel appliances &amp; solid wood cabinetry_x000D_Tons of closet space! _x000D__x000D_Available ASAP through June 1st lease start. _x000D__x000D_</t>
  </si>
  <si>
    <t xml:space="preserve">540 w 52nd street, new york, ny </t>
  </si>
  <si>
    <t>['Common Outdoor Space', 'Cats Allowed', 'Dogs Allowed', 'Doorman', 'Reduced Fee', 'Elevator', 'Exclusive', 'Laundry In Building']</t>
  </si>
  <si>
    <t>601ad03225d7cb9a55615c91445d9b9f</t>
  </si>
  <si>
    <t>['https://photos.renthop.com/2/6927880_15cdefaa919d713e50f477ae3d808937.jpg', 'https://photos.renthop.com/2/6927880_7abbec7877783a5bffd0ef87db9ae8af.jpg', 'https://photos.renthop.com/2/6927880_83a20a61c24d21897bdf029f275f23a0.jpg', 'https://photos.renthop.com/2/6927880_06865cef0bc2d70e510e22b20e09aea6.jpg', 'https://photos.renthop.com/2/6927880_b5e0e5cc572b88331676486419e62dbb.jpg', 'https://photos.renthop.com/2/6927880_63fd8be5f61b9563f330abbe189aed3f.jpg', 'https://photos.renthop.com/2/6927880_3c81039f07237f42e0c718f90dbda04a.jpg', 'https://photos.renthop.com/2/6927880_e59b2c2b9bf8f9e4fed8d5254b88d612.jpg', 'https://photos.renthop.com/2/6927880_b5034a38b93cba43f3dac22a295e8142.jpg']</t>
  </si>
  <si>
    <t>2016-06-08 06:26:49</t>
  </si>
  <si>
    <t xml:space="preserve">Steps to G TrainShared BackyardShared RoofHardwood Floors&lt;br /&gt;&lt;br /&gt;&lt;br /&gt;&lt;br /&gt;&lt;br /&gt;&lt;br /&gt;&lt;br /&gt;&lt;br /&gt;&lt;br /&gt;&lt;br /&gt;&lt;br /&gt;&lt;br /&gt;&lt;br /&gt;&lt;br /&gt;&lt;br /&gt;&lt;br /&gt;&lt;br /&gt;&lt;br /&gt;&lt;p&gt;&lt;a  website_redacted </t>
  </si>
  <si>
    <t>Clifton Pl</t>
  </si>
  <si>
    <t>9ba3641676cc717a8b65d59dac8545fb</t>
  </si>
  <si>
    <t>['https://photos.renthop.com/2/7127110_5d13d46f10cc66184315046159c749d3.jpg', 'https://photos.renthop.com/2/7127110_c44a79ea87d7ca5969fc1a92fdfeb2f5.jpg', 'https://photos.renthop.com/2/7127110_9d45e8901b6b65a54dadd1d2ef2c07df.jpg', 'https://photos.renthop.com/2/7127110_eee3014835ef61187233a90ed1bf58e7.jpg', 'https://photos.renthop.com/2/7127110_008087debc8342c8c62c381118d4fa4c.jpg']</t>
  </si>
  <si>
    <t>310 Clifton Pl</t>
  </si>
  <si>
    <t>920cbea4c790314471335c3a64496c9e</t>
  </si>
  <si>
    <t>2016-04-23 03:51:55</t>
  </si>
  <si>
    <t xml:space="preserve">        Check Out This Lovely Apartment Located In Glen Oaks! Features Two Bedrooms, Living Room And Dining Room, Eat In Kitchen, And Bath. Near Express Bus To Manhattan And Tennis Court. Rental Available From July 15th. Parking On Street Or Can Get Permit For Outdoor Parking. Has Security 24 Hrs, Tennis Courts And Basketball. Laundry On Site.</t>
  </si>
  <si>
    <t>260th St</t>
  </si>
  <si>
    <t>17c1a97107fcbd846a1e16b576b450f6</t>
  </si>
  <si>
    <t>['https://photos.renthop.com/2/6916033_06d6a6c78bd70668a34ef01592033dc8.jpg', 'https://photos.renthop.com/2/6916033_db50530766c978f6a61f19b96c02055f.jpg', 'https://photos.renthop.com/2/6916033_08d50ee20ba6f5fcdd5c3b11330fc404.jpg', 'https://photos.renthop.com/2/6916033_d4c9944be6a873055102c01554bd4507.jpg', 'https://photos.renthop.com/2/6916033_56f737d3df5202c9934c3bba12a5d575.jpg', 'https://photos.renthop.com/2/6916033_391aaad4b631ff5ed98b520a4a5ec9e4.jpg', 'https://photos.renthop.com/2/6916033_f5058bf2317068708a86defc84a267b3.jpg', 'https://photos.renthop.com/2/6916033_c54445c1c6ce60d3b39fcbd7b7a78bd4.jpg', 'https://photos.renthop.com/2/6916033_ed318245eced38773fe049a0ba3dc58c.jpg', 'https://photos.renthop.com/2/6916033_905c8e3de89dd4e3e5bfcd2f0342470f.jpg']</t>
  </si>
  <si>
    <t>74-21 260th St</t>
  </si>
  <si>
    <t>665f4f6eb9a097fb213f99950b835b9a</t>
  </si>
  <si>
    <t>2016-04-20 05:28:58</t>
  </si>
  <si>
    <t xml:space="preserve">NO FEE __CENTRAL PARK WEST __ DOORMAN__ MUST SEE!&lt;br /&gt;&lt;br /&gt;APARTMENT: Spacious luxury apartment, high floor, brand new apartment featuring stone countertops and stainless steel appliances and some amazing closet space!&lt;br /&gt;&lt;br /&gt;BUILDING: Amazing Location! One block to Central Park!!! Full time doorman building, garage; the landscaped courtyard with BBQ area offers a peaceful escape from the busy city, as well as a community space to get to know fellow residents. Convenient to major transportation including the 1, 2, 3, A, B, C &amp; D subway lines.&lt;br /&gt;&lt;br /&gt;NO BROKER FEEContact Aleksandra Licensed RE Salesperson 003-496-3062&lt;p&gt;&lt;a  website_redacted </t>
  </si>
  <si>
    <t>West 90th Street</t>
  </si>
  <si>
    <t>['Doorman', 'Elevator', 'Laundry in Building', 'Laundry in Unit', 'No Fee']</t>
  </si>
  <si>
    <t>097ed047cd8f606519a6e709ecd94af1</t>
  </si>
  <si>
    <t>['https://photos.renthop.com/2/6900939_3c3bed34bee5c6c0462bc0016e559d24.jpg', 'https://photos.renthop.com/2/6900939_3d7243bbdcad8f5f057bf22a0884191a.jpg', 'https://photos.renthop.com/2/6900939_d1d08e76a2e42efe05406bb267c13a5f.jpg', 'https://photos.renthop.com/2/6900939_bf9bec1ca004dd602ce1851a194a1dc8.jpg', 'https://photos.renthop.com/2/6900939_c74939da244d0594cff339e00e068710.jpg']</t>
  </si>
  <si>
    <t>101 West 90th Street</t>
  </si>
  <si>
    <t>1606c63ce21a4121821014008b193924</t>
  </si>
  <si>
    <t>2016-04-13 04:53:05</t>
  </si>
  <si>
    <t xml:space="preserve">**No Fee**Second Month Free**East 55th Street**Elevator/Laundry**OH Daily Until Rented**&lt;br /&gt;&lt;br /&gt;Contact me asap to come check this great unit out!  East 55th and 2nd Avenue!Showing Daily By Confirmed Appointment!net effective price advertised with second month free and no fee!&lt;br /&gt;&lt;br /&gt;This is a Large Studio in an Elevator Building with a Laundry Room in the building!This is a newly apartment renovated featuring Ebony Hardwood floors, Central Air and Sun-filled Living Spaces.&lt;br /&gt;&lt;br /&gt;Contact Me for Showings/Inquiries:Joseph Hall6 4 6 4 0 4 3 2 4 7&lt;p&gt;&lt;a  website_redacted </t>
  </si>
  <si>
    <t>East 55th Street</t>
  </si>
  <si>
    <t>['Elevator', 'Pre-War', 'Laundry in Building', 'Hardwood Floors', 'No Fee', 'Dogs Allowed', 'Cats Allowed']</t>
  </si>
  <si>
    <t>fcf67d5c4433feefe6b9e7f7551f4334</t>
  </si>
  <si>
    <t>['https://photos.renthop.com/2/6866313_ad871df78d62583b063f4dbcf48181d6.jpg', 'https://photos.renthop.com/2/6866313_d0f325899dbdc41a2928b4e53ce28562.jpg', 'https://photos.renthop.com/2/6866313_111012d6cb1fbb04a53f9ac02f227ea6.jpg', 'https://photos.renthop.com/2/6866313_779aec4bb2ee9e4921c6beed6be9354b.jpg', 'https://photos.renthop.com/2/6866313_1181ef5831f0e262c6f73a1a1367f7a4.jpg', 'https://photos.renthop.com/2/6866313_07ed067196d3dc0eb9e5c04449eb2cb2.jpg', 'https://photos.renthop.com/2/6866313_4f54bc29fd69aaa10a927246e20844a0.jpg']</t>
  </si>
  <si>
    <t>342 East 55th Street</t>
  </si>
  <si>
    <t>72af1c8a4c9f9235dd8e14ff41843d82</t>
  </si>
  <si>
    <t>2016-04-11 02:14:00</t>
  </si>
  <si>
    <t xml:space="preserve">Great Location! Excellent Condition! Available for June 1st move-in.Newly renovated two bedroom apartment in the heart of East Village.This apartment features hardwood floors, exposed brick and bright exposure. New granite kitchen with stainless appliances, dishwasher and microwave. New marble bathroom. Laundry facilities in the building. Closed to everything, stores, restaurants, cafes, bars and NYU. Just a block from 1 Av station (L) at 14th Street and close to both the 1st Avenue and 14th Street bus lines.If this doesn't meet your needs, please feel free to send me your search criteria. I specialize in rentals and sales in East Village and would love to assist you in finding a new home. Please feel free to call, email, or text me at any time!&lt;br&gt;&lt;p&gt;&lt;img src= " website_redacted width="1" height="1" /&gt;&lt;ul&gt;&lt;li&gt;&lt;a target=_blank href= website_redacted Mari (Taoka) Hurst for more information&lt;/a&gt; &lt;/li&gt;&lt;li&gt;&lt;a target=_blank href= website_redacted full listing information on elliman.com&lt;/a&gt; &lt;/li&gt;&lt;/ul&gt;&lt;/p&gt; </t>
  </si>
  <si>
    <t>East 13th Street</t>
  </si>
  <si>
    <t>['Elevator', 'Pre-War', 'Laundry in Unit', 'Outdoor Space', 'Dogs Allowed', 'Cats Allowed']</t>
  </si>
  <si>
    <t>e384b5da0ca76f41ca6d1412b984b6a0</t>
  </si>
  <si>
    <t>['https://photos.renthop.com/2/6854532_d93ff9a8015e53b2fa4f07b0d8d84ea2.jpg', 'https://photos.renthop.com/2/6854532_536bb60e090bba5fc08b5fa9f2bad240.jpg']</t>
  </si>
  <si>
    <t>432 East 13th Street</t>
  </si>
  <si>
    <t>ba6bef9d045edcdc04bce07cd86f125b</t>
  </si>
  <si>
    <t>2016-04-30 03:23:57</t>
  </si>
  <si>
    <t xml:space="preserve">E. 80s and 2nd ave! True One bedroom with Huge living room, bedroom fits Queen! Tons of closet space! Has full separate kitchen. Building has elevator, laundry!! Just a few blocks from the 4,5,6, nightlife etc etc ~~~~~~Feel free to call, text or email me anytime for further information or to schedule viewing!&lt;br /&gt;&lt;br /&gt;Bond New York is a real estate broker that supports equal housing opportunity.&lt;p&gt;&lt;a  website_redacted </t>
  </si>
  <si>
    <t>E 89 Street</t>
  </si>
  <si>
    <t>['Elevator', 'Laundry in Building', 'Hardwood Floors', 'No Fee']</t>
  </si>
  <si>
    <t>381152a75a238372d3d475934219eb6d</t>
  </si>
  <si>
    <t>['https://photos.renthop.com/2/6946257_9f5854068fe30ae46d6720a5c8386d82.jpg', 'https://photos.renthop.com/2/6946257_7d7cda9b480f15c33be4a91503203508.jpg', 'https://photos.renthop.com/2/6946257_028c26a8442307b28afa14c744d508a1.jpg', 'https://photos.renthop.com/2/6946257_5002f1ce701c4cb530c6db034e2e4f2a.jpg', 'https://photos.renthop.com/2/6946257_5f94e9facd6733dacc10b70b2a91b3b6.jpg']</t>
  </si>
  <si>
    <t>313 E 89 Street</t>
  </si>
  <si>
    <t>b2b2cfd162f51f2d36ba35263924e491</t>
  </si>
  <si>
    <t>2016-04-15 05:14:11</t>
  </si>
  <si>
    <t>Center Boulevard</t>
  </si>
  <si>
    <t>['Doorman', 'Fitness Center', 'Cats Allowed', 'Dogs Allowed']</t>
  </si>
  <si>
    <t>4705 Center Boulevard</t>
  </si>
  <si>
    <t>46b7445a63c21569aa668295c00f440b</t>
  </si>
  <si>
    <t>2016-04-15 06:30:31</t>
  </si>
  <si>
    <t xml:space="preserve">Absolutely stunning 17th floor true one bedroom apartment in prime midtown 5th ave. The apartment features gorgeous wrap corner floor to ceiling windows with corner views,walk-in closet, wide plank gray fumed oak toned wood floors, fully equipped modern kitchen with caesarstone counter-tops, and an immaculate marble bathroom. Washer/Dryer in unit!&lt;br /&gt;&lt;br /&gt;The building is surrounded by some of the most iconic buildings such as the Empire State Building, incredible nightlife, world class restaurants/bars, and plentiful shopping options.Located in a professionally managed luxury building loaded with amenities such as a state of the art fitness center, residents lounge, and a roof-deck with scenic views of iconic buildings.&lt;br /&gt;&lt;br /&gt;Call or Text Jonathan Choi anytime to schedule a viewing.&lt;br /&gt;&lt;br /&gt;**Model Pictures Representative Of Finishes**&lt;br /&gt;&lt;br /&gt;&lt;br /&gt;&lt;br /&gt;&lt;p&gt;&lt;a  website_redacted </t>
  </si>
  <si>
    <t>Fifth Avenue</t>
  </si>
  <si>
    <t>['Doorman', 'Elevator', 'Fitness Center', 'Laundry in Unit', 'Dishwasher', 'Hardwood Floors', 'No Fee']</t>
  </si>
  <si>
    <t>['https://photos.renthop.com/2/6879306_44278e2beda1019f789e279eb8c87113.jpg', 'https://photos.renthop.com/2/6879306_4869b3bb2d77009b3d559d2e83a70eda.jpg', 'https://photos.renthop.com/2/6879306_5ac79e919cfe7bc6bde1ca763ceaf6e8.jpg', 'https://photos.renthop.com/2/6879306_bd1761013bd92f019592cc5a5970fd27.jpg', 'https://photos.renthop.com/2/6879306_7893763346480a27def03371f56052f1.jpg', 'https://photos.renthop.com/2/6879306_61684da6b564dcd63c98ab6943d6fd5f.jpg', 'https://photos.renthop.com/2/6879306_e39dab7245214be183115f0123ddffd4.jpg', 'https://photos.renthop.com/2/6879306_6e674c56142a084ae5cf18e30c2c8521.jpg']</t>
  </si>
  <si>
    <t>309 Fifth Avenue</t>
  </si>
  <si>
    <t>5a922b81c28dd44b2ffadf603c90c0d5</t>
  </si>
  <si>
    <t>2016-04-19 01:42:01</t>
  </si>
  <si>
    <t>West 50th Street</t>
  </si>
  <si>
    <t>['Doorman', 'Fitness Center', 'Pool', 'Elevator', 'Garage', 'Cats Allowed', 'Dogs Allowed', 'Roof-deck', 'Laundry Room']</t>
  </si>
  <si>
    <t>62b685cc0d876c3a1a51d63a0d6a8082</t>
  </si>
  <si>
    <t>250 West 50TH Street</t>
  </si>
  <si>
    <t>9c926bb8e5354ae22f3ebaaa3d1ee282</t>
  </si>
  <si>
    <t>2016-04-08 05:47:36</t>
  </si>
  <si>
    <t xml:space="preserve">14TH/5TH - UNION SQUARE GEM, OVERSIZED 1000 SQ FT 2BR/2BATH APARTMENTPost war mid-rise located in the heart of Union Square. Convenient to everything from Union Square Park, transportation, Whole Foods, Trader Joe?s, movie theaters, shopping, bars, restaurants and more. There is also a laundry room and an on-site parking garage. Fully renovated 1000 square feet apartment on high floor with amazing Union Square view. This upscale apartment has 2 full bathrooms and a beautiful stainless steel kitchen with granite counter tops. Huge living room and a dining alcove. Tons of closet space so you can keep this apartment nice and tidy. Spectacular view and tons of sunlight.&lt;br /&gt;&lt;br /&gt;To view feel free to call email Lior (402-600-7123 kagglemanager@renthop.com&lt;br /&gt;&lt;br /&gt;&lt;br /&gt;&lt;br /&gt;&lt;p&gt;&lt;a  website_redacted </t>
  </si>
  <si>
    <t>4 Ave</t>
  </si>
  <si>
    <t>['Doorman', 'Elevator', 'Fitness Center', 'Laundry in Building', 'Laundry in Unit', 'Dishwasher', 'Hardwood Floors', 'No Fee']</t>
  </si>
  <si>
    <t>2a1ee03b449700c3a15dd8c9a505c525</t>
  </si>
  <si>
    <t>['https://photos.renthop.com/2/6844733_9e5312d51276e472cefad94e3d75c880.jpg', 'https://photos.renthop.com/2/6844733_61e7ac8d9bab1df08ca719d0b64e407a.jpg', 'https://photos.renthop.com/2/6844733_b191e7630f340ec3d5dc1f4e77c83c44.jpg', 'https://photos.renthop.com/2/6844733_b54016f0f8b783fcd8b5ad6c8cc7f8e0.jpg', 'https://photos.renthop.com/2/6844733_43fe2e634e808861f6e45632cd9fe2aa.jpg', 'https://photos.renthop.com/2/6844733_eeb0fc5e23bd95e7a1b96ac16e37381f.jpg']</t>
  </si>
  <si>
    <t>145 4 Ave</t>
  </si>
  <si>
    <t>dd7b281c0dbafc8b53575ab78cca75d4</t>
  </si>
  <si>
    <t>2016-04-27 06:20:22</t>
  </si>
  <si>
    <t xml:space="preserve">****AVAILABLE NOW****NO BROKERS FEE****This stunning 1 bedroom (flex 2 bedrooms) 1 bathroom features polished hard-wood floors a super-sized kitchen with stainless steel appliances, modern bathroom is decorated with floor-to-wall marble and a mirrored medicine cabinet and finishing touches, living room can fit three single couches and a coffee table, bedroom can fit a queen-size bed and a side table and has an abundant of closet space.-- Floor-plan attached***100%-NO FEE***&lt;br /&gt;&lt;br /&gt;*****LOCATION BENEFITS*****Located in the heart of Manhattan in a thriving, diverse neighborhood, with a variety of shops,restaurants, bars,lounge's,live theater, cinema, and even alocal Comedy Club, in walking distance.******BUILDING AMENITIES******?24 HR DOORMAN?ELEVATOR?LAUNDRY IN BUILDING?GARAGE PARKING?HEALTH CLUB (FREE GYM MEMBERSHIP)?SUN-DECK?PACKAGE SERVICES?LANDSCAPED OUTDOOR SPACE?DRY CLEANING SERVICE&lt;br /&gt;&lt;br /&gt;*****PUBLIC TRANSPORTATION******---  E 28th st Subway: 6 Train,---  Cross-Town Buses.&lt;br /&gt;&lt;br /&gt;FOR FURTHER INFO AND TO SCHEDULE A VIEWINGCONTACT: NASH BENAIM  CALL/TEXT: 304-782-4563  EMAIL: kagglemanager@renthop.com&lt;p&gt;&lt;a  website_redacted </t>
  </si>
  <si>
    <t>2nd Ave.</t>
  </si>
  <si>
    <t>['Roof Deck', 'Doorman', 'Elevator', 'Fitness Center', 'Laundry in Building', 'High Speed Internet', 'Dishwasher', 'Hardwood Floors', 'No Fee', 'Outdoor Space']</t>
  </si>
  <si>
    <t>54bf50a3e709c0bd499f9fdca5826147</t>
  </si>
  <si>
    <t>['https://photos.renthop.com/2/6932777_790a5e0cf437ecbf0930314605967c7d.jpg', 'https://photos.renthop.com/2/6932777_79365c1861e7830ee806f621c1a4c72c.jpg', 'https://photos.renthop.com/2/6932777_ea1859e4cc15d05c2eaaacf3a0c58315.jpg', 'https://photos.renthop.com/2/6932777_9d0d3055300b6f5085130fba4636b032.jpg', 'https://photos.renthop.com/2/6932777_24dc82fd1498ce3d039d9c5485a1178b.jpg']</t>
  </si>
  <si>
    <t>520 2nd Ave.</t>
  </si>
  <si>
    <t>d3563041036aa5d2f20ceed2fff968ac</t>
  </si>
  <si>
    <t>2016-04-15 02:13:32</t>
  </si>
  <si>
    <t>Eagle Street is an oasis of calm on one hand and easy access to shopping, dining, bars, art scene on the other. Enjoy living in this gorgeous 1 bedroom apartment located in a modern elevator building. Large soaking tub, heated bathroom floors, oversized closet, granite countertops, dishwasher, microwave, in unit washer/dryer are guaranteed to make you feel right at home. Savor incredible views of surrounding area and the City and all the natural light coming in as the apartment is located on the 7th floor with windows that are from floor to ceiling. And with a close location to the city you can take advantage of all the opportunities of the city while residing in the tranquility of Greenpoint. This is a must see, call me for appointment. Can be shown anytime.</t>
  </si>
  <si>
    <t>182 Eagle St</t>
  </si>
  <si>
    <t>['view', 'Elevator', 'Air conditioning', 'City view', 'Dishwasher', 'Washer/Dryer', 'Common parking/Garage', 'Common roof deck', 'Live-in superintendent', 'New construction', 'Cats Allowed', 'Dogs Allowed', 'Storage']</t>
  </si>
  <si>
    <t>63a31e03e634df5a205aeee36d70adfb</t>
  </si>
  <si>
    <t>['https://photos.renthop.com/2/6875163_6de431c65b79cadc189bc62b3749fc47.jpg', 'https://photos.renthop.com/2/6875163_155fcd94d89908e77c34b2199c94139d.jpg', 'https://photos.renthop.com/2/6875163_b1bf4abeb67a25a8881549c869d78aba.jpg', 'https://photos.renthop.com/2/6875163_adec5eb1f5b2b2dd435dd0352582095e.jpg', 'https://photos.renthop.com/2/6875163_b4d9f6b715a71c6acd7da2eda078ab63.jpg', 'https://photos.renthop.com/2/6875163_767c730c86b1277705583abc570544fb.jpg', 'https://photos.renthop.com/2/6875163_7a91b5afec2cfcc29df9f66c5e519e6e.jpg', 'https://photos.renthop.com/2/6875163_1f153651097f55aec31dd5baa1db5e5a.jpg', 'https://photos.renthop.com/2/6875163_2b852527b793d83095f0bfc20c923866.jpg', 'https://photos.renthop.com/2/6875163_8762f925fac7513fae49cb139864e07e.jpg', 'https://photos.renthop.com/2/6875163_bcf07c8c163b9ebe3e1193996f45661f.jpg']</t>
  </si>
  <si>
    <t>e9924bb68a0623a83a6fdd703e914aaf</t>
  </si>
  <si>
    <t>2016-04-19 02:41:07</t>
  </si>
  <si>
    <t xml:space="preserve">Great 2 bedroom apartment located on the Upper West Side, conveniently located near public transportation, Central Park, great shops and restaurants.This unit features hardwood floors through out the apartment, tons of natural light, stainless steel appliances, with a dishwasher and laundry in unit.&lt;br /&gt;&lt;br /&gt;Bond New York is a real estate broker that supports equal housing opportunity.&lt;p&gt;&lt;a  website_redacted </t>
  </si>
  <si>
    <t>W 109 Street</t>
  </si>
  <si>
    <t>['Laundry in Unit', 'Dishwasher', 'Hardwood Floors']</t>
  </si>
  <si>
    <t>3ca41875dd95b256a1ecc858b9992909</t>
  </si>
  <si>
    <t>['https://photos.renthop.com/2/6892631_77aec67193c85d47fa2addfce8d5cbbc.jpg', 'https://photos.renthop.com/2/6892631_720a1038343d91ec797ae118d28c3a92.jpg', 'https://photos.renthop.com/2/6892631_2bbb9a9c2a707114fd9396682f98531e.jpg', 'https://photos.renthop.com/2/6892631_8537c61ed69b8b4efc1b48f0e23a8322.jpg', 'https://photos.renthop.com/2/6892631_68ebfbd94de18f3d862a5e8924f5562e.jpg']</t>
  </si>
  <si>
    <t>207 W 109 Street</t>
  </si>
  <si>
    <t>9ba2f2719b9ab170812a9ea79a3bd84c</t>
  </si>
  <si>
    <t>2016-04-10 02:41:58</t>
  </si>
  <si>
    <t xml:space="preserve">!!! NO FEE !!!It is a community-oriented, -friendly property where our staff knows you by name. Our tenants enjoy the most exhilarating &amp; breathtaking views of Manhattan &amp; the Hudson River. Our proximity to Duane Park, shopping &amp; award-winning New York City restaurants enables you to enjoy the full Tribeca experience. Be part of Manhattan?s hottest neighborhood! Situated in the heart of Tribeca along Greenwich Street are three luxury high rise towers &amp; plaza townhouse units. Each soaring tower features a full time doorman &amp; security staff, fully renovated lobbies. Our flexible floor plans, condo-like finishes, private outdoor spaces &amp; expansive Hudson River &amp; City views will surpass your highest expectations.&lt;br /&gt;&lt;br /&gt;&lt;br /&gt;&lt;br /&gt;&lt;br /&gt;&lt;br /&gt;I SPECIALIZED IN THIS AREA IN THE PAST FEW YEARS,FEEL FREE TO CONTACT ME WITH ANY QUESTIONS YOU MAY HAVE. TEX OR CALL:501-606-3449. EMAIL:kagglemanager@renthop.com&lt;p&gt;&lt;a  website_redacted </t>
  </si>
  <si>
    <t>North Moore St.</t>
  </si>
  <si>
    <t>['Swimming Pool', 'Doorman', 'Elevator', 'Laundry in Building', 'Laundry in Unit', 'High Speed Internet', 'Dishwasher', 'No Fee', 'Dogs Allowed', 'Cats Allowed']</t>
  </si>
  <si>
    <t>['https://photos.renthop.com/2/6851714_711221490403c8e5f52f0bdfb2140b74.jpg', 'https://photos.renthop.com/2/6851714_061732ba0d960772e9d8d6e1d19dfc32.jpg', 'https://photos.renthop.com/2/6851714_930dbded4df4baf4dc6809af03675fba.jpg', 'https://photos.renthop.com/2/6851714_cf6166c9eb069ab85998946b9da66215.jpg', 'https://photos.renthop.com/2/6851714_7bcbe6b5042d20cb94af8e77fe90be0f.jpg', 'https://photos.renthop.com/2/6851714_e8c5911b595c06f2b1f960230de5e0da.jpg', 'https://photos.renthop.com/2/6851714_4f982582723e6bce02baf302c181ae2e.jpg']</t>
  </si>
  <si>
    <t>80 North Moore St.</t>
  </si>
  <si>
    <t>bde4018a1c4f290eb89af695a7a1d644</t>
  </si>
  <si>
    <t>2016-04-18 04:59:44</t>
  </si>
  <si>
    <t>East 85th Street</t>
  </si>
  <si>
    <t>['Elevator', 'Cats Allowed', 'Dogs Allowed', 'Exclusive']</t>
  </si>
  <si>
    <t>d1737922fe92ccb0dc37ba85589e6415</t>
  </si>
  <si>
    <t>225 East 85th Street</t>
  </si>
  <si>
    <t>d8dac27e4abe8ba86af718d9032ab8c7</t>
  </si>
  <si>
    <t>2016-04-20 02:55:13</t>
  </si>
  <si>
    <t xml:space="preserve">LUXURY!!!prime location!!!this luxury building is a modern boutique rental development in the heart of Financial District truly amazing !!! steps away from all the hottest retail stores restaurants and public transportation . all the apartments feature modern solar shades for the oversized windows that allow for maximum privacy while allowing light to infuse throughout, beautifully equipped fitness center with additional outdoor work-out space overlooking the World Trade Center, club room with working fireplace and kitchenette, furnished roof-top terrace with barbeque grill, 24-hour concierge and advanced security systems with key fob access.&lt;br /&gt;&lt;br /&gt;stunning penthouse 3 bedrooms(flex) 2 bath beautiful modern layout with high ceilings, red oak floors, floor-to-ceiling closets, kitchens are fitted with custom wood cabinetry, self-closing drawers, granite counter tops with glass back splashes, stainless steel appliances and porcelain-tiled bathrooms&lt;br /&gt;&lt;br /&gt;MUST SEE NOW !!!!!&lt;br /&gt;&lt;br /&gt;I COVER ALL THE NO FEE BUILDINGS IN THE AREA!! FEEL FREE TO CONTACT ME FOR FURTHER ASSISTANT!! SHAI GIL 501-606-3449 kagglemanager@renthop.com I'LL BE MORE THEN HAPPY TO ASSIST YOU WITH YOUR SEARCH AND MAKE SURE TO SAVE YOUR SEARCH AS STRESS FREE!&lt;p&gt;&lt;a  website_redacted </t>
  </si>
  <si>
    <t>Gold St.</t>
  </si>
  <si>
    <t>['Roof Deck', 'Doorman', 'Elevator', 'Fitness Center', 'Laundry in Building', 'High Speed Internet', 'Dishwasher', 'Hardwood Floors', 'No Fee']</t>
  </si>
  <si>
    <t>['https://photos.renthop.com/2/6899196_12b6272db2ba6d5d920ff41c507fd6a7.jpg', 'https://photos.renthop.com/2/6899196_685b78481453aa3e1d7f0baac52510db.jpg', 'https://photos.renthop.com/2/6899196_2508ae085fb2a2e867dfd61c58b48aca.jpg', 'https://photos.renthop.com/2/6899196_d9a2f2d84a13ce9f566cf2ea5c7902a0.jpg', 'https://photos.renthop.com/2/6899196_f046a9537d1d0a65fdf1a30a75bcf6ba.jpg', 'https://photos.renthop.com/2/6899196_4ecd5333075e7e5352c34dc37c512499.jpg', 'https://photos.renthop.com/2/6899196_2c040e98e202428210d8c26e2db25153.jpg']</t>
  </si>
  <si>
    <t>40 Gold St.</t>
  </si>
  <si>
    <t>5d2f628e79a79882954ced8bbd05ed97</t>
  </si>
  <si>
    <t>2016-04-18 02:55:35</t>
  </si>
  <si>
    <t xml:space="preserve">Building is located just steps from transportation, restaurants, boutique shops, grocery stores -- For more info on this unit and/or others like it please contact Mamuka Call/Text: 003-769-8758 / kagglemanager@renthop.com&lt;br /&gt;&lt;br /&gt;Bond New York is a real estate broker that supports equal housing opportunity.&lt;p&gt;&lt;a  website_redacted </t>
  </si>
  <si>
    <t>W 92 Street</t>
  </si>
  <si>
    <t>['Doorman', 'Elevator', 'Hardwood Floors', 'Dogs Allowed', 'Cats Allowed']</t>
  </si>
  <si>
    <t>2f1ac1463ec2b0212f337801d176951f</t>
  </si>
  <si>
    <t>['https://photos.renthop.com/2/6889430_0a3867c2e07e865c7c5410d8aa36ea70.jpg', 'https://photos.renthop.com/2/6889430_494461ab909da2a394e90637d97351ac.jpg', 'https://photos.renthop.com/2/6889430_65b39cd18f851f95a0c41339fbe05256.jpg', 'https://photos.renthop.com/2/6889430_8f0c065e12ae1c8e24d91ce6f4e4c57c.jpg', 'https://photos.renthop.com/2/6889430_3e6d0ca9f2d76a2d12b48b6dfad484c4.jpg', 'https://photos.renthop.com/2/6889430_83367f6919d4cfb21cb73ddfc058ad71.jpg', 'https://photos.renthop.com/2/6889430_f2ee3f4a85d398fb79a8e69f7156926d.jpg', 'https://photos.renthop.com/2/6889430_dd8ade778b711516027b97456fcefe3c.jpg', 'https://photos.renthop.com/2/6889430_e67eaae1251d597175c0b8269e1c55ee.jpg', 'https://photos.renthop.com/2/6889430_1e1a88d5a39cd1507038192d0e9091a1.jpg', 'https://photos.renthop.com/2/6889430_49508036f75240ceb3618966fb02e158.jpg', 'https://photos.renthop.com/2/6889430_560cc4e91e8035c0835ec5ba67b8467d.jpg', 'https://photos.renthop.com/2/6889430_3e13e6e7ac118c631c52541aae294b52.jpg', 'https://photos.renthop.com/2/6889430_37efa557d5da651983a63ef77973ae5e.jpg', 'https://photos.renthop.com/2/6889430_910fe46ec1a14dc34ae0249437a64f34.jpg', 'https://photos.renthop.com/2/6889430_6f012e1d300b163dbc6761b8b3f2518d.jpg', 'https://photos.renthop.com/2/6889430_2331c9aeb6f31e04bb509bf438640551.jpg', 'https://photos.renthop.com/2/6889430_64c9b7f02c24b7c128e6bdcf90011365.jpg']</t>
  </si>
  <si>
    <t>251 W 92 Street</t>
  </si>
  <si>
    <t>d3a565182adf8bd9c5b033bb12757366</t>
  </si>
  <si>
    <t>2016-04-14 03:01:58</t>
  </si>
  <si>
    <t xml:space="preserve">Beautiful, corner 2 bedroom/2 bath with a separate dining alcove. Views of the George Washington Bridge and the Hudson River. This home features mahogany hardwood floors throughout, and a gourmet kitchen with sculpted wood cabinetry, quartz counter tops and stainless steel appliances.&lt;br /&gt;&lt;br /&gt;24-hour attended lobby, Private half-acre elevated park and garden with walkways and seating, mature plantings and reflecting pool, Fitness Center with yoga room and ballet bar, On-site valet parking, Two private sound-proof rehearsal rooms, Private drive court with snow-melt system, Party and event deck with catering pavilion, Library and conference room with wi-fi, Indoor/outdoor children?s play area Additional storage available.&lt;br /&gt;&lt;br /&gt;&lt;br /&gt;&lt;br /&gt;Please contact Wanda Simmons (478-326-8345.  Serious Inquiries only.  Credit Check and Income Verification Required.  "NO FEE"If this is not the home for you, I have access to all available apartment homes throughout New York State.  Please state your absolute necessities, area of interest and let me do the work for you!Thank you as I look forward to servicing your real estate needs!&lt;p&gt;&lt;a  website_redacted </t>
  </si>
  <si>
    <t>West 67th Street</t>
  </si>
  <si>
    <t>['Swimming Pool', 'Doorman', 'Fitness Center', 'Garden/Patio', 'Laundry in Unit', 'Dishwasher', 'Hardwood Floors', 'No Fee', 'Outdoor Space', 'Dogs Allowed', 'Cats Allowed']</t>
  </si>
  <si>
    <t>387d5ab4d392fe8c76b299aed066e1a1</t>
  </si>
  <si>
    <t>['https://photos.renthop.com/2/6870967_5a179f3f22bb266f7b82c62f383c6464.jpg', 'https://photos.renthop.com/2/6870967_b225d92a60617cd7e07214e4eb8ce632.jpg', 'https://photos.renthop.com/2/6870967_3269bd8ed5b345581b6bdea179ff4a4d.jpg', 'https://photos.renthop.com/2/6870967_85e4246ed6656ca443cff345f52f933c.jpg', 'https://photos.renthop.com/2/6870967_d8e9e5d3181ee60d8a1ef09bd79d9118.jpg', 'https://photos.renthop.com/2/6870967_a551da8defcf582f446da55e2069849c.jpg', 'https://photos.renthop.com/2/6870967_7808bdf31dea045009d0e1b9f06083cf.jpg', 'https://photos.renthop.com/2/6870967_c5d515cf8926921f0a30148f056bb027.jpg', 'https://photos.renthop.com/2/6870967_19a5d0510fad118c4b65a6859cccf704.jpg', 'https://photos.renthop.com/2/6870967_f9451b5e096d042ce1e117dbc1afbff4.jpg', 'https://photos.renthop.com/2/6870967_b46eccd2e4ecd81fd08d595436b8eeaf.jpg']</t>
  </si>
  <si>
    <t>200 West 67th Street</t>
  </si>
  <si>
    <t>2016-04-13 06:58:42</t>
  </si>
  <si>
    <t xml:space="preserve">Apartment AmenitiesHardwood FloorsHigh CeilingsPre-war detailsSelf-Controlled Heat and A/CSpacious ClosetFully Equipped KitchenGloss Lacque CabinetryStainless Steel AppliancesWooden CabinetryMarble BathroomPolished Chrome FixturesVanityFlex 2Building AmenitiesDoorman24-Hour ConciergeBilliardCentral ACConference RoomElevatorGymHotel ServiceLaundry in BuildingLaundry serviceLoungeMaid ServiceOutdoor SpaceParkingRoof TerraceStorageValetVideo Security&lt;br /&gt;&lt;br /&gt;&lt;br /&gt;&lt;br /&gt;&lt;br /&gt;&lt;br /&gt;&lt;p&gt;&lt;a  website_redacted </t>
  </si>
  <si>
    <t>Exchange Place</t>
  </si>
  <si>
    <t>['Roof Deck', 'Doorman', 'Elevator', 'Fitness Center', 'Pre-War', 'Laundry in Building', 'High Speed Internet', 'Dishwasher', 'Hardwood Floors', 'Wheelchair Access', 'No Fee', 'Dogs Allowed', 'Cats Allowed']</t>
  </si>
  <si>
    <t>b20626984bc9569c6e274dc3a992aeb9</t>
  </si>
  <si>
    <t>['https://photos.renthop.com/2/6868139_b35109e1037e429702928c7ff8c2d4dc.jpg', 'https://photos.renthop.com/2/6868139_13299533b0b1438474d099aa0892a883.jpg', 'https://photos.renthop.com/2/6868139_5d3945257b964dc65446ccbbda376220.jpg', 'https://photos.renthop.com/2/6868139_840a314812b20ab442166464632acccc.jpg', 'https://photos.renthop.com/2/6868139_ecb91e7e1a4bd64a8f270d8fd4e1c157.jpg']</t>
  </si>
  <si>
    <t>20 Exchange Place</t>
  </si>
  <si>
    <t>04d6c2e3fd1d86318d90e91966f01fe3</t>
  </si>
  <si>
    <t>2016-04-15 04:27:54</t>
  </si>
  <si>
    <t xml:space="preserve">        Check Out This Lovely Studio Apartment Located In The Heart Of Forest Hills! Features New Floors, Kitchen, Bath, And Two Large Closets. Close To Shops And Transportation.</t>
  </si>
  <si>
    <t>Metropolitan Ave</t>
  </si>
  <si>
    <t>['https://photos.renthop.com/2/6877460_43b613bc32c5d34a9f6f18e7daf30c79.jpg', 'https://photos.renthop.com/2/6877460_c4ffb18794488de50a23ea935d38b00f.jpg', 'https://photos.renthop.com/2/6877460_d1b69c84b06113d2ef8898ac46d4e23d.jpg']</t>
  </si>
  <si>
    <t>98-10 Metropolitan Ave</t>
  </si>
  <si>
    <t>91ca846d4a661b964fd0342af808e602</t>
  </si>
  <si>
    <t>2016-04-29 02:26:46</t>
  </si>
  <si>
    <t xml:space="preserve">NO FEE!!!! This One bedroom in a luxury high-rise building is available now!!! Located on beautiful York Ave. in the heart of the Upper East Side!!This gorgeous unit features hardwood floors, designer kitchen with white shaker style cabinets granite countertops and stainless steel appliances. Nine foot ceilings and RIVER VIEWS.&lt;br /&gt;&lt;br /&gt;Building features framed entrance, landscaped gardens with sparkling fountain, soaring two-story lobby,and a landscaped rooftop sun deck!!24/7 doormen, attended garage and service entrance, package room and escorted in-house deliveries,private shuttle bus service to shopping and transit!! Recreational lounge with fully equipped kitchen facilities (available for private parties);Monitored, air-conditioned laundry facility, storage for bicycles and empty luggage!!Fitness Club &amp; Pool: 7,000 square foot swim and fitness club with state of the art equipment and 50-foot lap swimming pool. Private membership available.&lt;br /&gt;&lt;br /&gt;***IMPORTANT NOTE*** If you are planning on moving in the next 15 days please put ?URGENT? in the subject of the email or state this in a voicemail in order to have your inquiry handled with priority. Please contact me today to learn more about upcoming available units. To schedule viewing for this, or any other of our apartments please contact PATRICK SULLIVAN 633-130-0938 kagglemanager@renthop.com&lt;br /&gt;&lt;br /&gt;Check out my reviews on Yelp!! "Patrick Sullivan is fantastic! Very much on top of things, very efficient and straight to the point. He understood exactly what my needs were and thanks to him I found my new apt and put down an application in less than a 2 hours of apt viewing. He is also very nice and makes the whole search process fun!!"-Alfonso O. 10/26/15&lt;p&gt;&lt;a  website_redacted </t>
  </si>
  <si>
    <t>York Ave.</t>
  </si>
  <si>
    <t>['Doorman', 'Elevator', 'Fitness Center', 'Laundry in Building', 'Dishwasher', 'Hardwood Floors', 'No Fee', 'Cats Allowed']</t>
  </si>
  <si>
    <t>d4ac73eb4e92b2183b270e9961429860</t>
  </si>
  <si>
    <t>['https://photos.renthop.com/2/6940305_bfad7f172e931809245939a48a4d0c32.jpg', 'https://photos.renthop.com/2/6940305_df938a0c2ece31c766dc79a5c8a783e7.jpg', 'https://photos.renthop.com/2/6940305_c2f307022089055d4f7752d89e909e6b.jpg', 'https://photos.renthop.com/2/6940305_33ba4799601c6b37351c74beb92cede8.jpg', 'https://photos.renthop.com/2/6940305_aaeaf5ddab8e4e49679e3218b4a4e403.jpg', 'https://photos.renthop.com/2/6940305_93ef94d735a1b17f20cdf3b79ff94a96.jpg', 'https://photos.renthop.com/2/6940305_c9f9cfa66b0a6c0c87600afa663c20dc.jpg', 'https://photos.renthop.com/2/6940305_3678983a884f97d6544fe63ff8982139.jpg']</t>
  </si>
  <si>
    <t>1775 York Ave.</t>
  </si>
  <si>
    <t>2016-04-14 01:18:17</t>
  </si>
  <si>
    <t xml:space="preserve">Huge 1 bedroom in Crown Heights. Gut Renovated. Separate Kitchen. King sized bedroom. Located in a pre-war, secured entry, well maintained elevator building. Super on site. Lots of closet space. Natural sunlight. Brand new appliances. Convenient to 2,3,4,5 trains. Available Immediately. Contact me today to see this apartment or any other rental in the Citi Habitats database. Let me help you find your next home! </t>
  </si>
  <si>
    <t>Schenectady Avenue</t>
  </si>
  <si>
    <t>81318521f3b848bda5c6561a6ea3f569</t>
  </si>
  <si>
    <t>['https://photos.renthop.com/2/6869315_4d5ba44b5d3cb65b7d964f297d1a0795.jpg', 'https://photos.renthop.com/2/6869315_d930d1b63bee9ee1fb24b77e17bc84c3.jpg', 'https://photos.renthop.com/2/6869315_aaa68aa9f51ae7d2df25bda6e278bb18.jpg']</t>
  </si>
  <si>
    <t>401 Schenectady Avenue</t>
  </si>
  <si>
    <t>300d27d8ba2adbcbc8c6f2bcbc1c6f9d</t>
  </si>
  <si>
    <t>2016-04-03 02:24:56</t>
  </si>
  <si>
    <t xml:space="preserve">Welcome Home to Your Spacious One Bedroom. The Apartment Features; Hardwood Floors Throughout Renovated Kitchen with Stainless Steel Appliances and Granite counter Tops. Ample Closet Space, Bedroom Accommodates a Queen/King size bed. Marbled Bath.&lt;br /&gt;&lt;br /&gt;Full-time Doorman, Mid-rise Post-war Elevator Building. Close to major Subway Lines.&lt;br /&gt;&lt;br /&gt;Located in the HEART of Gramercy Park. A few Blocks Away from Pete's Tavern and many other Restaurants and Shops.&lt;br /&gt;&lt;br /&gt;Is this NOT Your Dream Home? I Specialize in Doorman and Luxury Buildings all over New York City and have acces to Everything available on the Market.&lt;br /&gt;&lt;br /&gt;-------------Listing courtesy of Miron Properties. All material herein is intended for information purposes only and has been compiled from sources deemed reliable. Though information is believed to be correct, it is presented subject to errors, omissions, changes or withdrawal without notice.  Miron Properties is a licensed Real Estate Broker.  www.MironProperties.com&lt;p&gt;&lt;a  website_redacted </t>
  </si>
  <si>
    <t xml:space="preserve"> East 16th Street </t>
  </si>
  <si>
    <t>['Doorman', 'Elevator', 'Laundry in Building', 'Dishwasher', 'Hardwood Floors', 'Wheelchair Access', 'No Fee']</t>
  </si>
  <si>
    <t>fb0780fc846ef45ec33524062cba28fb</t>
  </si>
  <si>
    <t>['https://photos.renthop.com/2/6818183_a55b68358b622a3129f06ad3256b2176.jpg', 'https://photos.renthop.com/2/6818183_bebafae25ba4406cfb6e299a9624aae1.jpg', 'https://photos.renthop.com/2/6818183_1da5068a07e822d2c3e35227016651f7.jpg', 'https://photos.renthop.com/2/6818183_b95ffe48bd5ae5c6be1c648e821aa8ab.jpg', 'https://photos.renthop.com/2/6818183_3d429aaed6166727332d00fc41ebfd77.jpg', 'https://photos.renthop.com/2/6818183_94673aa7dd7978c4b50b3b7aa832be75.jpg']</t>
  </si>
  <si>
    <t xml:space="preserve">145  East 16th Street </t>
  </si>
  <si>
    <t>b1ff13eed93ba353d5cc103088276c6e</t>
  </si>
  <si>
    <t>2016-06-24 05:04:03</t>
  </si>
  <si>
    <t xml:space="preserve">(((Spacious 2 bedroom in the Upper East Side)))-Hardwood floors-Nice kitchen-Close to transportation -Near to plenty of stores, supermarket, etc.For private viewing please contact-Lennie, Bond NY C:501-606-3449 E:kagglemanager@renthop.com&lt;br /&gt;&lt;br /&gt;Bond New York is a real estate broker that supports equal housing opportunity.&lt;p&gt;&lt;a  website_redacted </t>
  </si>
  <si>
    <t>E 61 St.</t>
  </si>
  <si>
    <t>['https://photos.renthop.com/2/7208829_b01dcd6407d9d82bdd8103c49087e93e.jpg', 'https://photos.renthop.com/2/7208829_a04abc2974992c7368a112ecd8dbf4de.jpg', 'https://photos.renthop.com/2/7208829_daef0bb7c1c4271343567b466fce0ca9.jpg', 'https://photos.renthop.com/2/7208829_a69c3bc4feccbddf544156026a80d9c2.jpg', 'https://photos.renthop.com/2/7208829_1dfec6ae5194ca8ac6e417ed2b4b302e.jpg']</t>
  </si>
  <si>
    <t>311 E 61 St.</t>
  </si>
  <si>
    <t>a2df35ae1ff1583170f58181e97b18e6</t>
  </si>
  <si>
    <t>2016-06-12 06:43:36</t>
  </si>
  <si>
    <t>Brand new stunning 3 bedroom. Will have washer/dryerin unit. Renovations are finishing up now. Queen sized bedrooms.Brand new kitchen with granite counters and stainless steelappliances. Extra large living room. Great light. Pets case bycase. Close to ColumbiaPresbyterian.&lt;br&gt;&lt;br&gt;&lt;br&gt;&lt;br&gt;&lt;br&gt;&lt;br&gt;&lt;br&gt;KW150974</t>
  </si>
  <si>
    <t>W 167th St</t>
  </si>
  <si>
    <t>['Elevator']</t>
  </si>
  <si>
    <t>1569bdfd04db2539274ccaa530667da4</t>
  </si>
  <si>
    <t>['https://photos.renthop.com/2/7147322_a0cb50fdae56fe3151b17c49d9705821.jpg', 'https://photos.renthop.com/2/7147322_9aac9346f2b0d05396eda824222ff4f2.jpg', 'https://photos.renthop.com/2/7147322_40050fab31b4bc9ec91248b74e335060.jpg', 'https://photos.renthop.com/2/7147322_5840226af3b92fefef327c44128ac1f3.jpg', 'https://photos.renthop.com/2/7147322_dcc345ff741440090af75081be75a2ca.jpg', 'https://photos.renthop.com/2/7147322_857d94a9e006549764c7b269f2ab055c.jpg']</t>
  </si>
  <si>
    <t>504 W 167th St</t>
  </si>
  <si>
    <t>2016-04-20 01:22:34</t>
  </si>
  <si>
    <t xml:space="preserve"> </t>
  </si>
  <si>
    <t>Amsterdam Avenue</t>
  </si>
  <si>
    <t>['Pre-War', 'Dogs Allowed', 'Cats Allowed']</t>
  </si>
  <si>
    <t>979f1bb31a3acc6159a6776e168f59b2</t>
  </si>
  <si>
    <t>706 Amsterdam Avenue</t>
  </si>
  <si>
    <t>27672509cffbf54c6202b2fc380078ad</t>
  </si>
  <si>
    <t>2016-04-09 04:08:44</t>
  </si>
  <si>
    <t xml:space="preserve">Kitchens: GE Profile 36 Cook-top, Stainless Steel GE Profile Wall Oven, Vented Broan 36 Stainless Steel Hood, Sharp Microwave Drawer, Paneled GE Profile Dishwasher, Paneled Kitchen aid refrigerator, GE Monogram Wine Cooler and Caesarstone counter top. Bathrooms: Beautifully finished with Nublado or Zebrano marble, Caesarstone vanity tops, Kohler fixtures and radiant heated flooring.Interiors: The apartments also come equipped with a Bosch washer dryer, custom wall-to-wall built-in cabinetry, crown molding and window treatments. Wide plank wood flooring throughout. Breathtaking open views from every room including views of the East River. Custom closet options.&lt;br /&gt;&lt;br /&gt;*Net effective rent based on 14 month lease with 2 month free&lt;br /&gt;&lt;br /&gt;&lt;br /&gt;&lt;br /&gt;&lt;br /&gt;&lt;br /&gt;&lt;br /&gt;&lt;br /&gt;&lt;br /&gt;&lt;br /&gt;&lt;br /&gt;&lt;br /&gt;&lt;br /&gt;&lt;br /&gt;&lt;br /&gt;&lt;br /&gt;&lt;p&gt;&lt;a  website_redacted </t>
  </si>
  <si>
    <t>East 86th Street</t>
  </si>
  <si>
    <t>['Doorman', 'Laundry in Building', 'Laundry in Unit', 'Dishwasher', 'Hardwood Floors', 'No Fee']</t>
  </si>
  <si>
    <t>d2bce61e0e0079ebdc8c281e415e045b</t>
  </si>
  <si>
    <t>['https://photos.renthop.com/2/6848778_5ddddfc5622d62c1376643f7d2f07377.jpg', 'https://photos.renthop.com/2/6848778_91d65b423cff9c90205f839038ef3607.jpg', 'https://photos.renthop.com/2/6848778_f2841d1d720d020fcbffa919a56a0f57.jpg', 'https://photos.renthop.com/2/6848778_b61d8075035c8b978f2ddc1291a9bfc1.jpg', 'https://photos.renthop.com/2/6848778_ff337bef70037db06884ada9c89e71cb.jpg', 'https://photos.renthop.com/2/6848778_6eedb3d281e956d34f3a28c9240b17ee.jpg', 'https://photos.renthop.com/2/6848778_0c128d40ec0cd98792728fa830d435eb.jpg', 'https://photos.renthop.com/2/6848778_3bb6a717b34211a21cf02c346baa7c4c.jpg', 'https://photos.renthop.com/2/6848778_f38b1fa5188fbc513b0847d953eb053e.jpg']</t>
  </si>
  <si>
    <t>201 East 86th Street</t>
  </si>
  <si>
    <t>2016-04-09 01:28:16</t>
  </si>
  <si>
    <t xml:space="preserve">RENOVATED SPACIOUS TWO BEDROOM IN CROWN HEIGHTS, BROOKLYN. Live in this newly renovated two bedroom apartment that features stainless steel appliance, a beautiful full bath, granite counter-tops, and a HUGE living space. The bedroom can both fit Queen sized bed and both come with good closet space. The apartment is also located close to a list of shops and restaurants, Crunch fitness gym, Lincoln Terrace Park, the 3 train Saratoga Avenue. Feel free to contact us for a viewing. </t>
  </si>
  <si>
    <t>630b5501830bf5e1aafacb4f7cdf2750</t>
  </si>
  <si>
    <t>['https://photos.renthop.com/2/6846405_dc6e9845280670a61af0ba5b4386430f.jpg', 'https://photos.renthop.com/2/6846405_a449e2d0c8e41313dadf29db03dd213a.jpg', 'https://photos.renthop.com/2/6846405_2bcc38f10f5951ea1649b203df9a4bca.jpg', 'https://photos.renthop.com/2/6846405_c04ed76b2d41eb7a54f17e1d79e4c85d.jpg', 'https://photos.renthop.com/2/6846405_23f2a9a5c17032fd875bd51973338475.jpg']</t>
  </si>
  <si>
    <t>23 East 55th Street</t>
  </si>
  <si>
    <t>bb7340d109bfe2ab60caa6b6dcb3c448</t>
  </si>
  <si>
    <t>2016-04-06 02:21:52</t>
  </si>
  <si>
    <t xml:space="preserve">Loft, High Ceilings, Hardwood, LightHuge Studio, historic charm, prime location,  Upper East Sidespacious high ceilings, Beautiful hard wood floors, call or txt Dante Salerno  983-599-1044 or via email at kagglemanager@renthop.com New York is a real estate broker that supports equal housing opportunity.&lt;br /&gt;&lt;br /&gt;Bond New York is a real estate broker that supports equal housing opportunity.&lt;p&gt;&lt;a  website_redacted </t>
  </si>
  <si>
    <t>E 74 Street</t>
  </si>
  <si>
    <t>['Loft', 'Hardwood Floors', 'Cats Allowed']</t>
  </si>
  <si>
    <t>35af1611db6bc8ffe0488799a5bc97d3</t>
  </si>
  <si>
    <t>['https://photos.renthop.com/2/6828553_1a5c3cc842ac644ded3964d256d9d4d9.jpg', 'https://photos.renthop.com/2/6828553_6e235091ecc52c29f4765e64a6c79d40.jpg', 'https://photos.renthop.com/2/6828553_fc7dc185ef7e367c1028c4c7cc531a5d.jpg', 'https://photos.renthop.com/2/6828553_113559f90d545ff15aa4bc7c1cc1bf4e.jpg', 'https://photos.renthop.com/2/6828553_e6b591e8049c4b73e574adabc6f55891.jpg']</t>
  </si>
  <si>
    <t>409 E 74 Street</t>
  </si>
  <si>
    <t>b1920a8955b71b30fbb4bad0248f60a4</t>
  </si>
  <si>
    <t>2016-04-04 01:17:51</t>
  </si>
  <si>
    <t xml:space="preserve">This is the one. It's a pre-war, two bedroom plus the Park Slope area is lovely. You should absolutely schedule a viewing ASAP.The unit's highlights include east exposure and hardwood floors.You might never need it with New York's many restaurant options, but the eat-in kitchen was gut renovated and comes with an open layout and hardwood flooring. The apartment has a gas oven, a dishwasher, a full-sized fridge, a gas range, and stainless steel appliances.The bedroom has hardwood floors and a window with a view. The bedroom is average sized, and should have room for a queen.This is a great opportunity to rent in a building that's well maintained. The full amenity list includes: a live-in super and a front door buzzer.To schedule a showing and for any more questions, please contact me today. </t>
  </si>
  <si>
    <t>14th Street</t>
  </si>
  <si>
    <t>2f9835382bab727f99bfb0519a776650</t>
  </si>
  <si>
    <t>['https://photos.renthop.com/2/6819930_d2ea87c69f79bed225f9ca03c2e05c5e.jpg', 'https://photos.renthop.com/2/6819930_04a904fe910cf933e3f8212c89d84420.jpg']</t>
  </si>
  <si>
    <t>415 14th Street</t>
  </si>
  <si>
    <t>c5ac932395aabfd2e04f782fef984f06</t>
  </si>
  <si>
    <t>2016-06-01 05:38:33</t>
  </si>
  <si>
    <t xml:space="preserve">This residence is located in the Upper East Side of Manhattan in the 80s and Park Avenue. This prewar building comes with many great amenities such as a 24 hour doorman, elevator, concierge, fitness center, and laundry. In one of the best schools in Manhattan. This residence is spacious 1 bedroom 1 bathrooms with a dining area, many closets, abundant of light, gorgeous hardwood floors, fireplace, central A/C, granite kitchen with stainless steel appliances and windowed, and marble bathrooms. Great place to call your next home.&lt;br /&gt;&lt;br /&gt;Call or text David at (171-725-9903 or email at kagglemanager@renthop.com to schedule a viewing.&lt;br /&gt;&lt;br /&gt;&lt;br /&gt;&lt;br /&gt;&lt;br /&gt;&lt;br /&gt;&lt;br /&gt;&lt;br /&gt;&lt;p&gt;&lt;a  website_redacted </t>
  </si>
  <si>
    <t xml:space="preserve">E 80th St. </t>
  </si>
  <si>
    <t>['Fireplace', 'Dining Room', 'Doorman', 'Elevator', 'Laundry in Building', 'Laundry in Unit', 'High Speed Internet', 'Dishwasher', 'Hardwood Floors', 'Wheelchair Access']</t>
  </si>
  <si>
    <t>aa9e353a6b43b125cbc89cb751090a9e</t>
  </si>
  <si>
    <t>['https://photos.renthop.com/2/7091995_736d6020d40b97b3681ddb9fbc9589f1.jpg', 'https://photos.renthop.com/2/7091995_69aa9fd75bd8fbf1aa8bca978bd21dc0.jpg', 'https://photos.renthop.com/2/7091995_4c1853f113a40ee7813f3b759f607c5d.jpg', 'https://photos.renthop.com/2/7091995_1dd414af52b8a374bfc9d1172cfad824.jpg', 'https://photos.renthop.com/2/7091995_007d8cb8cc6426d62d0fc917038c11a6.jpg']</t>
  </si>
  <si>
    <t xml:space="preserve">111 E 80th St. </t>
  </si>
  <si>
    <t>e7332bbe70e21bd8d4edf363a078b8e0</t>
  </si>
  <si>
    <t>2016-04-16 03:19:02</t>
  </si>
  <si>
    <t>East 60th Street</t>
  </si>
  <si>
    <t>['Doorman']</t>
  </si>
  <si>
    <t>60fd659c992c607b2560700e0e9eb052</t>
  </si>
  <si>
    <t>['https://photos.renthop.com/2/6882553_mb_39be794f37161474deaaf68a517603b8.jpg', 'https://photos.renthop.com/2/6882553_mb_646bb48708a592c3c130d0805d63878e.jpg', 'https://photos.renthop.com/2/6882553_b5ff930849161fc567875e21760a18db.jpg', 'https://photos.renthop.com/2/6882553_3a8e9cd3fe08fff905e840341a23df79.jpg']</t>
  </si>
  <si>
    <t>351 East 60th Street</t>
  </si>
  <si>
    <t>e05b9b76632645e8346b58eb51973124</t>
  </si>
  <si>
    <t>2016-04-15 02:44:51</t>
  </si>
  <si>
    <t xml:space="preserve">Renovated one bedroom apartment features deco fireplace, queen size bedroom with a loft, southern exposure!&lt;br /&gt;&lt;br /&gt;Bond New York is a real estate broker that supports equal housing opportunity.&lt;p&gt;&lt;a  website_redacted </t>
  </si>
  <si>
    <t>W 73 Street</t>
  </si>
  <si>
    <t>['Fireplace', 'Hardwood Floors']</t>
  </si>
  <si>
    <t>0ff0d93046667461eb044371b68a4999</t>
  </si>
  <si>
    <t>['https://photos.renthop.com/2/6875784_5245f2b30c51e05c79e0a323310d28e5.jpg', 'https://photos.renthop.com/2/6875784_2d85c22ac914658588b9c9af9be83f19.jpg', 'https://photos.renthop.com/2/6875784_adeb89aa7a462dd7b84fa289a9ccce89.jpg', 'https://photos.renthop.com/2/6875784_56388ef879c57c7a3dcde736d7561dcf.jpg', 'https://photos.renthop.com/2/6875784_3ec15ca78031a7083b4eaad48f880755.jpg']</t>
  </si>
  <si>
    <t>49 W 73 Street</t>
  </si>
  <si>
    <t>e72c3fe47a374e028764154bee5b5925</t>
  </si>
  <si>
    <t>2016-04-27 02:11:22</t>
  </si>
  <si>
    <t xml:space="preserve">Floor thru 3 bedroom, 2 baths apartment features 2 private terrace.Amazing deal..don't miss out on this apartment call for appointment&lt;br&gt;&lt;p&gt;&lt;img src= " website_redacted width="1" height="1" /&gt;&lt;ul&gt;&lt;li&gt;&lt;a target=_blank href= website_redacted Nicholas Mortland for more information&lt;/a&gt; &lt;/li&gt;&lt;li&gt;&lt;a target=_blank href= website_redacted full listing information on elliman.com&lt;/a&gt; &lt;/li&gt;&lt;/ul&gt;&lt;/p&gt; </t>
  </si>
  <si>
    <t>['Balcony', 'Terrace', 'Outdoor Space', 'Dogs Allowed', 'Cats Allowed']</t>
  </si>
  <si>
    <t>47d895a9b0e381e28a846d005fdbb84f</t>
  </si>
  <si>
    <t>['https://photos.renthop.com/2/6929175_2c7b2810e68e98e5beda1441d8281b80.jpg', 'https://photos.renthop.com/2/6929175_14d0c9f4293338eb16bded079d15abe9.jpg']</t>
  </si>
  <si>
    <t>305 Amsterdam Avenue</t>
  </si>
  <si>
    <t>0e72c5f740c1705c26753ce9fc27f7c3</t>
  </si>
  <si>
    <t>2016-04-13 03:11:43</t>
  </si>
  <si>
    <t xml:space="preserve">+ NO FEE and 1 MONTH FREE with 12 Months Lease for a limited time only!!! + Extensive Ceiling to Floor Gut Renovation! PET FRIENDLY TOO!&lt;br /&gt;&lt;br /&gt;+ Featuring Polished Ebony Hardwood Floors, High Ceiling, Exposed Brick, Handsome Crown Moldings and Recessed Lighting Throughout the Home!&lt;br /&gt;&lt;br /&gt;+ Spacious Living Area plus 3 Bedrooms and a Private Outdoor Space on the Rooftop&lt;br /&gt;&lt;br /&gt;+ Modern Kitchen with Carrara Marble Counter-Tops, Espresso-Colored Cabinets, Brand New Stainless Steel Appliances, including Dishwasher and Microwave Oven&lt;br /&gt;&lt;br /&gt;+ Full Baths with Beautiful Carrara Marble and Subway Herringbone Tile Work&lt;br /&gt;&lt;br /&gt;+ In-Unit Washer and Dryer by BOSCH&lt;br /&gt;&lt;br /&gt;+ Down the Street from the High Line Park, Plenty of Neighborhood Joints like The Park, Avenue, The High Line Hotel, Morimoto, Buddakan, Chelsea Market and More?&lt;br /&gt;&lt;br /&gt;+ Minutes from Google NYC Headquarters, Twitter NYC Headquarters and Shopping at the nearby Chelsea Market and Meatpacking District&lt;br /&gt;&lt;br /&gt;+ Call/Text Lucas To See This and Other Residences Across New York City!&lt;br /&gt;&lt;br /&gt;+ ???? - ?? - ???&lt;br /&gt;&lt;br /&gt;Bond New York is a real estate broker that supports equal housing opportunity.&lt;p&gt;&lt;a  website_redacted </t>
  </si>
  <si>
    <t>W 19 Street</t>
  </si>
  <si>
    <t>['Multi-Level', 'Terrace', 'Laundry in Unit', 'Dishwasher', 'Hardwood Floors', 'No Fee', 'Outdoor Space']</t>
  </si>
  <si>
    <t>ffd7307e4924587b30ec014a95db1362</t>
  </si>
  <si>
    <t>['https://photos.renthop.com/2/6864916_6908e53d9856ff9c78d57fcff2a37ab4.jpg', 'https://photos.renthop.com/2/6864916_9f57363e3c0312da3e1c8ecba5234d84.jpg', 'https://photos.renthop.com/2/6864916_ebc2f99c8322ddc5b7f3085a75fe9067.jpg', 'https://photos.renthop.com/2/6864916_bceade0d0dbf848dc3d9aa1aadba6a07.jpg', 'https://photos.renthop.com/2/6864916_757cebb719234dc4e8d0b212a8a0e848.jpg', 'https://photos.renthop.com/2/6864916_07d044d0f8f3f6274216f561ad97dc80.jpg', 'https://photos.renthop.com/2/6864916_80bffa0992468ce0499bfa9bd8d4e998.jpg', 'https://photos.renthop.com/2/6864916_e584c792b6a56ab70d9a734b0a64f8c3.jpg', 'https://photos.renthop.com/2/6864916_ad0c45ba3b3fb90eaa0451957ac5a9c8.jpg', 'https://photos.renthop.com/2/6864916_234d9e8386c2913b98bc7113859178b9.jpg', 'https://photos.renthop.com/2/6864916_33055e039c1b5ada726f2f463905d2b8.jpg']</t>
  </si>
  <si>
    <t>446 W 19 Street</t>
  </si>
  <si>
    <t>d29dfc599809f1acbc9eeb6d98f0aa9e</t>
  </si>
  <si>
    <t>2016-04-14 04:58:05</t>
  </si>
  <si>
    <t>Floor through 2 bed/1 bath on quiet Cobble Hill block.</t>
  </si>
  <si>
    <t>Amity Street</t>
  </si>
  <si>
    <t>['Cats Allowed', 'Dogs Allowed', 'Exclusive']</t>
  </si>
  <si>
    <t>74bc431ae127fcf8f62f0b62ad51e9eb</t>
  </si>
  <si>
    <t>80 Amity Street</t>
  </si>
  <si>
    <t>878a9070fdefc740810986f8d1d91b0b</t>
  </si>
  <si>
    <t>2016-04-16 04:10:58</t>
  </si>
  <si>
    <t xml:space="preserve">        Two Bedroom Gut Renovated Apartment. Gorgeous Kitchen With Black Granite, New Appliances, And Window. Living Room Has High Ceilings, Sparkling Wood Floors, And Lots Of Light. Bathroom Is Luxurious, New With Marble Walls, And A Window Too! Close To Trains!</t>
  </si>
  <si>
    <t>65th Ave</t>
  </si>
  <si>
    <t>4c2d70526b6dce48b9785a2dbfd9d5a0</t>
  </si>
  <si>
    <t>['https://photos.renthop.com/2/6883194_f5f4fec1674b427fdf0e3470c2d2a106.jpg']</t>
  </si>
  <si>
    <t>102-32 65th Ave</t>
  </si>
  <si>
    <t>8e9dc82b43909b9f3a6a12d4468fe3c7</t>
  </si>
  <si>
    <t>2016-04-18 02:51:45</t>
  </si>
  <si>
    <t xml:space="preserve">For the best apartment match up, kindly email me your moving date. I have access to all apartments currently on the market, on our Bond New York website (www.bondnewyork.com), and company exclusives updated in our real time database. To schedule now an exclusive appointment to view this apartments contact Kate Roberts-Ishii CALL/TEXT 013-539-5780 or e-mail kagglemanager@renthop.com&lt;br /&gt;&lt;br /&gt;&lt;br /&gt;&lt;br /&gt;Bond New York is a real estate broker that supports equal housing opportunity.&lt;p&gt;&lt;a  website_redacted </t>
  </si>
  <si>
    <t>Cornelia Street</t>
  </si>
  <si>
    <t>['Elevator', 'Laundry in Unit', 'Hardwood Floors', 'Cats Allowed']</t>
  </si>
  <si>
    <t>c98786b9944c37c6a7edadc2a7f9bbb9</t>
  </si>
  <si>
    <t>['https://photos.renthop.com/2/6889329_b5b707a948870b9fc3072168e962d10f.jpg', 'https://photos.renthop.com/2/6889329_0af1d049858aa16d92d3ae735035308b.jpg', 'https://photos.renthop.com/2/6889329_99d941cc908992fe1fb4f005f508f5f9.jpg']</t>
  </si>
  <si>
    <t>7 Cornelia Street</t>
  </si>
  <si>
    <t>d89f514c3ed0abaae52cba7017ac0701</t>
  </si>
  <si>
    <t>2016-04-22 03:50:21</t>
  </si>
  <si>
    <t xml:space="preserve">A Superb Eastside Address In The Heart Of Lively Midtown ManhattanConveniently Located To Many Exclusive shops Restaurants And Night LifeElevator Building Features A Beautiful Marble Lobby&lt;br /&gt;&lt;br /&gt;Beautiful 3-Level Triplex Layout, Unique Living Area Apartment Has New Kitchen With Dishwasher And Microwave All Rooms With Air Conditioning, Heat, And Full Large Floor To Ceiling Windows New Marble Bathroom With Lots Of Storage, Oversized Medicine CabinetPrivate BalconyThis Is A Low Fee Unit&lt;br /&gt;&lt;br /&gt;To View This Apartment Please Call Eli 910-483-6814 / kagglemanager@renthop.com&lt;br /&gt;&lt;br /&gt;&lt;p&gt;&lt;a  website_redacted </t>
  </si>
  <si>
    <t>East 54th Street</t>
  </si>
  <si>
    <t>['Dining Room', 'Balcony', 'Elevator', 'Garden/Patio', 'Loft', 'Multi-Level', 'Terrace', 'Laundry in Building', 'Laundry in Unit', 'Dishwasher', 'Hardwood Floors', 'No Fee', 'Outdoor Space']</t>
  </si>
  <si>
    <t>1fb46c4a72bcf764ac35fc23f394760d</t>
  </si>
  <si>
    <t>['https://photos.renthop.com/2/6911693_a9076e80df765e07033cce9d989eea6a.jpg', 'https://photos.renthop.com/2/6911693_b060168c0cc155118b6eca6a27c569e3.jpg', 'https://photos.renthop.com/2/6911693_3a9c342a854b6130ae30e31da76a130c.jpg', 'https://photos.renthop.com/2/6911693_faba53648508172e8f9ae205ee8a9e1d.jpg', 'https://photos.renthop.com/2/6911693_27d9ee7982baa87ee9259f3ec7e00791.jpg']</t>
  </si>
  <si>
    <t>123 East 54th Street</t>
  </si>
  <si>
    <t>6f42136c0b436713b38b7772afdf23a8</t>
  </si>
  <si>
    <t>2016-04-27 06:43:52</t>
  </si>
  <si>
    <t xml:space="preserve">One of the newest luxury buildings in Long Island City. Amenities include 24 Hour doorman, Gym, Tennis court, Volleyball court, Roof deck and laundry. Steps away from the subway and just 1 stop away from grand central station.&lt;br /&gt;&lt;br /&gt;Beautiful 3 bedroom (Flex) with balcony and beautiful hardwood floors, large windows for plenty of natural lighting, fully renovated bathroom and kitchen with granite counter tops and stainless steel appliances, unit has air conditioner and has tons of closet space.&lt;br /&gt;&lt;br /&gt;for more info or to view contact Erez Ojalvo857-272-0510&lt;br /&gt;&lt;br /&gt;Must see wont last !!!!&lt;p&gt;&lt;a  website_redacted </t>
  </si>
  <si>
    <t>['Balcony', 'Doorman', 'Elevator', 'Fitness Center', 'Laundry in Building', 'Dishwasher', 'Hardwood Floors', 'Wheelchair Access', 'No Fee', 'Outdoor Space', 'Dogs Allowed', 'Cats Allowed']</t>
  </si>
  <si>
    <t>38b9b12248c3606e54559a4c8e4f50d6</t>
  </si>
  <si>
    <t>['https://photos.renthop.com/2/6933506_e0b96a666ea3b664a3393563cbd0d9b5.jpg', 'https://photos.renthop.com/2/6933506_99b6f32531cdb330f09ddfb15c721be9.jpg', 'https://photos.renthop.com/2/6933506_cc5aa38c2bdc8738f8cf5dcff0f6fc80.jpg', 'https://photos.renthop.com/2/6933506_dca5dee53c784981e0c41df18c0de0b4.jpg', 'https://photos.renthop.com/2/6933506_eb8afebb4bca0747f04ba43dcc3774d9.jpg', 'https://photos.renthop.com/2/6933506_2ec20cdc23c26c98b3429f9ef91b2e2e.jpg']</t>
  </si>
  <si>
    <t>4540 Center Boulevard</t>
  </si>
  <si>
    <t>ColumnRaw</t>
  </si>
  <si>
    <t>ColumnClean</t>
  </si>
  <si>
    <t>Location1</t>
  </si>
  <si>
    <t>Location2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</si>
</sst>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409]* #,##0.00_ ;_-[$$-409]* \-#,##0.00\ ;_-[$$-409]* &quot;-&quot;??_ ;_-@_ "/>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theme="3"/>
      <name val="Calibri"/>
      <family val="2"/>
      <scheme val="minor"/>
    </font>
  </fonts>
  <fills count="3">
    <fill>
      <patternFill patternType="none"/>
    </fill>
    <fill>
      <patternFill patternType="gray125"/>
    </fill>
    <fill>
      <patternFill patternType="solid">
        <fgColor rgb="FFFFCC99"/>
      </patternFill>
    </fill>
  </fills>
  <borders count="5">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right/>
      <top/>
      <bottom style="medium">
        <color theme="4" tint="0.39997558519241921"/>
      </bottom>
      <diagonal/>
    </border>
    <border>
      <left style="thin">
        <color auto="1"/>
      </left>
      <right style="thin">
        <color auto="1"/>
      </right>
      <top style="thin">
        <color auto="1"/>
      </top>
      <bottom style="thin">
        <color auto="1"/>
      </bottom>
      <diagonal/>
    </border>
  </borders>
  <cellStyleXfs count="5">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2" borderId="1" applyNumberFormat="0" applyAlignment="0" applyProtection="0"/>
    <xf numFmtId="0" fontId="4" fillId="0" borderId="3" applyNumberFormat="0" applyFill="0" applyAlignment="0" applyProtection="0"/>
  </cellStyleXfs>
  <cellXfs count="18">
    <xf numFmtId="0" fontId="0" fillId="0" borderId="0" xfId="0"/>
    <xf numFmtId="164" fontId="0" fillId="0" borderId="0" xfId="0" applyNumberFormat="1"/>
    <xf numFmtId="164" fontId="1" fillId="0" borderId="0" xfId="0" applyNumberFormat="1" applyFont="1"/>
    <xf numFmtId="10" fontId="0" fillId="0" borderId="0" xfId="2" applyNumberFormat="1" applyFont="1"/>
    <xf numFmtId="164" fontId="0" fillId="0" borderId="2" xfId="0" applyNumberFormat="1" applyBorder="1"/>
    <xf numFmtId="10" fontId="0" fillId="0" borderId="2" xfId="2" applyNumberFormat="1" applyFont="1" applyBorder="1"/>
    <xf numFmtId="0" fontId="1" fillId="0" borderId="0" xfId="0" applyFont="1"/>
    <xf numFmtId="0" fontId="4" fillId="0" borderId="3" xfId="4"/>
    <xf numFmtId="0" fontId="4" fillId="0" borderId="0" xfId="4" applyFill="1" applyBorder="1"/>
    <xf numFmtId="0" fontId="0" fillId="0" borderId="0" xfId="0" applyFont="1"/>
    <xf numFmtId="0" fontId="3" fillId="2" borderId="1" xfId="3" applyFont="1" applyAlignment="1">
      <alignment horizontal="right"/>
    </xf>
    <xf numFmtId="164" fontId="3" fillId="2" borderId="1" xfId="3" applyNumberFormat="1" applyFont="1" applyAlignment="1">
      <alignment horizontal="right"/>
    </xf>
    <xf numFmtId="164" fontId="4" fillId="0" borderId="3" xfId="4" applyNumberFormat="1"/>
    <xf numFmtId="43" fontId="0" fillId="0" borderId="0" xfId="1" applyFont="1"/>
    <xf numFmtId="43" fontId="1" fillId="0" borderId="0" xfId="1" applyFont="1"/>
    <xf numFmtId="43" fontId="4" fillId="0" borderId="3" xfId="1" applyFont="1" applyBorder="1"/>
    <xf numFmtId="43" fontId="0" fillId="0" borderId="2" xfId="1" applyFont="1" applyBorder="1"/>
    <xf numFmtId="0" fontId="1" fillId="0" borderId="4" xfId="0" applyFont="1" applyBorder="1" applyAlignment="1">
      <alignment horizontal="center" vertical="top"/>
    </xf>
  </cellXfs>
  <cellStyles count="5">
    <cellStyle name="Comma" xfId="1" builtinId="3"/>
    <cellStyle name="Heading 3" xfId="4" builtinId="18"/>
    <cellStyle name="Input" xfId="3" builtinId="20"/>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aw_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lean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1">
          <cell r="B1" t="str">
            <v>bathrooms</v>
          </cell>
          <cell r="C1" t="str">
            <v>bedrooms</v>
          </cell>
          <cell r="D1" t="str">
            <v>building_id</v>
          </cell>
          <cell r="E1" t="str">
            <v>created</v>
          </cell>
          <cell r="F1" t="str">
            <v>description</v>
          </cell>
          <cell r="G1" t="str">
            <v>display_address</v>
          </cell>
          <cell r="H1" t="str">
            <v>features</v>
          </cell>
          <cell r="I1" t="str">
            <v>interest_level</v>
          </cell>
          <cell r="J1" t="str">
            <v>latitude</v>
          </cell>
          <cell r="K1" t="str">
            <v>listing_id</v>
          </cell>
          <cell r="L1" t="str">
            <v>longitude</v>
          </cell>
          <cell r="M1" t="str">
            <v>manager_id</v>
          </cell>
          <cell r="N1" t="str">
            <v>photos</v>
          </cell>
          <cell r="O1" t="str">
            <v>price</v>
          </cell>
          <cell r="P1" t="str">
            <v>street_address</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bathrooms</v>
          </cell>
          <cell r="C1" t="str">
            <v>bedrooms</v>
          </cell>
          <cell r="D1" t="str">
            <v>building_id</v>
          </cell>
          <cell r="E1" t="str">
            <v>description</v>
          </cell>
          <cell r="F1" t="str">
            <v>display_address</v>
          </cell>
          <cell r="G1" t="str">
            <v>features</v>
          </cell>
          <cell r="H1" t="str">
            <v>interest_level</v>
          </cell>
          <cell r="I1" t="str">
            <v>latitude</v>
          </cell>
          <cell r="J1" t="str">
            <v>listing_id</v>
          </cell>
          <cell r="K1" t="str">
            <v>longitude</v>
          </cell>
          <cell r="L1" t="str">
            <v>manager_id</v>
          </cell>
          <cell r="M1" t="str">
            <v>photos</v>
          </cell>
          <cell r="N1" t="str">
            <v>price</v>
          </cell>
          <cell r="O1" t="str">
            <v>street_address</v>
          </cell>
          <cell r="P1" t="str">
            <v>DateTime</v>
          </cell>
          <cell r="Q1" t="str">
            <v>num_of_photos</v>
          </cell>
          <cell r="R1" t="str">
            <v>the_bronx</v>
          </cell>
          <cell r="S1" t="str">
            <v>brooklyn</v>
          </cell>
          <cell r="T1" t="str">
            <v>manhattan</v>
          </cell>
          <cell r="U1" t="str">
            <v>queens</v>
          </cell>
          <cell r="V1" t="str">
            <v>staten_island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38"/>
  <sheetViews>
    <sheetView tabSelected="1" workbookViewId="0">
      <selection activeCell="G21" sqref="G21"/>
    </sheetView>
  </sheetViews>
  <sheetFormatPr defaultRowHeight="14.4" x14ac:dyDescent="0.3"/>
  <cols>
    <col min="1" max="1" width="3.109375" customWidth="1"/>
    <col min="2" max="2" width="15.44140625" style="1" bestFit="1" customWidth="1"/>
    <col min="3" max="3" width="13.6640625" style="13" bestFit="1" customWidth="1"/>
    <col min="4" max="4" width="12.77734375" bestFit="1" customWidth="1"/>
    <col min="6" max="6" width="14.6640625" bestFit="1" customWidth="1"/>
    <col min="7" max="7" width="24.33203125" bestFit="1" customWidth="1"/>
    <col min="9" max="9" width="18.21875" bestFit="1" customWidth="1"/>
  </cols>
  <sheetData>
    <row r="1" spans="2:31" x14ac:dyDescent="0.3">
      <c r="C1" s="13" t="s">
        <v>9</v>
      </c>
    </row>
    <row r="2" spans="2:31" x14ac:dyDescent="0.3">
      <c r="B2" s="2" t="s">
        <v>1</v>
      </c>
      <c r="C2" s="14">
        <f ca="1">COUNT(INDIRECT(array_data2))</f>
        <v>48801</v>
      </c>
      <c r="F2" s="9" t="s">
        <v>4</v>
      </c>
      <c r="G2" s="11">
        <v>15000</v>
      </c>
      <c r="I2" s="6" t="s">
        <v>8</v>
      </c>
      <c r="J2" s="6" t="s">
        <v>13</v>
      </c>
      <c r="K2" s="6" t="s">
        <v>14</v>
      </c>
      <c r="L2" s="6" t="s">
        <v>15</v>
      </c>
      <c r="M2" s="6" t="s">
        <v>16</v>
      </c>
      <c r="N2" s="6" t="s">
        <v>17</v>
      </c>
      <c r="O2" s="6" t="s">
        <v>18</v>
      </c>
      <c r="P2" s="6" t="s">
        <v>19</v>
      </c>
      <c r="Q2" s="6" t="s">
        <v>20</v>
      </c>
      <c r="R2" s="6" t="s">
        <v>21</v>
      </c>
      <c r="S2" s="6" t="s">
        <v>22</v>
      </c>
      <c r="T2" s="6" t="s">
        <v>23</v>
      </c>
      <c r="U2" s="6" t="s">
        <v>24</v>
      </c>
      <c r="V2" s="6" t="s">
        <v>25</v>
      </c>
      <c r="W2" s="6" t="s">
        <v>26</v>
      </c>
      <c r="X2" s="6" t="s">
        <v>27</v>
      </c>
      <c r="Y2" s="6" t="s">
        <v>28</v>
      </c>
      <c r="Z2" s="6" t="s">
        <v>29</v>
      </c>
      <c r="AA2" s="6" t="s">
        <v>30</v>
      </c>
      <c r="AB2" s="6" t="s">
        <v>31</v>
      </c>
      <c r="AC2" s="6" t="s">
        <v>32</v>
      </c>
      <c r="AD2" s="6" t="s">
        <v>33</v>
      </c>
      <c r="AE2" s="6" t="s">
        <v>34</v>
      </c>
    </row>
    <row r="3" spans="2:31" x14ac:dyDescent="0.3">
      <c r="F3" s="9" t="s">
        <v>12</v>
      </c>
      <c r="G3" s="10" t="s">
        <v>0</v>
      </c>
      <c r="I3" t="s">
        <v>11</v>
      </c>
      <c r="J3">
        <f>[1]Sheet1!A1</f>
        <v>0</v>
      </c>
      <c r="K3" t="str">
        <f>[1]Sheet1!B1</f>
        <v>bathrooms</v>
      </c>
      <c r="L3" t="str">
        <f>[1]Sheet1!C1</f>
        <v>bedrooms</v>
      </c>
      <c r="M3" t="str">
        <f>[1]Sheet1!D1</f>
        <v>building_id</v>
      </c>
      <c r="N3" t="str">
        <f>[1]Sheet1!E1</f>
        <v>created</v>
      </c>
      <c r="O3" t="str">
        <f>[1]Sheet1!F1</f>
        <v>description</v>
      </c>
      <c r="P3" t="str">
        <f>[1]Sheet1!G1</f>
        <v>display_address</v>
      </c>
      <c r="Q3" t="str">
        <f>[1]Sheet1!H1</f>
        <v>features</v>
      </c>
      <c r="R3" t="str">
        <f>[1]Sheet1!I1</f>
        <v>interest_level</v>
      </c>
      <c r="S3" t="str">
        <f>[1]Sheet1!J1</f>
        <v>latitude</v>
      </c>
      <c r="T3" t="str">
        <f>[1]Sheet1!K1</f>
        <v>listing_id</v>
      </c>
      <c r="U3" t="str">
        <f>[1]Sheet1!L1</f>
        <v>longitude</v>
      </c>
      <c r="V3" t="str">
        <f>[1]Sheet1!M1</f>
        <v>manager_id</v>
      </c>
      <c r="W3" t="str">
        <f>[1]Sheet1!N1</f>
        <v>photos</v>
      </c>
      <c r="X3" t="str">
        <f>[1]Sheet1!O1</f>
        <v>price</v>
      </c>
      <c r="Y3" t="str">
        <f>[1]Sheet1!P1</f>
        <v>street_address</v>
      </c>
      <c r="Z3">
        <f>[1]Sheet1!Q1</f>
        <v>0</v>
      </c>
      <c r="AA3">
        <f>[1]Sheet1!R1</f>
        <v>0</v>
      </c>
      <c r="AB3">
        <f>[1]Sheet1!S1</f>
        <v>0</v>
      </c>
      <c r="AC3">
        <f>[1]Sheet1!T1</f>
        <v>0</v>
      </c>
      <c r="AD3">
        <f>[1]Sheet1!U1</f>
        <v>0</v>
      </c>
      <c r="AE3">
        <f>[1]Sheet1!V1</f>
        <v>0</v>
      </c>
    </row>
    <row r="4" spans="2:31" ht="15" thickBot="1" x14ac:dyDescent="0.35">
      <c r="B4" s="7" t="s">
        <v>5</v>
      </c>
      <c r="C4" s="15" t="s">
        <v>9</v>
      </c>
      <c r="D4" s="7" t="s">
        <v>10</v>
      </c>
      <c r="I4" t="s">
        <v>47</v>
      </c>
      <c r="J4">
        <f>[2]Sheet1!A1</f>
        <v>0</v>
      </c>
      <c r="K4" t="str">
        <f>[2]Sheet1!B1</f>
        <v>bathrooms</v>
      </c>
      <c r="L4" t="str">
        <f>[2]Sheet1!C1</f>
        <v>bedrooms</v>
      </c>
      <c r="M4" t="str">
        <f>[2]Sheet1!D1</f>
        <v>building_id</v>
      </c>
      <c r="N4" t="str">
        <f>[2]Sheet1!E1</f>
        <v>description</v>
      </c>
      <c r="O4" t="str">
        <f>[2]Sheet1!F1</f>
        <v>display_address</v>
      </c>
      <c r="P4" t="str">
        <f>[2]Sheet1!G1</f>
        <v>features</v>
      </c>
      <c r="Q4" t="str">
        <f>[2]Sheet1!H1</f>
        <v>interest_level</v>
      </c>
      <c r="R4" t="str">
        <f>[2]Sheet1!I1</f>
        <v>latitude</v>
      </c>
      <c r="S4" t="str">
        <f>[2]Sheet1!J1</f>
        <v>listing_id</v>
      </c>
      <c r="T4" t="str">
        <f>[2]Sheet1!K1</f>
        <v>longitude</v>
      </c>
      <c r="U4" t="str">
        <f>[2]Sheet1!L1</f>
        <v>manager_id</v>
      </c>
      <c r="V4" t="str">
        <f>[2]Sheet1!M1</f>
        <v>photos</v>
      </c>
      <c r="W4" t="str">
        <f>[2]Sheet1!N1</f>
        <v>price</v>
      </c>
      <c r="X4" t="str">
        <f>[2]Sheet1!O1</f>
        <v>street_address</v>
      </c>
      <c r="Y4" t="str">
        <f>[2]Sheet1!P1</f>
        <v>DateTime</v>
      </c>
      <c r="Z4" t="str">
        <f>[2]Sheet1!Q1</f>
        <v>num_of_photos</v>
      </c>
      <c r="AA4" t="str">
        <f>[2]Sheet1!R1</f>
        <v>the_bronx</v>
      </c>
      <c r="AB4" t="str">
        <f>[2]Sheet1!S1</f>
        <v>brooklyn</v>
      </c>
      <c r="AC4" t="str">
        <f>[2]Sheet1!T1</f>
        <v>manhattan</v>
      </c>
      <c r="AD4" t="str">
        <f>[2]Sheet1!U1</f>
        <v>queens</v>
      </c>
      <c r="AE4" t="str">
        <f>[2]Sheet1!V1</f>
        <v>staten_island</v>
      </c>
    </row>
    <row r="5" spans="2:31" x14ac:dyDescent="0.3">
      <c r="B5" s="1" t="s">
        <v>2</v>
      </c>
      <c r="C5" s="13">
        <f ca="1">COUNTIF(INDIRECT(array_data1),"&lt;"&amp;Price_Threshold)</f>
        <v>49029</v>
      </c>
      <c r="D5" s="3">
        <f ca="1">C5/C2</f>
        <v>1.0046720354091105</v>
      </c>
    </row>
    <row r="6" spans="2:31" ht="15" thickBot="1" x14ac:dyDescent="0.35">
      <c r="B6" s="4" t="s">
        <v>3</v>
      </c>
      <c r="C6" s="16">
        <f ca="1">COUNTIF(INDIRECT(array_data1),"&gt;"&amp;Price_Threshold)</f>
        <v>256</v>
      </c>
      <c r="D6" s="5">
        <f ca="1">C6/C2</f>
        <v>5.2457941435626321E-3</v>
      </c>
      <c r="I6" s="7" t="s">
        <v>41</v>
      </c>
      <c r="J6" s="7" t="s">
        <v>11</v>
      </c>
    </row>
    <row r="7" spans="2:31" x14ac:dyDescent="0.3">
      <c r="I7" s="8" t="s">
        <v>43</v>
      </c>
      <c r="J7" s="8" t="str">
        <f>INDEX(J2:AE2,MATCH(G3,J3:AE3,0))</f>
        <v>O</v>
      </c>
    </row>
    <row r="8" spans="2:31" ht="15" thickBot="1" x14ac:dyDescent="0.35">
      <c r="B8" s="12" t="s">
        <v>40</v>
      </c>
      <c r="C8" s="15" t="s">
        <v>48</v>
      </c>
      <c r="D8" s="7" t="s">
        <v>49</v>
      </c>
      <c r="I8" t="s">
        <v>789</v>
      </c>
      <c r="J8" t="str">
        <f>"["&amp;J6&amp;"]Sheet1!"</f>
        <v>[raw_data.xlsx]Sheet1!</v>
      </c>
    </row>
    <row r="9" spans="2:31" x14ac:dyDescent="0.3">
      <c r="B9" s="1" t="s">
        <v>6</v>
      </c>
      <c r="C9" s="13">
        <f ca="1">MIN(INDIRECT(array_data1))</f>
        <v>43</v>
      </c>
      <c r="D9" s="13">
        <f ca="1">MIN(INDIRECT(array_data2))</f>
        <v>1000</v>
      </c>
      <c r="I9" t="s">
        <v>42</v>
      </c>
      <c r="J9" t="str">
        <f>J8&amp;J7&amp;":"&amp;J7</f>
        <v>[raw_data.xlsx]Sheet1!O:O</v>
      </c>
    </row>
    <row r="10" spans="2:31" x14ac:dyDescent="0.3">
      <c r="B10" s="1" t="s">
        <v>7</v>
      </c>
      <c r="C10" s="13">
        <f ca="1">MAX(INDIRECT(array_data1))</f>
        <v>4490000</v>
      </c>
      <c r="D10" s="13">
        <f ca="1">MAX(INDIRECT(array_data2))</f>
        <v>13000</v>
      </c>
    </row>
    <row r="11" spans="2:31" ht="15" thickBot="1" x14ac:dyDescent="0.35">
      <c r="B11" s="1" t="s">
        <v>35</v>
      </c>
      <c r="C11" s="13">
        <f ca="1">_xlfn.STDEV.P(INDIRECT(array_data1))</f>
        <v>22066.642317478556</v>
      </c>
      <c r="D11" s="13">
        <f ca="1">_xlfn.STDEV.P(INDIRECT(array_data2))</f>
        <v>1604.3667631145497</v>
      </c>
      <c r="I11" s="7" t="s">
        <v>46</v>
      </c>
      <c r="J11" s="7" t="s">
        <v>47</v>
      </c>
    </row>
    <row r="12" spans="2:31" x14ac:dyDescent="0.3">
      <c r="B12" s="1" t="s">
        <v>37</v>
      </c>
      <c r="C12" s="13">
        <f ca="1">AVERAGE(INDIRECT(array_data1))</f>
        <v>3830.1740355000811</v>
      </c>
      <c r="D12" s="13">
        <f ca="1">AVERAGE(INDIRECT(array_data2))</f>
        <v>3518.0920677854961</v>
      </c>
      <c r="I12" s="8" t="s">
        <v>44</v>
      </c>
      <c r="J12" s="8" t="str">
        <f>INDEX(J2:AE2,MATCH(G3,J4:AE4,0))</f>
        <v>N</v>
      </c>
    </row>
    <row r="13" spans="2:31" x14ac:dyDescent="0.3">
      <c r="B13" s="1" t="s">
        <v>36</v>
      </c>
      <c r="C13" s="13">
        <f ca="1">_xlfn.QUARTILE.EXC(INDIRECT(array_data1),1)</f>
        <v>2500</v>
      </c>
      <c r="D13" s="13">
        <f ca="1">_xlfn.QUARTILE.EXC(INDIRECT(array_data2),1)</f>
        <v>2495</v>
      </c>
      <c r="I13" t="s">
        <v>790</v>
      </c>
      <c r="J13" t="str">
        <f>"["&amp;J11&amp;"]Sheet1!"</f>
        <v>[cleanData.xlsx]Sheet1!</v>
      </c>
    </row>
    <row r="14" spans="2:31" x14ac:dyDescent="0.3">
      <c r="B14" s="1" t="s">
        <v>38</v>
      </c>
      <c r="C14" s="13">
        <f ca="1">_xlfn.QUARTILE.EXC(INDIRECT(array_data1),2)</f>
        <v>3150</v>
      </c>
      <c r="D14" s="13">
        <f ca="1">_xlfn.QUARTILE.EXC(INDIRECT(array_data2),2)</f>
        <v>3125</v>
      </c>
      <c r="I14" t="s">
        <v>45</v>
      </c>
      <c r="J14" t="str">
        <f>J13&amp;J12&amp;":"&amp;J12</f>
        <v>[cleanData.xlsx]Sheet1!N:N</v>
      </c>
    </row>
    <row r="15" spans="2:31" x14ac:dyDescent="0.3">
      <c r="B15" s="1" t="s">
        <v>39</v>
      </c>
      <c r="C15" s="13">
        <f ca="1">_xlfn.QUARTILE.EXC(INDIRECT(array_data1),3)</f>
        <v>4100</v>
      </c>
      <c r="D15" s="13">
        <f ca="1">_xlfn.QUARTILE.EXC(INDIRECT(array_data2),3)</f>
        <v>4034</v>
      </c>
    </row>
    <row r="17" spans="2:6" ht="15" thickBot="1" x14ac:dyDescent="0.35">
      <c r="B17" s="12" t="s">
        <v>50</v>
      </c>
      <c r="C17" s="15" t="s">
        <v>48</v>
      </c>
      <c r="D17" s="7" t="s">
        <v>49</v>
      </c>
      <c r="E17" t="s">
        <v>787</v>
      </c>
      <c r="F17" t="s">
        <v>788</v>
      </c>
    </row>
    <row r="18" spans="2:6" x14ac:dyDescent="0.3">
      <c r="B18" t="s">
        <v>51</v>
      </c>
      <c r="C18" s="13">
        <f ca="1">COUNTBLANK(INDIRECT(location1&amp;E18))-(1048575-total_count)</f>
        <v>-551</v>
      </c>
      <c r="D18" s="13">
        <f ca="1">COUNTBLANK(INDIRECT($J$13&amp;F18))-(1048575-total_count)</f>
        <v>0</v>
      </c>
      <c r="E18" t="str">
        <f>INDEX($J$2:$AE$2,MATCH(B18,$J$3:$AE$3,0))&amp;":"&amp;INDEX($J$2:$AE$2,MATCH(B18,$J$3:$AE$3,0))</f>
        <v>B:B</v>
      </c>
      <c r="F18" t="str">
        <f>INDEX($J$2:$AE$2,MATCH(B18,$J$4:$AE$4,0))&amp;":"&amp;INDEX($J$2:$AE$2,MATCH(B18,$J$4:$AE$4,0))</f>
        <v>B:B</v>
      </c>
    </row>
    <row r="19" spans="2:6" x14ac:dyDescent="0.3">
      <c r="B19" t="s">
        <v>52</v>
      </c>
      <c r="C19" s="13">
        <f ca="1">COUNTBLANK(INDIRECT(location1&amp;E19))-(1048575-total_count)</f>
        <v>-551</v>
      </c>
      <c r="D19" s="13">
        <f ca="1">COUNTBLANK(INDIRECT($J$13&amp;F19))-(1048575-total_count)</f>
        <v>0</v>
      </c>
      <c r="E19" t="str">
        <f t="shared" ref="E19:E32" si="0">INDEX($J$2:$AE$2,MATCH(B19,$J$3:$AE$3,0))&amp;":"&amp;INDEX($J$2:$AE$2,MATCH(B19,$J$3:$AE$3,0))</f>
        <v>C:C</v>
      </c>
      <c r="F19" t="str">
        <f t="shared" ref="F19:F32" si="1">INDEX($J$2:$AE$2,MATCH(B19,$J$4:$AE$4,0))&amp;":"&amp;INDEX($J$2:$AE$2,MATCH(B19,$J$4:$AE$4,0))</f>
        <v>C:C</v>
      </c>
    </row>
    <row r="20" spans="2:6" x14ac:dyDescent="0.3">
      <c r="B20" t="s">
        <v>53</v>
      </c>
      <c r="C20" s="13">
        <f ca="1">COUNTIF(INDIRECT(location1&amp;E20),"0")</f>
        <v>8286</v>
      </c>
      <c r="D20" s="13">
        <f ca="1">COUNTIF(INDIRECT($J$13&amp;F20),"0")</f>
        <v>8220</v>
      </c>
      <c r="E20" t="str">
        <f t="shared" si="0"/>
        <v>D:D</v>
      </c>
      <c r="F20" t="str">
        <f t="shared" si="1"/>
        <v>D:D</v>
      </c>
    </row>
    <row r="21" spans="2:6" x14ac:dyDescent="0.3">
      <c r="B21" t="s">
        <v>54</v>
      </c>
      <c r="C21" s="13">
        <f ca="1">COUNTBLANK(INDIRECT(location1&amp;E21))-(1048575-total_count)</f>
        <v>-551</v>
      </c>
      <c r="D21" s="13" t="e">
        <f ca="1">COUNTBLANK(INDIRECT($J$13&amp;F21))-(1048575-total_count)</f>
        <v>#N/A</v>
      </c>
      <c r="E21" t="str">
        <f t="shared" si="0"/>
        <v>E:E</v>
      </c>
      <c r="F21" t="e">
        <f t="shared" si="1"/>
        <v>#N/A</v>
      </c>
    </row>
    <row r="22" spans="2:6" x14ac:dyDescent="0.3">
      <c r="B22" t="s">
        <v>55</v>
      </c>
      <c r="C22" s="13">
        <f ca="1">COUNTBLANK(INDIRECT(location1&amp;E22))-(1048575-total_count)</f>
        <v>895</v>
      </c>
      <c r="D22" s="13">
        <f ca="1">COUNTBLANK(INDIRECT($J$13&amp;F22))-(1048575-total_count)</f>
        <v>1431</v>
      </c>
      <c r="E22" t="str">
        <f t="shared" si="0"/>
        <v>F:F</v>
      </c>
      <c r="F22" t="str">
        <f t="shared" si="1"/>
        <v>E:E</v>
      </c>
    </row>
    <row r="23" spans="2:6" x14ac:dyDescent="0.3">
      <c r="B23" t="s">
        <v>56</v>
      </c>
      <c r="C23" s="13">
        <f ca="1">COUNTBLANK(INDIRECT(location1&amp;E23))-(1048575-total_count)</f>
        <v>-416</v>
      </c>
      <c r="D23" s="13">
        <f ca="1">COUNTBLANK(INDIRECT($J$13&amp;F23))-(1048575-total_count)</f>
        <v>133</v>
      </c>
      <c r="E23" t="str">
        <f t="shared" si="0"/>
        <v>G:G</v>
      </c>
      <c r="F23" t="str">
        <f t="shared" si="1"/>
        <v>F:F</v>
      </c>
    </row>
    <row r="24" spans="2:6" x14ac:dyDescent="0.3">
      <c r="B24" t="s">
        <v>57</v>
      </c>
      <c r="C24" s="13">
        <f ca="1">COUNTIF(INDIRECT(location1&amp;E24),"[]")</f>
        <v>3218</v>
      </c>
      <c r="D24" s="13">
        <f ca="1">COUNTIF(INDIRECT(location2&amp;F24),"[]")</f>
        <v>3201</v>
      </c>
      <c r="E24" t="str">
        <f t="shared" si="0"/>
        <v>H:H</v>
      </c>
      <c r="F24" t="str">
        <f t="shared" si="1"/>
        <v>G:G</v>
      </c>
    </row>
    <row r="25" spans="2:6" x14ac:dyDescent="0.3">
      <c r="B25" t="s">
        <v>58</v>
      </c>
      <c r="C25" s="13">
        <f ca="1">COUNTBLANK(INDIRECT(location1&amp;E25))-(1048575-total_count)</f>
        <v>-551</v>
      </c>
      <c r="D25" s="13">
        <f ca="1">COUNTBLANK(INDIRECT($J$13&amp;F25))-(1048575-total_count)</f>
        <v>0</v>
      </c>
      <c r="E25" t="str">
        <f t="shared" si="0"/>
        <v>I:I</v>
      </c>
      <c r="F25" t="str">
        <f t="shared" si="1"/>
        <v>H:H</v>
      </c>
    </row>
    <row r="26" spans="2:6" x14ac:dyDescent="0.3">
      <c r="B26" t="s">
        <v>59</v>
      </c>
      <c r="C26" s="13">
        <f ca="1">COUNTBLANK(INDIRECT(location1&amp;E26))-(1048575-total_count)</f>
        <v>-551</v>
      </c>
      <c r="D26" s="13">
        <f ca="1">COUNTBLANK(INDIRECT($J$13&amp;F26))-(1048575-total_count)</f>
        <v>0</v>
      </c>
      <c r="E26" t="str">
        <f t="shared" si="0"/>
        <v>J:J</v>
      </c>
      <c r="F26" t="str">
        <f t="shared" si="1"/>
        <v>I:I</v>
      </c>
    </row>
    <row r="27" spans="2:6" x14ac:dyDescent="0.3">
      <c r="B27" t="s">
        <v>60</v>
      </c>
      <c r="C27" s="13">
        <f ca="1">COUNTBLANK(INDIRECT(location1&amp;E27))-(1048575-total_count)</f>
        <v>-551</v>
      </c>
      <c r="D27" s="13">
        <f ca="1">COUNTBLANK(INDIRECT($J$13&amp;F27))-(1048575-total_count)</f>
        <v>0</v>
      </c>
      <c r="E27" t="str">
        <f t="shared" si="0"/>
        <v>K:K</v>
      </c>
      <c r="F27" t="str">
        <f t="shared" si="1"/>
        <v>J:J</v>
      </c>
    </row>
    <row r="28" spans="2:6" x14ac:dyDescent="0.3">
      <c r="B28" t="s">
        <v>61</v>
      </c>
      <c r="C28" s="13">
        <f ca="1">COUNTBLANK(INDIRECT(location1&amp;E28))-(1048575-total_count)</f>
        <v>-551</v>
      </c>
      <c r="D28" s="13">
        <f ca="1">COUNTBLANK(INDIRECT($J$13&amp;F28))-(1048575-total_count)</f>
        <v>0</v>
      </c>
      <c r="E28" t="str">
        <f t="shared" si="0"/>
        <v>L:L</v>
      </c>
      <c r="F28" t="str">
        <f t="shared" si="1"/>
        <v>K:K</v>
      </c>
    </row>
    <row r="29" spans="2:6" x14ac:dyDescent="0.3">
      <c r="B29" t="s">
        <v>62</v>
      </c>
      <c r="C29" s="13">
        <f ca="1">COUNTBLANK(INDIRECT(location1&amp;E29))-(1048575-total_count)</f>
        <v>-551</v>
      </c>
      <c r="D29" s="13">
        <f ca="1">COUNTBLANK(INDIRECT($J$13&amp;F29))-(1048575-total_count)</f>
        <v>0</v>
      </c>
      <c r="E29" t="str">
        <f t="shared" si="0"/>
        <v>M:M</v>
      </c>
      <c r="F29" t="str">
        <f t="shared" si="1"/>
        <v>L:L</v>
      </c>
    </row>
    <row r="30" spans="2:6" x14ac:dyDescent="0.3">
      <c r="B30" t="s">
        <v>63</v>
      </c>
      <c r="C30" s="13">
        <f ca="1">COUNTIF(INDIRECT(location1&amp;E30),"[]")</f>
        <v>3615</v>
      </c>
      <c r="D30" s="13">
        <f ca="1">COUNTIF(INDIRECT(location2&amp;F30),"[]")</f>
        <v>3570</v>
      </c>
      <c r="E30" t="str">
        <f t="shared" si="0"/>
        <v>N:N</v>
      </c>
      <c r="F30" t="str">
        <f t="shared" si="1"/>
        <v>M:M</v>
      </c>
    </row>
    <row r="31" spans="2:6" x14ac:dyDescent="0.3">
      <c r="B31" t="s">
        <v>0</v>
      </c>
      <c r="C31" s="13">
        <f ca="1">COUNTBLANK(INDIRECT(location1&amp;E31))-(1048575-total_count)</f>
        <v>-551</v>
      </c>
      <c r="D31" s="13">
        <f ca="1">COUNTBLANK(INDIRECT($J$13&amp;F31))-(1048575-total_count)</f>
        <v>0</v>
      </c>
      <c r="E31" t="str">
        <f t="shared" si="0"/>
        <v>O:O</v>
      </c>
      <c r="F31" t="str">
        <f t="shared" si="1"/>
        <v>N:N</v>
      </c>
    </row>
    <row r="32" spans="2:6" x14ac:dyDescent="0.3">
      <c r="B32" t="s">
        <v>64</v>
      </c>
      <c r="C32" s="13">
        <f ca="1">COUNTBLANK(INDIRECT(location1&amp;E32))-(1048575-total_count)</f>
        <v>-541</v>
      </c>
      <c r="D32" s="13">
        <f ca="1">COUNTBLANK(INDIRECT($J$13&amp;F32))-(1048575-total_count)</f>
        <v>10</v>
      </c>
      <c r="E32" t="str">
        <f t="shared" si="0"/>
        <v>P:P</v>
      </c>
      <c r="F32" t="str">
        <f t="shared" si="1"/>
        <v>O:O</v>
      </c>
    </row>
    <row r="33" spans="2:2" x14ac:dyDescent="0.3">
      <c r="B33"/>
    </row>
    <row r="34" spans="2:2" x14ac:dyDescent="0.3">
      <c r="B34"/>
    </row>
    <row r="35" spans="2:2" x14ac:dyDescent="0.3">
      <c r="B35"/>
    </row>
    <row r="36" spans="2:2" x14ac:dyDescent="0.3">
      <c r="B36"/>
    </row>
    <row r="37" spans="2:2" x14ac:dyDescent="0.3">
      <c r="B37"/>
    </row>
    <row r="38" spans="2:2" x14ac:dyDescent="0.3">
      <c r="B38"/>
    </row>
  </sheetData>
  <dataValidations count="1">
    <dataValidation type="list" allowBlank="1" showInputMessage="1" showErrorMessage="1" sqref="G3">
      <formula1>$J$3:$AE$3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
  <sheetViews>
    <sheetView topLeftCell="A86" workbookViewId="0">
      <selection activeCell="P109" sqref="P109"/>
    </sheetView>
  </sheetViews>
  <sheetFormatPr defaultRowHeight="14.4" x14ac:dyDescent="0.3"/>
  <cols>
    <col min="16" max="16" width="27.5546875" bestFit="1" customWidth="1"/>
  </cols>
  <sheetData>
    <row r="1" spans="1:16" x14ac:dyDescent="0.3">
      <c r="B1" s="17" t="s">
        <v>51</v>
      </c>
      <c r="C1" s="17" t="s">
        <v>52</v>
      </c>
      <c r="D1" s="17" t="s">
        <v>53</v>
      </c>
      <c r="E1" s="17" t="s">
        <v>54</v>
      </c>
      <c r="F1" s="17" t="s">
        <v>55</v>
      </c>
      <c r="G1" s="17" t="s">
        <v>56</v>
      </c>
      <c r="H1" s="17" t="s">
        <v>57</v>
      </c>
      <c r="I1" s="17" t="s">
        <v>58</v>
      </c>
      <c r="J1" s="17" t="s">
        <v>59</v>
      </c>
      <c r="K1" s="17" t="s">
        <v>60</v>
      </c>
      <c r="L1" s="17" t="s">
        <v>61</v>
      </c>
      <c r="M1" s="17" t="s">
        <v>62</v>
      </c>
      <c r="N1" s="17" t="s">
        <v>63</v>
      </c>
      <c r="O1" s="17" t="s">
        <v>0</v>
      </c>
      <c r="P1" s="17" t="s">
        <v>64</v>
      </c>
    </row>
    <row r="2" spans="1:16" x14ac:dyDescent="0.3">
      <c r="A2" s="17">
        <v>10</v>
      </c>
      <c r="B2">
        <v>1.5</v>
      </c>
      <c r="C2">
        <v>3</v>
      </c>
      <c r="D2" t="s">
        <v>65</v>
      </c>
      <c r="E2" t="s">
        <v>66</v>
      </c>
      <c r="F2" t="s">
        <v>67</v>
      </c>
      <c r="G2" t="s">
        <v>68</v>
      </c>
      <c r="H2" t="s">
        <v>69</v>
      </c>
      <c r="I2" t="s">
        <v>70</v>
      </c>
      <c r="J2">
        <v>40.714500000000001</v>
      </c>
      <c r="K2">
        <v>7211212</v>
      </c>
      <c r="L2">
        <v>-73.942499999999995</v>
      </c>
      <c r="M2" t="s">
        <v>71</v>
      </c>
      <c r="N2" t="s">
        <v>72</v>
      </c>
      <c r="O2">
        <v>3000</v>
      </c>
      <c r="P2" t="s">
        <v>73</v>
      </c>
    </row>
    <row r="3" spans="1:16" x14ac:dyDescent="0.3">
      <c r="A3" s="17">
        <v>10000</v>
      </c>
      <c r="B3">
        <v>1</v>
      </c>
      <c r="C3">
        <v>2</v>
      </c>
      <c r="D3" t="s">
        <v>74</v>
      </c>
      <c r="E3" t="s">
        <v>75</v>
      </c>
      <c r="F3" t="s">
        <v>76</v>
      </c>
      <c r="G3" t="s">
        <v>77</v>
      </c>
      <c r="H3" t="s">
        <v>78</v>
      </c>
      <c r="I3" t="s">
        <v>79</v>
      </c>
      <c r="J3">
        <v>40.794699999999999</v>
      </c>
      <c r="K3">
        <v>7150865</v>
      </c>
      <c r="L3">
        <v>-73.966700000000003</v>
      </c>
      <c r="M3" t="s">
        <v>80</v>
      </c>
      <c r="N3" t="s">
        <v>81</v>
      </c>
      <c r="O3">
        <v>5465</v>
      </c>
      <c r="P3" t="s">
        <v>82</v>
      </c>
    </row>
    <row r="4" spans="1:16" x14ac:dyDescent="0.3">
      <c r="A4" s="17">
        <v>100004</v>
      </c>
      <c r="B4">
        <v>1</v>
      </c>
      <c r="C4">
        <v>1</v>
      </c>
      <c r="D4" t="s">
        <v>83</v>
      </c>
      <c r="E4" t="s">
        <v>84</v>
      </c>
      <c r="F4" t="s">
        <v>85</v>
      </c>
      <c r="G4" t="s">
        <v>86</v>
      </c>
      <c r="H4" t="s">
        <v>87</v>
      </c>
      <c r="I4" t="s">
        <v>88</v>
      </c>
      <c r="J4">
        <v>40.738799999999998</v>
      </c>
      <c r="K4">
        <v>6887163</v>
      </c>
      <c r="L4">
        <v>-74.001800000000003</v>
      </c>
      <c r="M4" t="s">
        <v>89</v>
      </c>
      <c r="N4" t="s">
        <v>90</v>
      </c>
      <c r="O4">
        <v>2850</v>
      </c>
      <c r="P4" t="s">
        <v>91</v>
      </c>
    </row>
    <row r="5" spans="1:16" x14ac:dyDescent="0.3">
      <c r="A5" s="17">
        <v>100007</v>
      </c>
      <c r="B5">
        <v>1</v>
      </c>
      <c r="C5">
        <v>1</v>
      </c>
      <c r="D5" t="s">
        <v>92</v>
      </c>
      <c r="E5" t="s">
        <v>93</v>
      </c>
      <c r="F5" t="s">
        <v>94</v>
      </c>
      <c r="G5" t="s">
        <v>95</v>
      </c>
      <c r="H5" t="s">
        <v>96</v>
      </c>
      <c r="I5" t="s">
        <v>79</v>
      </c>
      <c r="J5">
        <v>40.753900000000002</v>
      </c>
      <c r="K5">
        <v>6888711</v>
      </c>
      <c r="L5">
        <v>-73.967699999999994</v>
      </c>
      <c r="M5" t="s">
        <v>97</v>
      </c>
      <c r="N5" t="s">
        <v>98</v>
      </c>
      <c r="O5">
        <v>3275</v>
      </c>
      <c r="P5" t="s">
        <v>99</v>
      </c>
    </row>
    <row r="6" spans="1:16" x14ac:dyDescent="0.3">
      <c r="A6" s="17">
        <v>100013</v>
      </c>
      <c r="B6">
        <v>1</v>
      </c>
      <c r="C6">
        <v>4</v>
      </c>
      <c r="D6" t="s">
        <v>100</v>
      </c>
      <c r="E6" t="s">
        <v>101</v>
      </c>
      <c r="F6" t="s">
        <v>102</v>
      </c>
      <c r="G6" t="s">
        <v>103</v>
      </c>
      <c r="H6" t="s">
        <v>104</v>
      </c>
      <c r="I6" t="s">
        <v>79</v>
      </c>
      <c r="J6">
        <v>40.824100000000001</v>
      </c>
      <c r="K6">
        <v>6934781</v>
      </c>
      <c r="L6">
        <v>-73.949299999999994</v>
      </c>
      <c r="M6" t="s">
        <v>105</v>
      </c>
      <c r="N6" t="s">
        <v>106</v>
      </c>
      <c r="O6">
        <v>3350</v>
      </c>
      <c r="P6" t="s">
        <v>107</v>
      </c>
    </row>
    <row r="7" spans="1:16" x14ac:dyDescent="0.3">
      <c r="A7" s="17">
        <v>100014</v>
      </c>
      <c r="B7">
        <v>2</v>
      </c>
      <c r="C7">
        <v>4</v>
      </c>
      <c r="D7" t="s">
        <v>108</v>
      </c>
      <c r="E7" t="s">
        <v>109</v>
      </c>
      <c r="F7" t="s">
        <v>76</v>
      </c>
      <c r="G7" t="s">
        <v>110</v>
      </c>
      <c r="H7" t="s">
        <v>69</v>
      </c>
      <c r="I7" t="s">
        <v>70</v>
      </c>
      <c r="J7">
        <v>40.742899999999999</v>
      </c>
      <c r="K7">
        <v>6894514</v>
      </c>
      <c r="L7">
        <v>-74.002799999999993</v>
      </c>
      <c r="M7" t="s">
        <v>111</v>
      </c>
      <c r="N7" t="s">
        <v>112</v>
      </c>
      <c r="O7">
        <v>7995</v>
      </c>
      <c r="P7" t="s">
        <v>113</v>
      </c>
    </row>
    <row r="8" spans="1:16" x14ac:dyDescent="0.3">
      <c r="A8" s="17">
        <v>100016</v>
      </c>
      <c r="B8">
        <v>1</v>
      </c>
      <c r="C8">
        <v>2</v>
      </c>
      <c r="D8" t="s">
        <v>114</v>
      </c>
      <c r="E8" t="s">
        <v>115</v>
      </c>
      <c r="F8" t="s">
        <v>116</v>
      </c>
      <c r="G8" t="s">
        <v>117</v>
      </c>
      <c r="H8" t="s">
        <v>118</v>
      </c>
      <c r="I8" t="s">
        <v>79</v>
      </c>
      <c r="J8">
        <v>40.801200000000001</v>
      </c>
      <c r="K8">
        <v>6930771</v>
      </c>
      <c r="L8">
        <v>-73.965999999999994</v>
      </c>
      <c r="M8" t="s">
        <v>119</v>
      </c>
      <c r="N8" t="s">
        <v>120</v>
      </c>
      <c r="O8">
        <v>3600</v>
      </c>
      <c r="P8" t="s">
        <v>121</v>
      </c>
    </row>
    <row r="9" spans="1:16" x14ac:dyDescent="0.3">
      <c r="A9" s="17">
        <v>100020</v>
      </c>
      <c r="B9">
        <v>2</v>
      </c>
      <c r="C9">
        <v>1</v>
      </c>
      <c r="D9" t="s">
        <v>122</v>
      </c>
      <c r="E9" t="s">
        <v>123</v>
      </c>
      <c r="F9" t="s">
        <v>124</v>
      </c>
      <c r="G9" t="s">
        <v>125</v>
      </c>
      <c r="H9" t="s">
        <v>126</v>
      </c>
      <c r="I9" t="s">
        <v>79</v>
      </c>
      <c r="J9">
        <v>40.742699999999999</v>
      </c>
      <c r="K9">
        <v>6867392</v>
      </c>
      <c r="L9">
        <v>-73.995699999999999</v>
      </c>
      <c r="M9" t="s">
        <v>127</v>
      </c>
      <c r="N9" t="s">
        <v>128</v>
      </c>
      <c r="O9">
        <v>5645</v>
      </c>
      <c r="P9" t="s">
        <v>129</v>
      </c>
    </row>
    <row r="10" spans="1:16" x14ac:dyDescent="0.3">
      <c r="A10" s="17">
        <v>100026</v>
      </c>
      <c r="B10">
        <v>1</v>
      </c>
      <c r="C10">
        <v>1</v>
      </c>
      <c r="D10" t="s">
        <v>130</v>
      </c>
      <c r="E10" t="s">
        <v>131</v>
      </c>
      <c r="F10" t="s">
        <v>132</v>
      </c>
      <c r="G10" t="s">
        <v>133</v>
      </c>
      <c r="H10" t="s">
        <v>134</v>
      </c>
      <c r="I10" t="s">
        <v>70</v>
      </c>
      <c r="J10">
        <v>40.823399999999999</v>
      </c>
      <c r="K10">
        <v>6898799</v>
      </c>
      <c r="L10">
        <v>-73.945700000000002</v>
      </c>
      <c r="M10" t="s">
        <v>135</v>
      </c>
      <c r="N10" t="s">
        <v>136</v>
      </c>
      <c r="O10">
        <v>1725</v>
      </c>
      <c r="P10" t="s">
        <v>137</v>
      </c>
    </row>
    <row r="11" spans="1:16" x14ac:dyDescent="0.3">
      <c r="A11" s="17">
        <v>100027</v>
      </c>
      <c r="B11">
        <v>2</v>
      </c>
      <c r="C11">
        <v>4</v>
      </c>
      <c r="D11" t="s">
        <v>100</v>
      </c>
      <c r="E11" t="s">
        <v>138</v>
      </c>
      <c r="F11" t="s">
        <v>139</v>
      </c>
      <c r="G11" t="s">
        <v>140</v>
      </c>
      <c r="H11" t="s">
        <v>141</v>
      </c>
      <c r="I11" t="s">
        <v>79</v>
      </c>
      <c r="J11">
        <v>40.727800000000002</v>
      </c>
      <c r="K11">
        <v>6814332</v>
      </c>
      <c r="L11">
        <v>-73.980800000000002</v>
      </c>
      <c r="M11" t="s">
        <v>142</v>
      </c>
      <c r="N11" t="s">
        <v>143</v>
      </c>
      <c r="O11">
        <v>5800</v>
      </c>
      <c r="P11" t="s">
        <v>140</v>
      </c>
    </row>
    <row r="12" spans="1:16" x14ac:dyDescent="0.3">
      <c r="A12" s="17">
        <v>100030</v>
      </c>
      <c r="B12">
        <v>1</v>
      </c>
      <c r="C12">
        <v>0</v>
      </c>
      <c r="D12" t="s">
        <v>100</v>
      </c>
      <c r="E12" t="s">
        <v>144</v>
      </c>
      <c r="F12" t="s">
        <v>145</v>
      </c>
      <c r="G12" t="s">
        <v>146</v>
      </c>
      <c r="H12" t="s">
        <v>69</v>
      </c>
      <c r="I12" t="s">
        <v>79</v>
      </c>
      <c r="J12">
        <v>40.776899999999998</v>
      </c>
      <c r="K12">
        <v>6869199</v>
      </c>
      <c r="L12">
        <v>-73.946700000000007</v>
      </c>
      <c r="M12" t="s">
        <v>147</v>
      </c>
      <c r="N12" t="s">
        <v>148</v>
      </c>
      <c r="O12">
        <v>1950</v>
      </c>
      <c r="P12" t="s">
        <v>149</v>
      </c>
    </row>
    <row r="13" spans="1:16" x14ac:dyDescent="0.3">
      <c r="A13" s="17">
        <v>10004</v>
      </c>
      <c r="B13">
        <v>1</v>
      </c>
      <c r="C13">
        <v>1</v>
      </c>
      <c r="D13" t="s">
        <v>100</v>
      </c>
      <c r="E13" t="s">
        <v>150</v>
      </c>
      <c r="F13" t="s">
        <v>151</v>
      </c>
      <c r="G13" t="s">
        <v>152</v>
      </c>
      <c r="H13" t="s">
        <v>153</v>
      </c>
      <c r="I13" t="s">
        <v>79</v>
      </c>
      <c r="J13">
        <v>40.844799999999999</v>
      </c>
      <c r="K13">
        <v>7102986</v>
      </c>
      <c r="L13">
        <v>-73.939599999999999</v>
      </c>
      <c r="M13" t="s">
        <v>154</v>
      </c>
      <c r="N13" t="s">
        <v>155</v>
      </c>
      <c r="O13">
        <v>1675</v>
      </c>
      <c r="P13" t="s">
        <v>156</v>
      </c>
    </row>
    <row r="14" spans="1:16" x14ac:dyDescent="0.3">
      <c r="A14" s="17">
        <v>100044</v>
      </c>
      <c r="B14">
        <v>1</v>
      </c>
      <c r="C14">
        <v>2</v>
      </c>
      <c r="D14" t="s">
        <v>157</v>
      </c>
      <c r="E14" t="s">
        <v>158</v>
      </c>
      <c r="F14" t="s">
        <v>159</v>
      </c>
      <c r="G14" t="s">
        <v>160</v>
      </c>
      <c r="H14" t="s">
        <v>161</v>
      </c>
      <c r="I14" t="s">
        <v>88</v>
      </c>
      <c r="J14">
        <v>40.748800000000003</v>
      </c>
      <c r="K14">
        <v>6895442</v>
      </c>
      <c r="L14">
        <v>-73.977000000000004</v>
      </c>
      <c r="M14" t="s">
        <v>162</v>
      </c>
      <c r="N14" t="s">
        <v>163</v>
      </c>
      <c r="O14">
        <v>3000</v>
      </c>
      <c r="P14" t="s">
        <v>164</v>
      </c>
    </row>
    <row r="15" spans="1:16" x14ac:dyDescent="0.3">
      <c r="A15" s="17">
        <v>100048</v>
      </c>
      <c r="B15">
        <v>2</v>
      </c>
      <c r="C15">
        <v>2</v>
      </c>
      <c r="D15" t="s">
        <v>100</v>
      </c>
      <c r="E15" t="s">
        <v>165</v>
      </c>
      <c r="F15" t="s">
        <v>166</v>
      </c>
      <c r="G15" t="s">
        <v>167</v>
      </c>
      <c r="H15" t="s">
        <v>168</v>
      </c>
      <c r="I15" t="s">
        <v>79</v>
      </c>
      <c r="J15">
        <v>40.770699999999998</v>
      </c>
      <c r="K15">
        <v>6846213</v>
      </c>
      <c r="L15">
        <v>-73.981700000000004</v>
      </c>
      <c r="M15" t="s">
        <v>169</v>
      </c>
      <c r="N15" t="s">
        <v>170</v>
      </c>
      <c r="O15">
        <v>6895</v>
      </c>
      <c r="P15" t="s">
        <v>171</v>
      </c>
    </row>
    <row r="16" spans="1:16" x14ac:dyDescent="0.3">
      <c r="A16" s="17">
        <v>10005</v>
      </c>
      <c r="B16">
        <v>1</v>
      </c>
      <c r="C16">
        <v>1</v>
      </c>
      <c r="D16" t="s">
        <v>100</v>
      </c>
      <c r="E16" t="s">
        <v>172</v>
      </c>
      <c r="F16" t="s">
        <v>173</v>
      </c>
      <c r="G16" t="s">
        <v>174</v>
      </c>
      <c r="H16" t="s">
        <v>175</v>
      </c>
      <c r="I16" t="s">
        <v>79</v>
      </c>
      <c r="J16">
        <v>40.758400000000002</v>
      </c>
      <c r="K16">
        <v>7089402</v>
      </c>
      <c r="L16">
        <v>-73.964799999999997</v>
      </c>
      <c r="M16" t="s">
        <v>176</v>
      </c>
      <c r="N16" t="s">
        <v>177</v>
      </c>
      <c r="O16">
        <v>3050</v>
      </c>
      <c r="P16" t="s">
        <v>178</v>
      </c>
    </row>
    <row r="17" spans="1:16" x14ac:dyDescent="0.3">
      <c r="A17" s="17">
        <v>100051</v>
      </c>
      <c r="B17">
        <v>1</v>
      </c>
      <c r="C17">
        <v>0</v>
      </c>
      <c r="D17" t="s">
        <v>179</v>
      </c>
      <c r="E17" t="s">
        <v>180</v>
      </c>
      <c r="F17" t="s">
        <v>181</v>
      </c>
      <c r="G17" t="s">
        <v>182</v>
      </c>
      <c r="H17" t="s">
        <v>183</v>
      </c>
      <c r="I17" t="s">
        <v>70</v>
      </c>
      <c r="J17">
        <v>40.743899999999996</v>
      </c>
      <c r="K17">
        <v>6889043</v>
      </c>
      <c r="L17">
        <v>-73.974299999999999</v>
      </c>
      <c r="M17" t="s">
        <v>184</v>
      </c>
      <c r="N17" t="s">
        <v>185</v>
      </c>
      <c r="O17">
        <v>2350</v>
      </c>
      <c r="P17" t="s">
        <v>186</v>
      </c>
    </row>
    <row r="18" spans="1:16" x14ac:dyDescent="0.3">
      <c r="A18" s="17">
        <v>100052</v>
      </c>
      <c r="B18">
        <v>1</v>
      </c>
      <c r="C18">
        <v>2</v>
      </c>
      <c r="D18" t="s">
        <v>187</v>
      </c>
      <c r="E18" t="s">
        <v>188</v>
      </c>
      <c r="F18" t="s">
        <v>189</v>
      </c>
      <c r="G18" t="s">
        <v>190</v>
      </c>
      <c r="H18" t="s">
        <v>191</v>
      </c>
      <c r="I18" t="s">
        <v>79</v>
      </c>
      <c r="J18">
        <v>40.730499999999999</v>
      </c>
      <c r="K18">
        <v>6913348</v>
      </c>
      <c r="L18">
        <v>-73.983000000000004</v>
      </c>
      <c r="M18" t="s">
        <v>192</v>
      </c>
      <c r="N18" t="s">
        <v>193</v>
      </c>
      <c r="O18">
        <v>3650</v>
      </c>
      <c r="P18" t="s">
        <v>194</v>
      </c>
    </row>
    <row r="19" spans="1:16" x14ac:dyDescent="0.3">
      <c r="A19" s="17">
        <v>100053</v>
      </c>
      <c r="B19">
        <v>1</v>
      </c>
      <c r="C19">
        <v>1</v>
      </c>
      <c r="D19" t="s">
        <v>100</v>
      </c>
      <c r="E19" t="s">
        <v>195</v>
      </c>
      <c r="F19" t="s">
        <v>196</v>
      </c>
      <c r="G19" t="s">
        <v>197</v>
      </c>
      <c r="H19" t="s">
        <v>198</v>
      </c>
      <c r="I19" t="s">
        <v>79</v>
      </c>
      <c r="J19">
        <v>40.8643</v>
      </c>
      <c r="K19">
        <v>6894111</v>
      </c>
      <c r="L19">
        <v>-73.927999999999997</v>
      </c>
      <c r="M19" t="s">
        <v>199</v>
      </c>
      <c r="N19" t="s">
        <v>200</v>
      </c>
      <c r="O19">
        <v>1695</v>
      </c>
      <c r="P19" t="s">
        <v>201</v>
      </c>
    </row>
    <row r="20" spans="1:16" x14ac:dyDescent="0.3">
      <c r="A20" s="17">
        <v>100055</v>
      </c>
      <c r="B20">
        <v>1</v>
      </c>
      <c r="C20">
        <v>4</v>
      </c>
      <c r="D20" t="s">
        <v>202</v>
      </c>
      <c r="E20" t="s">
        <v>203</v>
      </c>
      <c r="F20" t="s">
        <v>76</v>
      </c>
      <c r="G20" t="s">
        <v>204</v>
      </c>
      <c r="H20" t="s">
        <v>205</v>
      </c>
      <c r="I20" t="s">
        <v>79</v>
      </c>
      <c r="J20">
        <v>40.799900000000001</v>
      </c>
      <c r="K20">
        <v>6900220</v>
      </c>
      <c r="L20">
        <v>-73.963800000000006</v>
      </c>
      <c r="M20" t="s">
        <v>206</v>
      </c>
      <c r="N20" t="s">
        <v>69</v>
      </c>
      <c r="O20">
        <v>5000</v>
      </c>
      <c r="P20" t="s">
        <v>207</v>
      </c>
    </row>
    <row r="21" spans="1:16" x14ac:dyDescent="0.3">
      <c r="A21" s="17">
        <v>100058</v>
      </c>
      <c r="B21">
        <v>1</v>
      </c>
      <c r="C21">
        <v>1</v>
      </c>
      <c r="D21" t="s">
        <v>208</v>
      </c>
      <c r="E21" t="s">
        <v>209</v>
      </c>
      <c r="F21" t="s">
        <v>76</v>
      </c>
      <c r="G21" t="s">
        <v>210</v>
      </c>
      <c r="H21" t="s">
        <v>211</v>
      </c>
      <c r="I21" t="s">
        <v>79</v>
      </c>
      <c r="J21">
        <v>40.732799999999997</v>
      </c>
      <c r="K21">
        <v>6848536</v>
      </c>
      <c r="L21">
        <v>-73.979900000000001</v>
      </c>
      <c r="M21" t="s">
        <v>206</v>
      </c>
      <c r="N21" t="s">
        <v>212</v>
      </c>
      <c r="O21">
        <v>3973</v>
      </c>
      <c r="P21" t="s">
        <v>213</v>
      </c>
    </row>
    <row r="22" spans="1:16" x14ac:dyDescent="0.3">
      <c r="A22" s="17">
        <v>100062</v>
      </c>
      <c r="B22">
        <v>1</v>
      </c>
      <c r="C22">
        <v>3</v>
      </c>
      <c r="D22" t="s">
        <v>214</v>
      </c>
      <c r="E22" t="s">
        <v>215</v>
      </c>
      <c r="F22" t="s">
        <v>216</v>
      </c>
      <c r="G22" t="s">
        <v>217</v>
      </c>
      <c r="H22" t="s">
        <v>218</v>
      </c>
      <c r="I22" t="s">
        <v>79</v>
      </c>
      <c r="J22">
        <v>40.745399999999997</v>
      </c>
      <c r="K22">
        <v>6858062</v>
      </c>
      <c r="L22">
        <v>-73.984499999999997</v>
      </c>
      <c r="M22" t="s">
        <v>219</v>
      </c>
      <c r="N22" t="s">
        <v>220</v>
      </c>
      <c r="O22">
        <v>4395</v>
      </c>
      <c r="P22" t="s">
        <v>221</v>
      </c>
    </row>
    <row r="23" spans="1:16" x14ac:dyDescent="0.3">
      <c r="A23" s="17">
        <v>100063</v>
      </c>
      <c r="B23">
        <v>1</v>
      </c>
      <c r="C23">
        <v>2</v>
      </c>
      <c r="D23" t="s">
        <v>222</v>
      </c>
      <c r="E23" t="s">
        <v>223</v>
      </c>
      <c r="F23" t="s">
        <v>224</v>
      </c>
      <c r="G23" t="s">
        <v>225</v>
      </c>
      <c r="H23" t="s">
        <v>226</v>
      </c>
      <c r="I23" t="s">
        <v>70</v>
      </c>
      <c r="J23">
        <v>40.742699999999999</v>
      </c>
      <c r="K23">
        <v>6836760</v>
      </c>
      <c r="L23">
        <v>-73.979399999999998</v>
      </c>
      <c r="M23" t="s">
        <v>127</v>
      </c>
      <c r="N23" t="s">
        <v>227</v>
      </c>
      <c r="O23">
        <v>2999</v>
      </c>
      <c r="P23" t="s">
        <v>228</v>
      </c>
    </row>
    <row r="24" spans="1:16" x14ac:dyDescent="0.3">
      <c r="A24" s="17">
        <v>100065</v>
      </c>
      <c r="B24">
        <v>1</v>
      </c>
      <c r="C24">
        <v>1</v>
      </c>
      <c r="D24" t="s">
        <v>229</v>
      </c>
      <c r="E24" t="s">
        <v>230</v>
      </c>
      <c r="F24" t="s">
        <v>76</v>
      </c>
      <c r="G24" t="s">
        <v>231</v>
      </c>
      <c r="H24" t="s">
        <v>211</v>
      </c>
      <c r="I24" t="s">
        <v>79</v>
      </c>
      <c r="J24">
        <v>40.744700000000002</v>
      </c>
      <c r="K24">
        <v>6866830</v>
      </c>
      <c r="L24">
        <v>-73.974100000000007</v>
      </c>
      <c r="M24" t="s">
        <v>206</v>
      </c>
      <c r="N24" t="s">
        <v>69</v>
      </c>
      <c r="O24">
        <v>2595</v>
      </c>
      <c r="P24" t="s">
        <v>232</v>
      </c>
    </row>
    <row r="25" spans="1:16" x14ac:dyDescent="0.3">
      <c r="A25" s="17">
        <v>100066</v>
      </c>
      <c r="B25">
        <v>1</v>
      </c>
      <c r="C25">
        <v>1</v>
      </c>
      <c r="D25" t="s">
        <v>233</v>
      </c>
      <c r="E25" t="s">
        <v>234</v>
      </c>
      <c r="F25" t="s">
        <v>235</v>
      </c>
      <c r="G25" t="s">
        <v>236</v>
      </c>
      <c r="H25" t="s">
        <v>237</v>
      </c>
      <c r="I25" t="s">
        <v>79</v>
      </c>
      <c r="J25">
        <v>40.7074</v>
      </c>
      <c r="K25">
        <v>6885927</v>
      </c>
      <c r="L25">
        <v>-74.008099999999999</v>
      </c>
      <c r="M25" t="s">
        <v>238</v>
      </c>
      <c r="N25" t="s">
        <v>239</v>
      </c>
      <c r="O25">
        <v>3695</v>
      </c>
      <c r="P25" t="s">
        <v>240</v>
      </c>
    </row>
    <row r="26" spans="1:16" x14ac:dyDescent="0.3">
      <c r="A26" s="17">
        <v>10007</v>
      </c>
      <c r="B26">
        <v>2</v>
      </c>
      <c r="C26">
        <v>4</v>
      </c>
      <c r="D26" t="s">
        <v>241</v>
      </c>
      <c r="E26" t="s">
        <v>242</v>
      </c>
      <c r="F26" t="s">
        <v>243</v>
      </c>
      <c r="G26" t="s">
        <v>244</v>
      </c>
      <c r="H26" t="s">
        <v>245</v>
      </c>
      <c r="I26" t="s">
        <v>70</v>
      </c>
      <c r="J26">
        <v>40.739100000000001</v>
      </c>
      <c r="K26">
        <v>7120132</v>
      </c>
      <c r="L26">
        <v>-73.993600000000001</v>
      </c>
      <c r="M26" t="s">
        <v>246</v>
      </c>
      <c r="N26" t="s">
        <v>247</v>
      </c>
      <c r="O26">
        <v>7400</v>
      </c>
      <c r="P26" t="s">
        <v>248</v>
      </c>
    </row>
    <row r="27" spans="1:16" x14ac:dyDescent="0.3">
      <c r="A27" s="17">
        <v>100071</v>
      </c>
      <c r="B27">
        <v>3.5</v>
      </c>
      <c r="C27">
        <v>4</v>
      </c>
      <c r="D27" t="s">
        <v>249</v>
      </c>
      <c r="E27" t="s">
        <v>250</v>
      </c>
      <c r="F27" t="s">
        <v>251</v>
      </c>
      <c r="G27" t="s">
        <v>252</v>
      </c>
      <c r="H27" t="s">
        <v>253</v>
      </c>
      <c r="I27" t="s">
        <v>79</v>
      </c>
      <c r="J27">
        <v>40.758400000000002</v>
      </c>
      <c r="K27">
        <v>6933499</v>
      </c>
      <c r="L27">
        <v>-73.965299999999999</v>
      </c>
      <c r="M27" t="s">
        <v>254</v>
      </c>
      <c r="N27" t="s">
        <v>255</v>
      </c>
      <c r="O27">
        <v>7500</v>
      </c>
      <c r="P27" t="s">
        <v>256</v>
      </c>
    </row>
    <row r="28" spans="1:16" x14ac:dyDescent="0.3">
      <c r="A28" s="17">
        <v>100075</v>
      </c>
      <c r="B28">
        <v>1</v>
      </c>
      <c r="C28">
        <v>1</v>
      </c>
      <c r="D28" t="s">
        <v>257</v>
      </c>
      <c r="E28" t="s">
        <v>258</v>
      </c>
      <c r="F28" t="s">
        <v>259</v>
      </c>
      <c r="G28" t="s">
        <v>260</v>
      </c>
      <c r="H28" t="s">
        <v>261</v>
      </c>
      <c r="I28" t="s">
        <v>70</v>
      </c>
      <c r="J28">
        <v>40.772799999999997</v>
      </c>
      <c r="K28">
        <v>6921632</v>
      </c>
      <c r="L28">
        <v>-73.950199999999995</v>
      </c>
      <c r="M28" t="s">
        <v>262</v>
      </c>
      <c r="N28" t="s">
        <v>263</v>
      </c>
      <c r="O28">
        <v>2295</v>
      </c>
      <c r="P28" t="s">
        <v>264</v>
      </c>
    </row>
    <row r="29" spans="1:16" x14ac:dyDescent="0.3">
      <c r="A29" s="17">
        <v>100076</v>
      </c>
      <c r="B29">
        <v>1</v>
      </c>
      <c r="C29">
        <v>1</v>
      </c>
      <c r="D29" t="s">
        <v>265</v>
      </c>
      <c r="E29" t="s">
        <v>266</v>
      </c>
      <c r="F29" t="s">
        <v>267</v>
      </c>
      <c r="G29" t="s">
        <v>268</v>
      </c>
      <c r="H29" t="s">
        <v>269</v>
      </c>
      <c r="I29" t="s">
        <v>79</v>
      </c>
      <c r="J29">
        <v>40.770899999999997</v>
      </c>
      <c r="K29">
        <v>6913084</v>
      </c>
      <c r="L29">
        <v>-73.991699999999994</v>
      </c>
      <c r="M29" t="s">
        <v>270</v>
      </c>
      <c r="N29" t="s">
        <v>271</v>
      </c>
      <c r="O29">
        <v>3164</v>
      </c>
      <c r="P29" t="s">
        <v>272</v>
      </c>
    </row>
    <row r="30" spans="1:16" x14ac:dyDescent="0.3">
      <c r="A30" s="17">
        <v>100079</v>
      </c>
      <c r="B30">
        <v>1</v>
      </c>
      <c r="C30">
        <v>1</v>
      </c>
      <c r="D30" t="s">
        <v>273</v>
      </c>
      <c r="E30" t="s">
        <v>274</v>
      </c>
      <c r="F30" t="s">
        <v>275</v>
      </c>
      <c r="G30" t="s">
        <v>276</v>
      </c>
      <c r="H30" t="s">
        <v>69</v>
      </c>
      <c r="I30" t="s">
        <v>88</v>
      </c>
      <c r="J30">
        <v>40.833500000000001</v>
      </c>
      <c r="K30">
        <v>6907079</v>
      </c>
      <c r="L30">
        <v>-73.914100000000005</v>
      </c>
      <c r="M30" t="s">
        <v>277</v>
      </c>
      <c r="N30" t="s">
        <v>278</v>
      </c>
      <c r="O30">
        <v>1350</v>
      </c>
      <c r="P30" t="s">
        <v>276</v>
      </c>
    </row>
    <row r="31" spans="1:16" x14ac:dyDescent="0.3">
      <c r="A31" s="17">
        <v>100081</v>
      </c>
      <c r="B31">
        <v>2</v>
      </c>
      <c r="C31">
        <v>2</v>
      </c>
      <c r="D31" t="s">
        <v>279</v>
      </c>
      <c r="E31" t="s">
        <v>280</v>
      </c>
      <c r="F31" t="s">
        <v>281</v>
      </c>
      <c r="G31" t="s">
        <v>282</v>
      </c>
      <c r="H31" t="s">
        <v>283</v>
      </c>
      <c r="I31" t="s">
        <v>79</v>
      </c>
      <c r="J31">
        <v>40.771599999999999</v>
      </c>
      <c r="K31">
        <v>6925264</v>
      </c>
      <c r="L31">
        <v>-73.950599999999994</v>
      </c>
      <c r="M31" t="s">
        <v>284</v>
      </c>
      <c r="N31" t="s">
        <v>285</v>
      </c>
      <c r="O31">
        <v>5600</v>
      </c>
      <c r="P31" t="s">
        <v>286</v>
      </c>
    </row>
    <row r="32" spans="1:16" x14ac:dyDescent="0.3">
      <c r="A32" s="17">
        <v>100083</v>
      </c>
      <c r="B32">
        <v>1</v>
      </c>
      <c r="C32">
        <v>0</v>
      </c>
      <c r="D32" t="s">
        <v>287</v>
      </c>
      <c r="E32" t="s">
        <v>288</v>
      </c>
      <c r="F32" t="s">
        <v>289</v>
      </c>
      <c r="G32" t="s">
        <v>290</v>
      </c>
      <c r="H32" t="s">
        <v>291</v>
      </c>
      <c r="I32" t="s">
        <v>70</v>
      </c>
      <c r="J32">
        <v>40.789700000000003</v>
      </c>
      <c r="K32">
        <v>6904268</v>
      </c>
      <c r="L32">
        <v>-73.975999999999999</v>
      </c>
      <c r="M32" t="s">
        <v>292</v>
      </c>
      <c r="N32" t="s">
        <v>293</v>
      </c>
      <c r="O32">
        <v>2750</v>
      </c>
      <c r="P32" t="s">
        <v>290</v>
      </c>
    </row>
    <row r="33" spans="1:16" x14ac:dyDescent="0.3">
      <c r="A33" s="17">
        <v>100084</v>
      </c>
      <c r="B33">
        <v>1</v>
      </c>
      <c r="C33">
        <v>2</v>
      </c>
      <c r="D33" t="s">
        <v>294</v>
      </c>
      <c r="E33" t="s">
        <v>295</v>
      </c>
      <c r="F33" t="s">
        <v>296</v>
      </c>
      <c r="G33" t="s">
        <v>297</v>
      </c>
      <c r="H33" t="s">
        <v>298</v>
      </c>
      <c r="I33" t="s">
        <v>70</v>
      </c>
      <c r="J33">
        <v>40.790199999999999</v>
      </c>
      <c r="K33">
        <v>6821944</v>
      </c>
      <c r="L33">
        <v>-73.967799999999997</v>
      </c>
      <c r="M33" t="s">
        <v>299</v>
      </c>
      <c r="N33" t="s">
        <v>300</v>
      </c>
      <c r="O33">
        <v>3500</v>
      </c>
      <c r="P33" t="s">
        <v>301</v>
      </c>
    </row>
    <row r="34" spans="1:16" x14ac:dyDescent="0.3">
      <c r="A34" s="17">
        <v>100085</v>
      </c>
      <c r="B34">
        <v>1</v>
      </c>
      <c r="C34">
        <v>1</v>
      </c>
      <c r="D34" t="s">
        <v>302</v>
      </c>
      <c r="E34" t="s">
        <v>303</v>
      </c>
      <c r="F34" t="s">
        <v>304</v>
      </c>
      <c r="G34" t="s">
        <v>305</v>
      </c>
      <c r="H34" t="s">
        <v>306</v>
      </c>
      <c r="I34" t="s">
        <v>79</v>
      </c>
      <c r="J34">
        <v>40.7179</v>
      </c>
      <c r="K34">
        <v>6912559</v>
      </c>
      <c r="L34">
        <v>-74.014799999999994</v>
      </c>
      <c r="M34" t="s">
        <v>307</v>
      </c>
      <c r="N34" t="s">
        <v>308</v>
      </c>
      <c r="O34">
        <v>5165</v>
      </c>
      <c r="P34" t="s">
        <v>309</v>
      </c>
    </row>
    <row r="35" spans="1:16" x14ac:dyDescent="0.3">
      <c r="A35" s="17">
        <v>100087</v>
      </c>
      <c r="B35">
        <v>1</v>
      </c>
      <c r="C35">
        <v>2</v>
      </c>
      <c r="D35" t="s">
        <v>310</v>
      </c>
      <c r="E35" t="s">
        <v>311</v>
      </c>
      <c r="F35" t="s">
        <v>312</v>
      </c>
      <c r="G35" t="s">
        <v>313</v>
      </c>
      <c r="H35" t="s">
        <v>314</v>
      </c>
      <c r="I35" t="s">
        <v>79</v>
      </c>
      <c r="J35">
        <v>40.7301</v>
      </c>
      <c r="K35">
        <v>6898884</v>
      </c>
      <c r="L35">
        <v>-73.994200000000006</v>
      </c>
      <c r="M35" t="s">
        <v>315</v>
      </c>
      <c r="N35" t="s">
        <v>316</v>
      </c>
      <c r="O35">
        <v>4400</v>
      </c>
      <c r="P35" t="s">
        <v>317</v>
      </c>
    </row>
    <row r="36" spans="1:16" x14ac:dyDescent="0.3">
      <c r="A36" s="17">
        <v>10009</v>
      </c>
      <c r="B36">
        <v>1</v>
      </c>
      <c r="C36">
        <v>2</v>
      </c>
      <c r="D36" t="s">
        <v>318</v>
      </c>
      <c r="E36" t="s">
        <v>319</v>
      </c>
      <c r="F36" t="s">
        <v>320</v>
      </c>
      <c r="G36" t="s">
        <v>321</v>
      </c>
      <c r="H36" t="s">
        <v>322</v>
      </c>
      <c r="I36" t="s">
        <v>79</v>
      </c>
      <c r="J36">
        <v>40.844000000000001</v>
      </c>
      <c r="K36">
        <v>7176319</v>
      </c>
      <c r="L36">
        <v>-73.940399999999997</v>
      </c>
      <c r="M36" t="s">
        <v>323</v>
      </c>
      <c r="N36" t="s">
        <v>324</v>
      </c>
      <c r="O36">
        <v>2300</v>
      </c>
      <c r="P36" t="s">
        <v>325</v>
      </c>
    </row>
    <row r="37" spans="1:16" x14ac:dyDescent="0.3">
      <c r="A37" s="17">
        <v>100090</v>
      </c>
      <c r="B37">
        <v>1</v>
      </c>
      <c r="C37">
        <v>1</v>
      </c>
      <c r="D37" t="s">
        <v>100</v>
      </c>
      <c r="E37" t="s">
        <v>326</v>
      </c>
      <c r="F37" t="s">
        <v>327</v>
      </c>
      <c r="G37" t="s">
        <v>328</v>
      </c>
      <c r="H37" t="s">
        <v>329</v>
      </c>
      <c r="I37" t="s">
        <v>79</v>
      </c>
      <c r="J37">
        <v>40.79</v>
      </c>
      <c r="K37">
        <v>6890107</v>
      </c>
      <c r="L37">
        <v>-73.941800000000001</v>
      </c>
      <c r="M37" t="s">
        <v>330</v>
      </c>
      <c r="N37" t="s">
        <v>331</v>
      </c>
      <c r="O37">
        <v>1650</v>
      </c>
      <c r="P37" t="s">
        <v>332</v>
      </c>
    </row>
    <row r="38" spans="1:16" x14ac:dyDescent="0.3">
      <c r="A38" s="17">
        <v>100096</v>
      </c>
      <c r="B38">
        <v>1</v>
      </c>
      <c r="C38">
        <v>0</v>
      </c>
      <c r="D38" t="s">
        <v>100</v>
      </c>
      <c r="E38" t="s">
        <v>333</v>
      </c>
      <c r="F38" t="s">
        <v>334</v>
      </c>
      <c r="G38" t="s">
        <v>335</v>
      </c>
      <c r="H38" t="s">
        <v>329</v>
      </c>
      <c r="I38" t="s">
        <v>79</v>
      </c>
      <c r="J38">
        <v>40.818399999999997</v>
      </c>
      <c r="K38">
        <v>6821706</v>
      </c>
      <c r="L38">
        <v>-73.938900000000004</v>
      </c>
      <c r="M38" t="s">
        <v>336</v>
      </c>
      <c r="N38" t="s">
        <v>337</v>
      </c>
      <c r="O38">
        <v>1300</v>
      </c>
      <c r="P38" t="s">
        <v>338</v>
      </c>
    </row>
    <row r="39" spans="1:16" x14ac:dyDescent="0.3">
      <c r="A39" s="17">
        <v>100098</v>
      </c>
      <c r="B39">
        <v>1</v>
      </c>
      <c r="C39">
        <v>0</v>
      </c>
      <c r="D39" t="s">
        <v>339</v>
      </c>
      <c r="E39" t="s">
        <v>340</v>
      </c>
      <c r="F39" t="s">
        <v>341</v>
      </c>
      <c r="G39" t="s">
        <v>342</v>
      </c>
      <c r="H39" t="s">
        <v>343</v>
      </c>
      <c r="I39" t="s">
        <v>88</v>
      </c>
      <c r="J39">
        <v>40.764899999999997</v>
      </c>
      <c r="K39">
        <v>6885742</v>
      </c>
      <c r="L39">
        <v>-73.976299999999995</v>
      </c>
      <c r="M39" t="s">
        <v>344</v>
      </c>
      <c r="N39" t="s">
        <v>345</v>
      </c>
      <c r="O39">
        <v>1980</v>
      </c>
      <c r="P39" t="s">
        <v>346</v>
      </c>
    </row>
    <row r="40" spans="1:16" x14ac:dyDescent="0.3">
      <c r="A40" s="17">
        <v>100099</v>
      </c>
      <c r="B40">
        <v>2</v>
      </c>
      <c r="C40">
        <v>2</v>
      </c>
      <c r="D40" t="s">
        <v>347</v>
      </c>
      <c r="E40" t="s">
        <v>348</v>
      </c>
      <c r="F40" t="s">
        <v>349</v>
      </c>
      <c r="G40" t="s">
        <v>350</v>
      </c>
      <c r="H40" t="s">
        <v>351</v>
      </c>
      <c r="I40" t="s">
        <v>79</v>
      </c>
      <c r="J40">
        <v>40.747100000000003</v>
      </c>
      <c r="K40">
        <v>6832226</v>
      </c>
      <c r="L40">
        <v>-73.986699999999999</v>
      </c>
      <c r="M40" t="s">
        <v>254</v>
      </c>
      <c r="N40" t="s">
        <v>352</v>
      </c>
      <c r="O40">
        <v>6500</v>
      </c>
      <c r="P40" t="s">
        <v>353</v>
      </c>
    </row>
    <row r="41" spans="1:16" x14ac:dyDescent="0.3">
      <c r="A41" s="17">
        <v>10010</v>
      </c>
      <c r="B41">
        <v>1</v>
      </c>
      <c r="C41">
        <v>0</v>
      </c>
      <c r="D41" t="s">
        <v>354</v>
      </c>
      <c r="E41" t="s">
        <v>355</v>
      </c>
      <c r="F41" t="s">
        <v>356</v>
      </c>
      <c r="G41" t="s">
        <v>357</v>
      </c>
      <c r="H41" t="s">
        <v>358</v>
      </c>
      <c r="I41" t="s">
        <v>70</v>
      </c>
      <c r="J41">
        <v>40.753</v>
      </c>
      <c r="K41">
        <v>7230670</v>
      </c>
      <c r="L41">
        <v>-73.995900000000006</v>
      </c>
      <c r="M41" t="s">
        <v>359</v>
      </c>
      <c r="N41" t="s">
        <v>360</v>
      </c>
      <c r="O41">
        <v>2396</v>
      </c>
      <c r="P41" t="s">
        <v>361</v>
      </c>
    </row>
    <row r="42" spans="1:16" x14ac:dyDescent="0.3">
      <c r="A42" s="17">
        <v>100100</v>
      </c>
      <c r="B42">
        <v>1</v>
      </c>
      <c r="C42">
        <v>3</v>
      </c>
      <c r="D42" t="s">
        <v>362</v>
      </c>
      <c r="E42" t="s">
        <v>363</v>
      </c>
      <c r="F42" t="s">
        <v>364</v>
      </c>
      <c r="G42" t="s">
        <v>365</v>
      </c>
      <c r="H42" t="s">
        <v>366</v>
      </c>
      <c r="I42" t="s">
        <v>79</v>
      </c>
      <c r="J42">
        <v>40.723100000000002</v>
      </c>
      <c r="K42">
        <v>6890563</v>
      </c>
      <c r="L42">
        <v>-74.004400000000004</v>
      </c>
      <c r="M42" t="s">
        <v>367</v>
      </c>
      <c r="N42" t="s">
        <v>368</v>
      </c>
      <c r="O42">
        <v>3733</v>
      </c>
      <c r="P42" t="s">
        <v>369</v>
      </c>
    </row>
    <row r="43" spans="1:16" x14ac:dyDescent="0.3">
      <c r="A43" s="17">
        <v>100102</v>
      </c>
      <c r="B43">
        <v>3</v>
      </c>
      <c r="C43">
        <v>4</v>
      </c>
      <c r="D43" t="s">
        <v>370</v>
      </c>
      <c r="E43" t="s">
        <v>371</v>
      </c>
      <c r="F43" t="s">
        <v>372</v>
      </c>
      <c r="G43" t="s">
        <v>373</v>
      </c>
      <c r="H43" t="s">
        <v>374</v>
      </c>
      <c r="I43" t="s">
        <v>79</v>
      </c>
      <c r="J43">
        <v>40.772300000000001</v>
      </c>
      <c r="K43">
        <v>6860485</v>
      </c>
      <c r="L43">
        <v>-73.953299999999999</v>
      </c>
      <c r="M43" t="s">
        <v>375</v>
      </c>
      <c r="N43" t="s">
        <v>376</v>
      </c>
      <c r="O43">
        <v>15000</v>
      </c>
      <c r="P43" t="s">
        <v>377</v>
      </c>
    </row>
    <row r="44" spans="1:16" x14ac:dyDescent="0.3">
      <c r="A44" s="17">
        <v>100107</v>
      </c>
      <c r="B44">
        <v>1</v>
      </c>
      <c r="C44">
        <v>0</v>
      </c>
      <c r="D44" t="s">
        <v>100</v>
      </c>
      <c r="E44" t="s">
        <v>378</v>
      </c>
      <c r="F44" t="s">
        <v>379</v>
      </c>
      <c r="G44" t="s">
        <v>380</v>
      </c>
      <c r="H44" t="s">
        <v>381</v>
      </c>
      <c r="I44" t="s">
        <v>70</v>
      </c>
      <c r="J44">
        <v>40.775300000000001</v>
      </c>
      <c r="K44">
        <v>6896742</v>
      </c>
      <c r="L44">
        <v>-73.953999999999994</v>
      </c>
      <c r="M44" t="s">
        <v>162</v>
      </c>
      <c r="N44" t="s">
        <v>382</v>
      </c>
      <c r="O44">
        <v>2400</v>
      </c>
      <c r="P44" t="s">
        <v>383</v>
      </c>
    </row>
    <row r="45" spans="1:16" x14ac:dyDescent="0.3">
      <c r="A45" s="17">
        <v>100112</v>
      </c>
      <c r="B45">
        <v>1</v>
      </c>
      <c r="C45">
        <v>0</v>
      </c>
      <c r="D45" t="s">
        <v>384</v>
      </c>
      <c r="E45" t="s">
        <v>385</v>
      </c>
      <c r="F45" t="s">
        <v>386</v>
      </c>
      <c r="G45" t="s">
        <v>387</v>
      </c>
      <c r="H45" t="s">
        <v>388</v>
      </c>
      <c r="I45" t="s">
        <v>70</v>
      </c>
      <c r="J45">
        <v>40.773899999999998</v>
      </c>
      <c r="K45">
        <v>6942606</v>
      </c>
      <c r="L45">
        <v>-73.951099999999997</v>
      </c>
      <c r="M45" t="s">
        <v>389</v>
      </c>
      <c r="N45" t="s">
        <v>390</v>
      </c>
      <c r="O45">
        <v>1850</v>
      </c>
      <c r="P45" t="s">
        <v>391</v>
      </c>
    </row>
    <row r="46" spans="1:16" x14ac:dyDescent="0.3">
      <c r="A46" s="17">
        <v>100113</v>
      </c>
      <c r="B46">
        <v>1</v>
      </c>
      <c r="C46">
        <v>1</v>
      </c>
      <c r="D46" t="s">
        <v>100</v>
      </c>
      <c r="E46" t="s">
        <v>392</v>
      </c>
      <c r="F46" t="s">
        <v>393</v>
      </c>
      <c r="G46" t="s">
        <v>394</v>
      </c>
      <c r="H46" t="s">
        <v>395</v>
      </c>
      <c r="I46" t="s">
        <v>79</v>
      </c>
      <c r="J46">
        <v>40.803100000000001</v>
      </c>
      <c r="K46">
        <v>6846026</v>
      </c>
      <c r="L46">
        <v>-73.956999999999994</v>
      </c>
      <c r="M46" t="s">
        <v>396</v>
      </c>
      <c r="N46" t="s">
        <v>397</v>
      </c>
      <c r="O46">
        <v>2500</v>
      </c>
      <c r="P46" t="s">
        <v>398</v>
      </c>
    </row>
    <row r="47" spans="1:16" x14ac:dyDescent="0.3">
      <c r="A47" s="17">
        <v>100115</v>
      </c>
      <c r="B47">
        <v>1</v>
      </c>
      <c r="C47">
        <v>1</v>
      </c>
      <c r="D47" t="s">
        <v>399</v>
      </c>
      <c r="E47" t="s">
        <v>400</v>
      </c>
      <c r="F47" t="s">
        <v>401</v>
      </c>
      <c r="G47" t="s">
        <v>402</v>
      </c>
      <c r="H47" t="s">
        <v>211</v>
      </c>
      <c r="I47" t="s">
        <v>70</v>
      </c>
      <c r="J47">
        <v>40.797499999999999</v>
      </c>
      <c r="K47">
        <v>6923614</v>
      </c>
      <c r="L47">
        <v>-73.962599999999995</v>
      </c>
      <c r="M47" t="s">
        <v>403</v>
      </c>
      <c r="N47" t="s">
        <v>404</v>
      </c>
      <c r="O47">
        <v>2045</v>
      </c>
      <c r="P47" t="s">
        <v>405</v>
      </c>
    </row>
    <row r="48" spans="1:16" x14ac:dyDescent="0.3">
      <c r="A48" s="17">
        <v>100117</v>
      </c>
      <c r="B48">
        <v>1</v>
      </c>
      <c r="C48">
        <v>0</v>
      </c>
      <c r="D48" t="s">
        <v>406</v>
      </c>
      <c r="E48" t="s">
        <v>407</v>
      </c>
      <c r="F48" t="s">
        <v>408</v>
      </c>
      <c r="G48" t="s">
        <v>86</v>
      </c>
      <c r="H48" t="s">
        <v>409</v>
      </c>
      <c r="I48" t="s">
        <v>79</v>
      </c>
      <c r="J48">
        <v>40.737200000000001</v>
      </c>
      <c r="K48">
        <v>6941997</v>
      </c>
      <c r="L48">
        <v>-73.998099999999994</v>
      </c>
      <c r="M48" t="s">
        <v>410</v>
      </c>
      <c r="N48" t="s">
        <v>411</v>
      </c>
      <c r="O48">
        <v>2650</v>
      </c>
      <c r="P48" t="s">
        <v>412</v>
      </c>
    </row>
    <row r="49" spans="1:16" x14ac:dyDescent="0.3">
      <c r="A49" s="17">
        <v>100119</v>
      </c>
      <c r="B49">
        <v>1</v>
      </c>
      <c r="C49">
        <v>2</v>
      </c>
      <c r="D49" t="s">
        <v>413</v>
      </c>
      <c r="E49" t="s">
        <v>414</v>
      </c>
      <c r="F49" t="s">
        <v>415</v>
      </c>
      <c r="G49" t="s">
        <v>416</v>
      </c>
      <c r="H49" t="s">
        <v>417</v>
      </c>
      <c r="I49" t="s">
        <v>79</v>
      </c>
      <c r="J49">
        <v>40.747900000000001</v>
      </c>
      <c r="K49">
        <v>6846938</v>
      </c>
      <c r="L49">
        <v>-74.000500000000002</v>
      </c>
      <c r="M49" t="s">
        <v>418</v>
      </c>
      <c r="N49" t="s">
        <v>419</v>
      </c>
      <c r="O49">
        <v>3745</v>
      </c>
      <c r="P49" t="s">
        <v>420</v>
      </c>
    </row>
    <row r="50" spans="1:16" x14ac:dyDescent="0.3">
      <c r="A50" s="17">
        <v>10012</v>
      </c>
      <c r="B50">
        <v>1</v>
      </c>
      <c r="C50">
        <v>1</v>
      </c>
      <c r="D50" t="s">
        <v>421</v>
      </c>
      <c r="E50" t="s">
        <v>422</v>
      </c>
      <c r="F50" t="s">
        <v>132</v>
      </c>
      <c r="G50" t="s">
        <v>423</v>
      </c>
      <c r="H50" t="s">
        <v>69</v>
      </c>
      <c r="I50" t="s">
        <v>79</v>
      </c>
      <c r="J50">
        <v>40.780200000000001</v>
      </c>
      <c r="K50">
        <v>7190105</v>
      </c>
      <c r="L50">
        <v>-73.950400000000002</v>
      </c>
      <c r="M50" t="s">
        <v>424</v>
      </c>
      <c r="N50" t="s">
        <v>425</v>
      </c>
      <c r="O50">
        <v>1900</v>
      </c>
      <c r="P50" t="s">
        <v>426</v>
      </c>
    </row>
    <row r="51" spans="1:16" x14ac:dyDescent="0.3">
      <c r="A51" s="17">
        <v>100124</v>
      </c>
      <c r="B51">
        <v>1</v>
      </c>
      <c r="C51">
        <v>2</v>
      </c>
      <c r="D51" t="s">
        <v>427</v>
      </c>
      <c r="E51" t="s">
        <v>428</v>
      </c>
      <c r="F51" t="s">
        <v>429</v>
      </c>
      <c r="G51" t="s">
        <v>430</v>
      </c>
      <c r="H51" t="s">
        <v>431</v>
      </c>
      <c r="I51" t="s">
        <v>79</v>
      </c>
      <c r="J51">
        <v>40.737699999999997</v>
      </c>
      <c r="K51">
        <v>6856713</v>
      </c>
      <c r="L51">
        <v>-73.983099999999993</v>
      </c>
      <c r="M51" t="s">
        <v>432</v>
      </c>
      <c r="N51" t="s">
        <v>433</v>
      </c>
      <c r="O51">
        <v>5595</v>
      </c>
      <c r="P51" t="s">
        <v>434</v>
      </c>
    </row>
    <row r="52" spans="1:16" x14ac:dyDescent="0.3">
      <c r="A52" s="17">
        <v>100127</v>
      </c>
      <c r="B52">
        <v>1</v>
      </c>
      <c r="C52">
        <v>1</v>
      </c>
      <c r="D52" t="s">
        <v>435</v>
      </c>
      <c r="E52" t="s">
        <v>436</v>
      </c>
      <c r="F52" t="s">
        <v>437</v>
      </c>
      <c r="G52" t="s">
        <v>438</v>
      </c>
      <c r="H52" t="s">
        <v>439</v>
      </c>
      <c r="I52" t="s">
        <v>79</v>
      </c>
      <c r="J52">
        <v>40.726300000000002</v>
      </c>
      <c r="K52">
        <v>6908135</v>
      </c>
      <c r="L52">
        <v>-73.857299999999995</v>
      </c>
      <c r="M52" t="s">
        <v>440</v>
      </c>
      <c r="N52" t="s">
        <v>441</v>
      </c>
      <c r="O52">
        <v>1750</v>
      </c>
      <c r="P52" t="s">
        <v>442</v>
      </c>
    </row>
    <row r="53" spans="1:16" x14ac:dyDescent="0.3">
      <c r="A53" s="17">
        <v>100129</v>
      </c>
      <c r="B53">
        <v>1</v>
      </c>
      <c r="C53">
        <v>1</v>
      </c>
      <c r="D53" t="s">
        <v>443</v>
      </c>
      <c r="E53" t="s">
        <v>444</v>
      </c>
      <c r="F53" t="s">
        <v>445</v>
      </c>
      <c r="G53" t="s">
        <v>446</v>
      </c>
      <c r="H53" t="s">
        <v>447</v>
      </c>
      <c r="I53" t="s">
        <v>70</v>
      </c>
      <c r="J53">
        <v>40.726700000000001</v>
      </c>
      <c r="K53">
        <v>6944369</v>
      </c>
      <c r="L53">
        <v>-73.856899999999996</v>
      </c>
      <c r="M53" t="s">
        <v>127</v>
      </c>
      <c r="N53" t="s">
        <v>448</v>
      </c>
      <c r="O53">
        <v>1650</v>
      </c>
      <c r="P53" t="s">
        <v>446</v>
      </c>
    </row>
    <row r="54" spans="1:16" x14ac:dyDescent="0.3">
      <c r="A54" s="17">
        <v>100131</v>
      </c>
      <c r="B54">
        <v>1</v>
      </c>
      <c r="C54">
        <v>0</v>
      </c>
      <c r="D54" t="s">
        <v>449</v>
      </c>
      <c r="E54" t="s">
        <v>450</v>
      </c>
      <c r="F54" t="s">
        <v>451</v>
      </c>
      <c r="G54" t="s">
        <v>452</v>
      </c>
      <c r="H54" t="s">
        <v>453</v>
      </c>
      <c r="I54" t="s">
        <v>79</v>
      </c>
      <c r="J54">
        <v>40.781700000000001</v>
      </c>
      <c r="K54">
        <v>6861960</v>
      </c>
      <c r="L54">
        <v>-73.957300000000004</v>
      </c>
      <c r="M54" t="s">
        <v>454</v>
      </c>
      <c r="N54" t="s">
        <v>455</v>
      </c>
      <c r="O54">
        <v>3500</v>
      </c>
      <c r="P54" t="s">
        <v>456</v>
      </c>
    </row>
    <row r="55" spans="1:16" x14ac:dyDescent="0.3">
      <c r="A55" s="17">
        <v>100132</v>
      </c>
      <c r="B55">
        <v>1</v>
      </c>
      <c r="C55">
        <v>1</v>
      </c>
      <c r="D55" t="s">
        <v>457</v>
      </c>
      <c r="E55" t="s">
        <v>458</v>
      </c>
      <c r="F55" t="s">
        <v>459</v>
      </c>
      <c r="G55" t="s">
        <v>460</v>
      </c>
      <c r="H55" t="s">
        <v>461</v>
      </c>
      <c r="I55" t="s">
        <v>79</v>
      </c>
      <c r="J55">
        <v>40.789000000000001</v>
      </c>
      <c r="K55">
        <v>6847390</v>
      </c>
      <c r="L55">
        <v>-73.9756</v>
      </c>
      <c r="M55" t="s">
        <v>462</v>
      </c>
      <c r="N55" t="s">
        <v>463</v>
      </c>
      <c r="O55">
        <v>3300</v>
      </c>
      <c r="P55" t="s">
        <v>464</v>
      </c>
    </row>
    <row r="56" spans="1:16" x14ac:dyDescent="0.3">
      <c r="A56" s="17">
        <v>100133</v>
      </c>
      <c r="B56">
        <v>1</v>
      </c>
      <c r="C56">
        <v>0</v>
      </c>
      <c r="D56" t="s">
        <v>465</v>
      </c>
      <c r="E56" t="s">
        <v>466</v>
      </c>
      <c r="F56" t="s">
        <v>467</v>
      </c>
      <c r="G56" t="s">
        <v>468</v>
      </c>
      <c r="H56" t="s">
        <v>469</v>
      </c>
      <c r="I56" t="s">
        <v>79</v>
      </c>
      <c r="J56">
        <v>40.752200000000002</v>
      </c>
      <c r="K56">
        <v>6816227</v>
      </c>
      <c r="L56">
        <v>-73.970200000000006</v>
      </c>
      <c r="M56" t="s">
        <v>470</v>
      </c>
      <c r="N56" t="s">
        <v>471</v>
      </c>
      <c r="O56">
        <v>2790</v>
      </c>
      <c r="P56" t="s">
        <v>472</v>
      </c>
    </row>
    <row r="57" spans="1:16" x14ac:dyDescent="0.3">
      <c r="A57" s="17">
        <v>100136</v>
      </c>
      <c r="B57">
        <v>2</v>
      </c>
      <c r="C57">
        <v>2</v>
      </c>
      <c r="D57" t="s">
        <v>473</v>
      </c>
      <c r="E57" t="s">
        <v>474</v>
      </c>
      <c r="F57" t="s">
        <v>475</v>
      </c>
      <c r="G57" t="s">
        <v>476</v>
      </c>
      <c r="H57" t="s">
        <v>69</v>
      </c>
      <c r="I57" t="s">
        <v>70</v>
      </c>
      <c r="J57">
        <v>40.7059</v>
      </c>
      <c r="K57">
        <v>6859368</v>
      </c>
      <c r="L57">
        <v>-73.8339</v>
      </c>
      <c r="M57" t="s">
        <v>477</v>
      </c>
      <c r="N57" t="s">
        <v>478</v>
      </c>
      <c r="O57">
        <v>2100</v>
      </c>
      <c r="P57" t="s">
        <v>479</v>
      </c>
    </row>
    <row r="58" spans="1:16" x14ac:dyDescent="0.3">
      <c r="A58" s="17">
        <v>100137</v>
      </c>
      <c r="B58">
        <v>1</v>
      </c>
      <c r="C58">
        <v>2</v>
      </c>
      <c r="D58" t="s">
        <v>480</v>
      </c>
      <c r="E58" t="s">
        <v>481</v>
      </c>
      <c r="F58" t="s">
        <v>482</v>
      </c>
      <c r="G58" t="s">
        <v>77</v>
      </c>
      <c r="H58" t="s">
        <v>483</v>
      </c>
      <c r="I58" t="s">
        <v>70</v>
      </c>
      <c r="J58">
        <v>40.7943</v>
      </c>
      <c r="K58">
        <v>6907631</v>
      </c>
      <c r="L58">
        <v>-73.967500000000001</v>
      </c>
      <c r="M58" t="s">
        <v>484</v>
      </c>
      <c r="N58" t="s">
        <v>485</v>
      </c>
      <c r="O58">
        <v>3200</v>
      </c>
      <c r="P58" t="s">
        <v>486</v>
      </c>
    </row>
    <row r="59" spans="1:16" x14ac:dyDescent="0.3">
      <c r="A59" s="17">
        <v>100138</v>
      </c>
      <c r="B59">
        <v>1</v>
      </c>
      <c r="C59">
        <v>0</v>
      </c>
      <c r="D59" t="s">
        <v>487</v>
      </c>
      <c r="E59" t="s">
        <v>488</v>
      </c>
      <c r="G59" t="s">
        <v>489</v>
      </c>
      <c r="H59" t="s">
        <v>69</v>
      </c>
      <c r="I59" t="s">
        <v>79</v>
      </c>
      <c r="J59">
        <v>40.7699</v>
      </c>
      <c r="K59">
        <v>6923973</v>
      </c>
      <c r="L59">
        <v>-73.956500000000005</v>
      </c>
      <c r="M59" t="s">
        <v>490</v>
      </c>
      <c r="N59" t="s">
        <v>69</v>
      </c>
      <c r="O59">
        <v>2700</v>
      </c>
      <c r="P59" t="s">
        <v>491</v>
      </c>
    </row>
    <row r="60" spans="1:16" x14ac:dyDescent="0.3">
      <c r="A60" s="17">
        <v>100139</v>
      </c>
      <c r="B60">
        <v>1</v>
      </c>
      <c r="C60">
        <v>3</v>
      </c>
      <c r="D60" t="s">
        <v>492</v>
      </c>
      <c r="E60" t="s">
        <v>493</v>
      </c>
      <c r="F60" t="s">
        <v>494</v>
      </c>
      <c r="G60" t="s">
        <v>495</v>
      </c>
      <c r="H60" t="s">
        <v>496</v>
      </c>
      <c r="I60" t="s">
        <v>70</v>
      </c>
      <c r="J60">
        <v>40.765999999999998</v>
      </c>
      <c r="K60">
        <v>6927880</v>
      </c>
      <c r="L60">
        <v>-73.991399999999999</v>
      </c>
      <c r="M60" t="s">
        <v>497</v>
      </c>
      <c r="N60" t="s">
        <v>498</v>
      </c>
      <c r="O60">
        <v>4500</v>
      </c>
      <c r="P60" t="s">
        <v>495</v>
      </c>
    </row>
    <row r="61" spans="1:16" x14ac:dyDescent="0.3">
      <c r="A61" s="17">
        <v>10014</v>
      </c>
      <c r="B61">
        <v>1</v>
      </c>
      <c r="C61">
        <v>1</v>
      </c>
      <c r="D61" t="s">
        <v>100</v>
      </c>
      <c r="E61" t="s">
        <v>499</v>
      </c>
      <c r="F61" t="s">
        <v>500</v>
      </c>
      <c r="G61" t="s">
        <v>501</v>
      </c>
      <c r="H61" t="s">
        <v>96</v>
      </c>
      <c r="I61" t="s">
        <v>79</v>
      </c>
      <c r="J61">
        <v>40.688800000000001</v>
      </c>
      <c r="K61">
        <v>7127110</v>
      </c>
      <c r="L61">
        <v>-73.952200000000005</v>
      </c>
      <c r="M61" t="s">
        <v>502</v>
      </c>
      <c r="N61" t="s">
        <v>503</v>
      </c>
      <c r="O61">
        <v>2000</v>
      </c>
      <c r="P61" t="s">
        <v>504</v>
      </c>
    </row>
    <row r="62" spans="1:16" x14ac:dyDescent="0.3">
      <c r="A62" s="17">
        <v>100140</v>
      </c>
      <c r="B62">
        <v>1</v>
      </c>
      <c r="C62">
        <v>2</v>
      </c>
      <c r="D62" t="s">
        <v>505</v>
      </c>
      <c r="E62" t="s">
        <v>506</v>
      </c>
      <c r="F62" t="s">
        <v>507</v>
      </c>
      <c r="G62" t="s">
        <v>508</v>
      </c>
      <c r="H62" t="s">
        <v>69</v>
      </c>
      <c r="I62" t="s">
        <v>70</v>
      </c>
      <c r="J62">
        <v>40.749299999999998</v>
      </c>
      <c r="K62">
        <v>6916033</v>
      </c>
      <c r="L62">
        <v>-73.714200000000005</v>
      </c>
      <c r="M62" t="s">
        <v>509</v>
      </c>
      <c r="N62" t="s">
        <v>510</v>
      </c>
      <c r="O62">
        <v>1900</v>
      </c>
      <c r="P62" t="s">
        <v>511</v>
      </c>
    </row>
    <row r="63" spans="1:16" x14ac:dyDescent="0.3">
      <c r="A63" s="17">
        <v>100141</v>
      </c>
      <c r="B63">
        <v>1</v>
      </c>
      <c r="C63">
        <v>1</v>
      </c>
      <c r="D63" t="s">
        <v>512</v>
      </c>
      <c r="E63" t="s">
        <v>513</v>
      </c>
      <c r="F63" t="s">
        <v>514</v>
      </c>
      <c r="G63" t="s">
        <v>515</v>
      </c>
      <c r="H63" t="s">
        <v>516</v>
      </c>
      <c r="I63" t="s">
        <v>70</v>
      </c>
      <c r="J63">
        <v>40.789200000000001</v>
      </c>
      <c r="K63">
        <v>6900939</v>
      </c>
      <c r="L63">
        <v>-73.970500000000001</v>
      </c>
      <c r="M63" t="s">
        <v>517</v>
      </c>
      <c r="N63" t="s">
        <v>518</v>
      </c>
      <c r="O63">
        <v>3200</v>
      </c>
      <c r="P63" t="s">
        <v>519</v>
      </c>
    </row>
    <row r="64" spans="1:16" x14ac:dyDescent="0.3">
      <c r="A64" s="17">
        <v>100144</v>
      </c>
      <c r="B64">
        <v>1</v>
      </c>
      <c r="C64">
        <v>0</v>
      </c>
      <c r="D64" t="s">
        <v>520</v>
      </c>
      <c r="E64" t="s">
        <v>521</v>
      </c>
      <c r="F64" t="s">
        <v>522</v>
      </c>
      <c r="G64" t="s">
        <v>523</v>
      </c>
      <c r="H64" t="s">
        <v>524</v>
      </c>
      <c r="I64" t="s">
        <v>79</v>
      </c>
      <c r="J64">
        <v>40.757100000000001</v>
      </c>
      <c r="K64">
        <v>6866313</v>
      </c>
      <c r="L64">
        <v>-73.964699999999993</v>
      </c>
      <c r="M64" t="s">
        <v>525</v>
      </c>
      <c r="N64" t="s">
        <v>526</v>
      </c>
      <c r="O64">
        <v>2290</v>
      </c>
      <c r="P64" t="s">
        <v>527</v>
      </c>
    </row>
    <row r="65" spans="1:16" x14ac:dyDescent="0.3">
      <c r="A65" s="17">
        <v>100149</v>
      </c>
      <c r="B65">
        <v>1</v>
      </c>
      <c r="C65">
        <v>2</v>
      </c>
      <c r="D65" t="s">
        <v>528</v>
      </c>
      <c r="E65" t="s">
        <v>529</v>
      </c>
      <c r="F65" t="s">
        <v>530</v>
      </c>
      <c r="G65" t="s">
        <v>531</v>
      </c>
      <c r="H65" t="s">
        <v>532</v>
      </c>
      <c r="I65" t="s">
        <v>79</v>
      </c>
      <c r="J65">
        <v>40.729900000000001</v>
      </c>
      <c r="K65">
        <v>6854532</v>
      </c>
      <c r="L65">
        <v>-73.981899999999996</v>
      </c>
      <c r="M65" t="s">
        <v>533</v>
      </c>
      <c r="N65" t="s">
        <v>534</v>
      </c>
      <c r="O65">
        <v>3895</v>
      </c>
      <c r="P65" t="s">
        <v>535</v>
      </c>
    </row>
    <row r="66" spans="1:16" x14ac:dyDescent="0.3">
      <c r="A66" s="17">
        <v>100151</v>
      </c>
      <c r="B66">
        <v>1</v>
      </c>
      <c r="C66">
        <v>1</v>
      </c>
      <c r="D66" t="s">
        <v>536</v>
      </c>
      <c r="E66" t="s">
        <v>537</v>
      </c>
      <c r="F66" t="s">
        <v>538</v>
      </c>
      <c r="G66" t="s">
        <v>539</v>
      </c>
      <c r="H66" t="s">
        <v>540</v>
      </c>
      <c r="I66" t="s">
        <v>88</v>
      </c>
      <c r="J66">
        <v>40.779600000000002</v>
      </c>
      <c r="K66">
        <v>6946257</v>
      </c>
      <c r="L66">
        <v>-73.949299999999994</v>
      </c>
      <c r="M66" t="s">
        <v>541</v>
      </c>
      <c r="N66" t="s">
        <v>542</v>
      </c>
      <c r="O66">
        <v>2200</v>
      </c>
      <c r="P66" t="s">
        <v>543</v>
      </c>
    </row>
    <row r="67" spans="1:16" x14ac:dyDescent="0.3">
      <c r="A67" s="17">
        <v>100156</v>
      </c>
      <c r="B67">
        <v>1</v>
      </c>
      <c r="C67">
        <v>1</v>
      </c>
      <c r="D67" t="s">
        <v>544</v>
      </c>
      <c r="E67" t="s">
        <v>545</v>
      </c>
      <c r="F67" t="s">
        <v>76</v>
      </c>
      <c r="G67" t="s">
        <v>546</v>
      </c>
      <c r="H67" t="s">
        <v>547</v>
      </c>
      <c r="I67" t="s">
        <v>79</v>
      </c>
      <c r="J67">
        <v>40.745899999999999</v>
      </c>
      <c r="K67">
        <v>6878074</v>
      </c>
      <c r="L67">
        <v>-73.956400000000002</v>
      </c>
      <c r="M67" t="s">
        <v>127</v>
      </c>
      <c r="N67" t="s">
        <v>69</v>
      </c>
      <c r="O67">
        <v>3200</v>
      </c>
      <c r="P67" t="s">
        <v>548</v>
      </c>
    </row>
    <row r="68" spans="1:16" x14ac:dyDescent="0.3">
      <c r="A68" s="17">
        <v>100160</v>
      </c>
      <c r="B68">
        <v>1</v>
      </c>
      <c r="C68">
        <v>1</v>
      </c>
      <c r="D68" t="s">
        <v>549</v>
      </c>
      <c r="E68" t="s">
        <v>550</v>
      </c>
      <c r="F68" t="s">
        <v>551</v>
      </c>
      <c r="G68" t="s">
        <v>552</v>
      </c>
      <c r="H68" t="s">
        <v>553</v>
      </c>
      <c r="I68" t="s">
        <v>79</v>
      </c>
      <c r="J68">
        <v>40.746699999999997</v>
      </c>
      <c r="K68">
        <v>6879306</v>
      </c>
      <c r="L68">
        <v>-73.985399999999998</v>
      </c>
      <c r="M68" t="s">
        <v>270</v>
      </c>
      <c r="N68" t="s">
        <v>554</v>
      </c>
      <c r="O68">
        <v>4455</v>
      </c>
      <c r="P68" t="s">
        <v>555</v>
      </c>
    </row>
    <row r="69" spans="1:16" x14ac:dyDescent="0.3">
      <c r="A69" s="17">
        <v>100161</v>
      </c>
      <c r="B69">
        <v>1</v>
      </c>
      <c r="C69">
        <v>1</v>
      </c>
      <c r="D69" t="s">
        <v>556</v>
      </c>
      <c r="E69" t="s">
        <v>557</v>
      </c>
      <c r="G69" t="s">
        <v>558</v>
      </c>
      <c r="H69" t="s">
        <v>559</v>
      </c>
      <c r="I69" t="s">
        <v>79</v>
      </c>
      <c r="J69">
        <v>40.761899999999997</v>
      </c>
      <c r="K69">
        <v>6891766</v>
      </c>
      <c r="L69">
        <v>-73.985399999999998</v>
      </c>
      <c r="M69" t="s">
        <v>560</v>
      </c>
      <c r="N69" t="s">
        <v>69</v>
      </c>
      <c r="O69">
        <v>3697</v>
      </c>
      <c r="P69" t="s">
        <v>561</v>
      </c>
    </row>
    <row r="70" spans="1:16" x14ac:dyDescent="0.3">
      <c r="A70" s="17">
        <v>100166</v>
      </c>
      <c r="B70">
        <v>2</v>
      </c>
      <c r="C70">
        <v>2</v>
      </c>
      <c r="D70" t="s">
        <v>562</v>
      </c>
      <c r="E70" t="s">
        <v>563</v>
      </c>
      <c r="F70" t="s">
        <v>564</v>
      </c>
      <c r="G70" t="s">
        <v>565</v>
      </c>
      <c r="H70" t="s">
        <v>566</v>
      </c>
      <c r="I70" t="s">
        <v>88</v>
      </c>
      <c r="J70">
        <v>40.734099999999998</v>
      </c>
      <c r="K70">
        <v>6844733</v>
      </c>
      <c r="L70">
        <v>-73.989599999999996</v>
      </c>
      <c r="M70" t="s">
        <v>567</v>
      </c>
      <c r="N70" t="s">
        <v>568</v>
      </c>
      <c r="O70">
        <v>5700</v>
      </c>
      <c r="P70" t="s">
        <v>569</v>
      </c>
    </row>
    <row r="71" spans="1:16" x14ac:dyDescent="0.3">
      <c r="A71" s="17">
        <v>100170</v>
      </c>
      <c r="B71">
        <v>1</v>
      </c>
      <c r="C71">
        <v>2</v>
      </c>
      <c r="D71" t="s">
        <v>570</v>
      </c>
      <c r="E71" t="s">
        <v>571</v>
      </c>
      <c r="F71" t="s">
        <v>572</v>
      </c>
      <c r="G71" t="s">
        <v>573</v>
      </c>
      <c r="H71" t="s">
        <v>574</v>
      </c>
      <c r="I71" t="s">
        <v>70</v>
      </c>
      <c r="J71">
        <v>40.741300000000003</v>
      </c>
      <c r="K71">
        <v>6932777</v>
      </c>
      <c r="L71">
        <v>-73.977900000000005</v>
      </c>
      <c r="M71" t="s">
        <v>575</v>
      </c>
      <c r="N71" t="s">
        <v>576</v>
      </c>
      <c r="O71">
        <v>3400</v>
      </c>
      <c r="P71" t="s">
        <v>577</v>
      </c>
    </row>
    <row r="72" spans="1:16" x14ac:dyDescent="0.3">
      <c r="A72" s="17">
        <v>100172</v>
      </c>
      <c r="B72">
        <v>1</v>
      </c>
      <c r="C72">
        <v>1</v>
      </c>
      <c r="D72" t="s">
        <v>578</v>
      </c>
      <c r="E72" t="s">
        <v>579</v>
      </c>
      <c r="F72" t="s">
        <v>580</v>
      </c>
      <c r="G72" t="s">
        <v>581</v>
      </c>
      <c r="H72" t="s">
        <v>582</v>
      </c>
      <c r="I72" t="s">
        <v>79</v>
      </c>
      <c r="J72">
        <v>40.735100000000003</v>
      </c>
      <c r="K72">
        <v>6875163</v>
      </c>
      <c r="L72">
        <v>-73.953100000000006</v>
      </c>
      <c r="M72" t="s">
        <v>583</v>
      </c>
      <c r="N72" t="s">
        <v>584</v>
      </c>
      <c r="O72">
        <v>2550</v>
      </c>
      <c r="P72" t="s">
        <v>581</v>
      </c>
    </row>
    <row r="73" spans="1:16" x14ac:dyDescent="0.3">
      <c r="A73" s="17">
        <v>100175</v>
      </c>
      <c r="B73">
        <v>1</v>
      </c>
      <c r="C73">
        <v>2</v>
      </c>
      <c r="D73" t="s">
        <v>585</v>
      </c>
      <c r="E73" t="s">
        <v>586</v>
      </c>
      <c r="F73" t="s">
        <v>587</v>
      </c>
      <c r="G73" t="s">
        <v>588</v>
      </c>
      <c r="H73" t="s">
        <v>589</v>
      </c>
      <c r="I73" t="s">
        <v>79</v>
      </c>
      <c r="J73">
        <v>40.802799999999998</v>
      </c>
      <c r="K73">
        <v>6892631</v>
      </c>
      <c r="L73">
        <v>-73.964799999999997</v>
      </c>
      <c r="M73" t="s">
        <v>590</v>
      </c>
      <c r="N73" t="s">
        <v>591</v>
      </c>
      <c r="O73">
        <v>3200</v>
      </c>
      <c r="P73" t="s">
        <v>592</v>
      </c>
    </row>
    <row r="74" spans="1:16" x14ac:dyDescent="0.3">
      <c r="A74" s="17">
        <v>100177</v>
      </c>
      <c r="B74">
        <v>2</v>
      </c>
      <c r="C74">
        <v>3</v>
      </c>
      <c r="D74" t="s">
        <v>593</v>
      </c>
      <c r="E74" t="s">
        <v>594</v>
      </c>
      <c r="F74" t="s">
        <v>595</v>
      </c>
      <c r="G74" t="s">
        <v>596</v>
      </c>
      <c r="H74" t="s">
        <v>597</v>
      </c>
      <c r="I74" t="s">
        <v>79</v>
      </c>
      <c r="J74">
        <v>40.7196</v>
      </c>
      <c r="K74">
        <v>6851714</v>
      </c>
      <c r="L74">
        <v>-74.010900000000007</v>
      </c>
      <c r="M74" t="s">
        <v>127</v>
      </c>
      <c r="N74" t="s">
        <v>598</v>
      </c>
      <c r="O74">
        <v>6320</v>
      </c>
      <c r="P74" t="s">
        <v>599</v>
      </c>
    </row>
    <row r="75" spans="1:16" x14ac:dyDescent="0.3">
      <c r="A75" s="17">
        <v>100179</v>
      </c>
      <c r="B75">
        <v>1</v>
      </c>
      <c r="C75">
        <v>1</v>
      </c>
      <c r="D75" t="s">
        <v>600</v>
      </c>
      <c r="E75" t="s">
        <v>601</v>
      </c>
      <c r="G75" t="s">
        <v>602</v>
      </c>
      <c r="H75" t="s">
        <v>603</v>
      </c>
      <c r="I75" t="s">
        <v>79</v>
      </c>
      <c r="J75">
        <v>40.777700000000003</v>
      </c>
      <c r="K75">
        <v>6890772</v>
      </c>
      <c r="L75">
        <v>-73.953199999999995</v>
      </c>
      <c r="M75" t="s">
        <v>604</v>
      </c>
      <c r="N75" t="s">
        <v>69</v>
      </c>
      <c r="O75">
        <v>2945</v>
      </c>
      <c r="P75" t="s">
        <v>605</v>
      </c>
    </row>
    <row r="76" spans="1:16" x14ac:dyDescent="0.3">
      <c r="A76" s="17">
        <v>100181</v>
      </c>
      <c r="B76">
        <v>2</v>
      </c>
      <c r="C76">
        <v>2</v>
      </c>
      <c r="D76" t="s">
        <v>606</v>
      </c>
      <c r="E76" t="s">
        <v>607</v>
      </c>
      <c r="F76" t="s">
        <v>608</v>
      </c>
      <c r="G76" t="s">
        <v>609</v>
      </c>
      <c r="H76" t="s">
        <v>610</v>
      </c>
      <c r="I76" t="s">
        <v>79</v>
      </c>
      <c r="J76">
        <v>40.7087</v>
      </c>
      <c r="K76">
        <v>6899196</v>
      </c>
      <c r="L76">
        <v>-74.005799999999994</v>
      </c>
      <c r="M76" t="s">
        <v>127</v>
      </c>
      <c r="N76" t="s">
        <v>611</v>
      </c>
      <c r="O76">
        <v>4600</v>
      </c>
      <c r="P76" t="s">
        <v>612</v>
      </c>
    </row>
    <row r="77" spans="1:16" x14ac:dyDescent="0.3">
      <c r="A77" s="17">
        <v>100182</v>
      </c>
      <c r="B77">
        <v>2</v>
      </c>
      <c r="C77">
        <v>2</v>
      </c>
      <c r="D77" t="s">
        <v>613</v>
      </c>
      <c r="E77" t="s">
        <v>614</v>
      </c>
      <c r="F77" t="s">
        <v>615</v>
      </c>
      <c r="G77" t="s">
        <v>616</v>
      </c>
      <c r="H77" t="s">
        <v>617</v>
      </c>
      <c r="I77" t="s">
        <v>79</v>
      </c>
      <c r="J77">
        <v>40.792400000000001</v>
      </c>
      <c r="K77">
        <v>6889430</v>
      </c>
      <c r="L77">
        <v>-73.974100000000007</v>
      </c>
      <c r="M77" t="s">
        <v>618</v>
      </c>
      <c r="N77" t="s">
        <v>619</v>
      </c>
      <c r="O77">
        <v>7800</v>
      </c>
      <c r="P77" t="s">
        <v>620</v>
      </c>
    </row>
    <row r="78" spans="1:16" x14ac:dyDescent="0.3">
      <c r="A78" s="17">
        <v>100184</v>
      </c>
      <c r="B78">
        <v>2</v>
      </c>
      <c r="C78">
        <v>2</v>
      </c>
      <c r="D78" t="s">
        <v>621</v>
      </c>
      <c r="E78" t="s">
        <v>622</v>
      </c>
      <c r="F78" t="s">
        <v>623</v>
      </c>
      <c r="G78" t="s">
        <v>624</v>
      </c>
      <c r="H78" t="s">
        <v>625</v>
      </c>
      <c r="I78" t="s">
        <v>79</v>
      </c>
      <c r="J78">
        <v>40.775599999999997</v>
      </c>
      <c r="K78">
        <v>6870967</v>
      </c>
      <c r="L78">
        <v>-73.9846</v>
      </c>
      <c r="M78" t="s">
        <v>626</v>
      </c>
      <c r="N78" t="s">
        <v>627</v>
      </c>
      <c r="O78">
        <v>7000</v>
      </c>
      <c r="P78" t="s">
        <v>628</v>
      </c>
    </row>
    <row r="79" spans="1:16" x14ac:dyDescent="0.3">
      <c r="A79" s="17">
        <v>100185</v>
      </c>
      <c r="B79">
        <v>1</v>
      </c>
      <c r="C79">
        <v>2</v>
      </c>
      <c r="D79" t="s">
        <v>100</v>
      </c>
      <c r="E79" t="s">
        <v>629</v>
      </c>
      <c r="F79" t="s">
        <v>630</v>
      </c>
      <c r="G79" t="s">
        <v>631</v>
      </c>
      <c r="H79" t="s">
        <v>632</v>
      </c>
      <c r="I79" t="s">
        <v>70</v>
      </c>
      <c r="J79">
        <v>40.705399999999997</v>
      </c>
      <c r="K79">
        <v>6868139</v>
      </c>
      <c r="L79">
        <v>-74.009500000000003</v>
      </c>
      <c r="M79" t="s">
        <v>633</v>
      </c>
      <c r="N79" t="s">
        <v>634</v>
      </c>
      <c r="O79">
        <v>3250</v>
      </c>
      <c r="P79" t="s">
        <v>635</v>
      </c>
    </row>
    <row r="80" spans="1:16" x14ac:dyDescent="0.3">
      <c r="A80" s="17">
        <v>100188</v>
      </c>
      <c r="B80">
        <v>1</v>
      </c>
      <c r="C80">
        <v>0</v>
      </c>
      <c r="D80" t="s">
        <v>636</v>
      </c>
      <c r="E80" t="s">
        <v>637</v>
      </c>
      <c r="F80" t="s">
        <v>638</v>
      </c>
      <c r="G80" t="s">
        <v>639</v>
      </c>
      <c r="H80" t="s">
        <v>69</v>
      </c>
      <c r="I80" t="s">
        <v>88</v>
      </c>
      <c r="J80">
        <v>40.710799999999999</v>
      </c>
      <c r="K80">
        <v>6877460</v>
      </c>
      <c r="L80">
        <v>-73.854299999999995</v>
      </c>
      <c r="M80" t="s">
        <v>127</v>
      </c>
      <c r="N80" t="s">
        <v>640</v>
      </c>
      <c r="O80">
        <v>1400</v>
      </c>
      <c r="P80" t="s">
        <v>641</v>
      </c>
    </row>
    <row r="81" spans="1:16" x14ac:dyDescent="0.3">
      <c r="A81" s="17">
        <v>100193</v>
      </c>
      <c r="B81">
        <v>1</v>
      </c>
      <c r="C81">
        <v>1</v>
      </c>
      <c r="D81" t="s">
        <v>642</v>
      </c>
      <c r="E81" t="s">
        <v>643</v>
      </c>
      <c r="F81" t="s">
        <v>644</v>
      </c>
      <c r="G81" t="s">
        <v>645</v>
      </c>
      <c r="H81" t="s">
        <v>646</v>
      </c>
      <c r="I81" t="s">
        <v>79</v>
      </c>
      <c r="J81">
        <v>40.780200000000001</v>
      </c>
      <c r="K81">
        <v>6940305</v>
      </c>
      <c r="L81">
        <v>-73.944400000000002</v>
      </c>
      <c r="M81" t="s">
        <v>647</v>
      </c>
      <c r="N81" t="s">
        <v>648</v>
      </c>
      <c r="O81">
        <v>3195</v>
      </c>
      <c r="P81" t="s">
        <v>649</v>
      </c>
    </row>
    <row r="82" spans="1:16" x14ac:dyDescent="0.3">
      <c r="A82" s="17">
        <v>100196</v>
      </c>
      <c r="B82">
        <v>1</v>
      </c>
      <c r="C82">
        <v>1</v>
      </c>
      <c r="D82" t="s">
        <v>100</v>
      </c>
      <c r="E82" t="s">
        <v>650</v>
      </c>
      <c r="F82" t="s">
        <v>651</v>
      </c>
      <c r="G82" t="s">
        <v>652</v>
      </c>
      <c r="H82" t="s">
        <v>104</v>
      </c>
      <c r="I82" t="s">
        <v>88</v>
      </c>
      <c r="J82">
        <v>40.664000000000001</v>
      </c>
      <c r="K82">
        <v>6869315</v>
      </c>
      <c r="L82">
        <v>-73.934200000000004</v>
      </c>
      <c r="M82" t="s">
        <v>653</v>
      </c>
      <c r="N82" t="s">
        <v>654</v>
      </c>
      <c r="O82">
        <v>1495</v>
      </c>
      <c r="P82" t="s">
        <v>655</v>
      </c>
    </row>
    <row r="83" spans="1:16" x14ac:dyDescent="0.3">
      <c r="A83" s="17">
        <v>100198</v>
      </c>
      <c r="B83">
        <v>1</v>
      </c>
      <c r="C83">
        <v>1</v>
      </c>
      <c r="D83" t="s">
        <v>656</v>
      </c>
      <c r="E83" t="s">
        <v>657</v>
      </c>
      <c r="F83" t="s">
        <v>658</v>
      </c>
      <c r="G83" t="s">
        <v>659</v>
      </c>
      <c r="H83" t="s">
        <v>660</v>
      </c>
      <c r="I83" t="s">
        <v>79</v>
      </c>
      <c r="J83">
        <v>40.734900000000003</v>
      </c>
      <c r="K83">
        <v>6818183</v>
      </c>
      <c r="L83">
        <v>-73.9863</v>
      </c>
      <c r="M83" t="s">
        <v>661</v>
      </c>
      <c r="N83" t="s">
        <v>662</v>
      </c>
      <c r="O83">
        <v>3850</v>
      </c>
      <c r="P83" t="s">
        <v>663</v>
      </c>
    </row>
    <row r="84" spans="1:16" x14ac:dyDescent="0.3">
      <c r="A84" s="17">
        <v>1002</v>
      </c>
      <c r="B84">
        <v>1</v>
      </c>
      <c r="C84">
        <v>0</v>
      </c>
      <c r="D84" t="s">
        <v>664</v>
      </c>
      <c r="E84" t="s">
        <v>665</v>
      </c>
      <c r="F84" t="s">
        <v>666</v>
      </c>
      <c r="G84" t="s">
        <v>667</v>
      </c>
      <c r="H84" t="s">
        <v>69</v>
      </c>
      <c r="I84" t="s">
        <v>79</v>
      </c>
      <c r="J84">
        <v>40.761699999999998</v>
      </c>
      <c r="K84">
        <v>7208829</v>
      </c>
      <c r="L84">
        <v>-73.962599999999995</v>
      </c>
      <c r="M84" t="s">
        <v>127</v>
      </c>
      <c r="N84" t="s">
        <v>668</v>
      </c>
      <c r="O84">
        <v>2625</v>
      </c>
      <c r="P84" t="s">
        <v>669</v>
      </c>
    </row>
    <row r="85" spans="1:16" x14ac:dyDescent="0.3">
      <c r="A85" s="17">
        <v>10020</v>
      </c>
      <c r="B85">
        <v>1</v>
      </c>
      <c r="C85">
        <v>3</v>
      </c>
      <c r="D85" t="s">
        <v>670</v>
      </c>
      <c r="E85" t="s">
        <v>671</v>
      </c>
      <c r="F85" t="s">
        <v>672</v>
      </c>
      <c r="G85" t="s">
        <v>673</v>
      </c>
      <c r="H85" t="s">
        <v>674</v>
      </c>
      <c r="I85" t="s">
        <v>88</v>
      </c>
      <c r="J85">
        <v>40.839399999999998</v>
      </c>
      <c r="K85">
        <v>7147322</v>
      </c>
      <c r="L85">
        <v>-73.938100000000006</v>
      </c>
      <c r="M85" t="s">
        <v>675</v>
      </c>
      <c r="N85" t="s">
        <v>676</v>
      </c>
      <c r="O85">
        <v>2500</v>
      </c>
      <c r="P85" t="s">
        <v>677</v>
      </c>
    </row>
    <row r="86" spans="1:16" x14ac:dyDescent="0.3">
      <c r="A86" s="17">
        <v>100200</v>
      </c>
      <c r="B86">
        <v>1</v>
      </c>
      <c r="C86">
        <v>2</v>
      </c>
      <c r="D86" t="s">
        <v>100</v>
      </c>
      <c r="E86" t="s">
        <v>678</v>
      </c>
      <c r="F86" t="s">
        <v>679</v>
      </c>
      <c r="G86" t="s">
        <v>680</v>
      </c>
      <c r="H86" t="s">
        <v>681</v>
      </c>
      <c r="I86" t="s">
        <v>79</v>
      </c>
      <c r="J86">
        <v>40.793100000000003</v>
      </c>
      <c r="K86">
        <v>6897676</v>
      </c>
      <c r="L86">
        <v>-73.971500000000006</v>
      </c>
      <c r="M86" t="s">
        <v>682</v>
      </c>
      <c r="N86" t="s">
        <v>69</v>
      </c>
      <c r="O86">
        <v>3095</v>
      </c>
      <c r="P86" t="s">
        <v>683</v>
      </c>
    </row>
    <row r="87" spans="1:16" x14ac:dyDescent="0.3">
      <c r="A87" s="17">
        <v>100203</v>
      </c>
      <c r="B87">
        <v>3.5</v>
      </c>
      <c r="C87">
        <v>4</v>
      </c>
      <c r="D87" t="s">
        <v>684</v>
      </c>
      <c r="E87" t="s">
        <v>685</v>
      </c>
      <c r="F87" t="s">
        <v>686</v>
      </c>
      <c r="G87" t="s">
        <v>687</v>
      </c>
      <c r="H87" t="s">
        <v>688</v>
      </c>
      <c r="I87" t="s">
        <v>79</v>
      </c>
      <c r="J87">
        <v>40.778799999999997</v>
      </c>
      <c r="K87">
        <v>6848778</v>
      </c>
      <c r="L87">
        <v>-73.953800000000001</v>
      </c>
      <c r="M87" t="s">
        <v>689</v>
      </c>
      <c r="N87" t="s">
        <v>690</v>
      </c>
      <c r="O87">
        <v>13500</v>
      </c>
      <c r="P87" t="s">
        <v>691</v>
      </c>
    </row>
    <row r="88" spans="1:16" x14ac:dyDescent="0.3">
      <c r="A88" s="17">
        <v>100205</v>
      </c>
      <c r="B88">
        <v>1</v>
      </c>
      <c r="C88">
        <v>2</v>
      </c>
      <c r="D88" t="s">
        <v>100</v>
      </c>
      <c r="E88" t="s">
        <v>692</v>
      </c>
      <c r="F88" t="s">
        <v>693</v>
      </c>
      <c r="G88" t="s">
        <v>523</v>
      </c>
      <c r="H88" t="s">
        <v>104</v>
      </c>
      <c r="I88" t="s">
        <v>79</v>
      </c>
      <c r="J88">
        <v>40.657800000000002</v>
      </c>
      <c r="K88">
        <v>6846405</v>
      </c>
      <c r="L88">
        <v>-73.925899999999999</v>
      </c>
      <c r="M88" t="s">
        <v>694</v>
      </c>
      <c r="N88" t="s">
        <v>695</v>
      </c>
      <c r="O88">
        <v>1700</v>
      </c>
      <c r="P88" t="s">
        <v>696</v>
      </c>
    </row>
    <row r="89" spans="1:16" x14ac:dyDescent="0.3">
      <c r="A89" s="17">
        <v>100206</v>
      </c>
      <c r="B89">
        <v>1</v>
      </c>
      <c r="C89">
        <v>0</v>
      </c>
      <c r="D89" t="s">
        <v>697</v>
      </c>
      <c r="E89" t="s">
        <v>698</v>
      </c>
      <c r="F89" t="s">
        <v>699</v>
      </c>
      <c r="G89" t="s">
        <v>700</v>
      </c>
      <c r="H89" t="s">
        <v>701</v>
      </c>
      <c r="I89" t="s">
        <v>70</v>
      </c>
      <c r="J89">
        <v>40.768999999999998</v>
      </c>
      <c r="K89">
        <v>6828553</v>
      </c>
      <c r="L89">
        <v>-73.954099999999997</v>
      </c>
      <c r="M89" t="s">
        <v>702</v>
      </c>
      <c r="N89" t="s">
        <v>703</v>
      </c>
      <c r="O89">
        <v>1850</v>
      </c>
      <c r="P89" t="s">
        <v>704</v>
      </c>
    </row>
    <row r="90" spans="1:16" x14ac:dyDescent="0.3">
      <c r="A90" s="17">
        <v>100209</v>
      </c>
      <c r="B90">
        <v>1</v>
      </c>
      <c r="C90">
        <v>2</v>
      </c>
      <c r="D90" t="s">
        <v>705</v>
      </c>
      <c r="E90" t="s">
        <v>706</v>
      </c>
      <c r="F90" t="s">
        <v>707</v>
      </c>
      <c r="G90" t="s">
        <v>708</v>
      </c>
      <c r="H90" t="s">
        <v>395</v>
      </c>
      <c r="I90" t="s">
        <v>88</v>
      </c>
      <c r="J90">
        <v>40.6633</v>
      </c>
      <c r="K90">
        <v>6819930</v>
      </c>
      <c r="L90">
        <v>-73.982399999999998</v>
      </c>
      <c r="M90" t="s">
        <v>709</v>
      </c>
      <c r="N90" t="s">
        <v>710</v>
      </c>
      <c r="O90">
        <v>2050</v>
      </c>
      <c r="P90" t="s">
        <v>711</v>
      </c>
    </row>
    <row r="91" spans="1:16" x14ac:dyDescent="0.3">
      <c r="A91" s="17">
        <v>10021</v>
      </c>
      <c r="B91">
        <v>1</v>
      </c>
      <c r="C91">
        <v>1</v>
      </c>
      <c r="D91" t="s">
        <v>712</v>
      </c>
      <c r="E91" t="s">
        <v>713</v>
      </c>
      <c r="F91" t="s">
        <v>714</v>
      </c>
      <c r="G91" t="s">
        <v>715</v>
      </c>
      <c r="H91" t="s">
        <v>716</v>
      </c>
      <c r="I91" t="s">
        <v>79</v>
      </c>
      <c r="J91">
        <v>40.776200000000003</v>
      </c>
      <c r="K91">
        <v>7091995</v>
      </c>
      <c r="L91">
        <v>-73.959199999999996</v>
      </c>
      <c r="M91" t="s">
        <v>717</v>
      </c>
      <c r="N91" t="s">
        <v>718</v>
      </c>
      <c r="O91">
        <v>4000</v>
      </c>
      <c r="P91" t="s">
        <v>719</v>
      </c>
    </row>
    <row r="92" spans="1:16" x14ac:dyDescent="0.3">
      <c r="A92" s="17">
        <v>100213</v>
      </c>
      <c r="B92">
        <v>1</v>
      </c>
      <c r="C92">
        <v>0</v>
      </c>
      <c r="D92" t="s">
        <v>720</v>
      </c>
      <c r="E92" t="s">
        <v>721</v>
      </c>
      <c r="F92" t="s">
        <v>76</v>
      </c>
      <c r="G92" t="s">
        <v>722</v>
      </c>
      <c r="H92" t="s">
        <v>723</v>
      </c>
      <c r="I92" t="s">
        <v>79</v>
      </c>
      <c r="J92">
        <v>40.760399999999997</v>
      </c>
      <c r="K92">
        <v>6882553</v>
      </c>
      <c r="L92">
        <v>-73.961699999999993</v>
      </c>
      <c r="M92" t="s">
        <v>724</v>
      </c>
      <c r="N92" t="s">
        <v>725</v>
      </c>
      <c r="O92">
        <v>1950</v>
      </c>
      <c r="P92" t="s">
        <v>726</v>
      </c>
    </row>
    <row r="93" spans="1:16" x14ac:dyDescent="0.3">
      <c r="A93" s="17">
        <v>100214</v>
      </c>
      <c r="B93">
        <v>1</v>
      </c>
      <c r="C93">
        <v>1</v>
      </c>
      <c r="D93" t="s">
        <v>727</v>
      </c>
      <c r="E93" t="s">
        <v>728</v>
      </c>
      <c r="F93" t="s">
        <v>729</v>
      </c>
      <c r="G93" t="s">
        <v>730</v>
      </c>
      <c r="H93" t="s">
        <v>731</v>
      </c>
      <c r="I93" t="s">
        <v>79</v>
      </c>
      <c r="J93">
        <v>40.777999999999999</v>
      </c>
      <c r="K93">
        <v>6875784</v>
      </c>
      <c r="L93">
        <v>-73.977400000000003</v>
      </c>
      <c r="M93" t="s">
        <v>732</v>
      </c>
      <c r="N93" t="s">
        <v>733</v>
      </c>
      <c r="O93">
        <v>2750</v>
      </c>
      <c r="P93" t="s">
        <v>734</v>
      </c>
    </row>
    <row r="94" spans="1:16" x14ac:dyDescent="0.3">
      <c r="A94" s="17">
        <v>100215</v>
      </c>
      <c r="B94">
        <v>2</v>
      </c>
      <c r="C94">
        <v>3</v>
      </c>
      <c r="D94" t="s">
        <v>735</v>
      </c>
      <c r="E94" t="s">
        <v>736</v>
      </c>
      <c r="F94" t="s">
        <v>737</v>
      </c>
      <c r="G94" t="s">
        <v>680</v>
      </c>
      <c r="H94" t="s">
        <v>738</v>
      </c>
      <c r="I94" t="s">
        <v>79</v>
      </c>
      <c r="J94">
        <v>40.780099999999997</v>
      </c>
      <c r="K94">
        <v>6929175</v>
      </c>
      <c r="L94">
        <v>-73.9803</v>
      </c>
      <c r="M94" t="s">
        <v>739</v>
      </c>
      <c r="N94" t="s">
        <v>740</v>
      </c>
      <c r="O94">
        <v>4900</v>
      </c>
      <c r="P94" t="s">
        <v>741</v>
      </c>
    </row>
    <row r="95" spans="1:16" x14ac:dyDescent="0.3">
      <c r="A95" s="17">
        <v>100216</v>
      </c>
      <c r="B95">
        <v>1</v>
      </c>
      <c r="C95">
        <v>3</v>
      </c>
      <c r="D95" t="s">
        <v>742</v>
      </c>
      <c r="E95" t="s">
        <v>743</v>
      </c>
      <c r="F95" t="s">
        <v>744</v>
      </c>
      <c r="G95" t="s">
        <v>745</v>
      </c>
      <c r="H95" t="s">
        <v>746</v>
      </c>
      <c r="I95" t="s">
        <v>70</v>
      </c>
      <c r="J95">
        <v>40.744700000000002</v>
      </c>
      <c r="K95">
        <v>6864916</v>
      </c>
      <c r="L95">
        <v>-74.005200000000002</v>
      </c>
      <c r="M95" t="s">
        <v>747</v>
      </c>
      <c r="N95" t="s">
        <v>748</v>
      </c>
      <c r="O95">
        <v>6500</v>
      </c>
      <c r="P95" t="s">
        <v>749</v>
      </c>
    </row>
    <row r="96" spans="1:16" x14ac:dyDescent="0.3">
      <c r="A96" s="17">
        <v>100219</v>
      </c>
      <c r="B96">
        <v>1</v>
      </c>
      <c r="C96">
        <v>2</v>
      </c>
      <c r="D96" t="s">
        <v>750</v>
      </c>
      <c r="E96" t="s">
        <v>751</v>
      </c>
      <c r="F96" t="s">
        <v>752</v>
      </c>
      <c r="G96" t="s">
        <v>753</v>
      </c>
      <c r="H96" t="s">
        <v>754</v>
      </c>
      <c r="I96" t="s">
        <v>70</v>
      </c>
      <c r="J96">
        <v>40.689599999999999</v>
      </c>
      <c r="K96">
        <v>6872659</v>
      </c>
      <c r="L96">
        <v>-73.998199999999997</v>
      </c>
      <c r="M96" t="s">
        <v>755</v>
      </c>
      <c r="N96" t="s">
        <v>69</v>
      </c>
      <c r="O96">
        <v>2300</v>
      </c>
      <c r="P96" t="s">
        <v>756</v>
      </c>
    </row>
    <row r="97" spans="1:16" x14ac:dyDescent="0.3">
      <c r="A97" s="17">
        <v>100221</v>
      </c>
      <c r="B97">
        <v>1</v>
      </c>
      <c r="C97">
        <v>2</v>
      </c>
      <c r="D97" t="s">
        <v>757</v>
      </c>
      <c r="E97" t="s">
        <v>758</v>
      </c>
      <c r="F97" t="s">
        <v>759</v>
      </c>
      <c r="G97" t="s">
        <v>760</v>
      </c>
      <c r="H97" t="s">
        <v>69</v>
      </c>
      <c r="I97" t="s">
        <v>79</v>
      </c>
      <c r="J97">
        <v>40.730600000000003</v>
      </c>
      <c r="K97">
        <v>6883194</v>
      </c>
      <c r="L97">
        <v>-73.851900000000001</v>
      </c>
      <c r="M97" t="s">
        <v>761</v>
      </c>
      <c r="N97" t="s">
        <v>762</v>
      </c>
      <c r="O97">
        <v>2350</v>
      </c>
      <c r="P97" t="s">
        <v>763</v>
      </c>
    </row>
    <row r="98" spans="1:16" x14ac:dyDescent="0.3">
      <c r="A98" s="17">
        <v>100222</v>
      </c>
      <c r="B98">
        <v>1</v>
      </c>
      <c r="C98">
        <v>2</v>
      </c>
      <c r="D98" t="s">
        <v>764</v>
      </c>
      <c r="E98" t="s">
        <v>765</v>
      </c>
      <c r="F98" t="s">
        <v>766</v>
      </c>
      <c r="G98" t="s">
        <v>767</v>
      </c>
      <c r="H98" t="s">
        <v>768</v>
      </c>
      <c r="I98" t="s">
        <v>79</v>
      </c>
      <c r="J98">
        <v>40.7318</v>
      </c>
      <c r="K98">
        <v>6889329</v>
      </c>
      <c r="L98">
        <v>-74.001599999999996</v>
      </c>
      <c r="M98" t="s">
        <v>769</v>
      </c>
      <c r="N98" t="s">
        <v>770</v>
      </c>
      <c r="O98">
        <v>3900</v>
      </c>
      <c r="P98" t="s">
        <v>771</v>
      </c>
    </row>
    <row r="99" spans="1:16" x14ac:dyDescent="0.3">
      <c r="A99" s="17">
        <v>100224</v>
      </c>
      <c r="B99">
        <v>1</v>
      </c>
      <c r="C99">
        <v>3</v>
      </c>
      <c r="D99" t="s">
        <v>772</v>
      </c>
      <c r="E99" t="s">
        <v>773</v>
      </c>
      <c r="F99" t="s">
        <v>774</v>
      </c>
      <c r="G99" t="s">
        <v>775</v>
      </c>
      <c r="H99" t="s">
        <v>776</v>
      </c>
      <c r="I99" t="s">
        <v>88</v>
      </c>
      <c r="J99">
        <v>40.759399999999999</v>
      </c>
      <c r="K99">
        <v>6911693</v>
      </c>
      <c r="L99">
        <v>-73.971199999999996</v>
      </c>
      <c r="M99" t="s">
        <v>777</v>
      </c>
      <c r="N99" t="s">
        <v>778</v>
      </c>
      <c r="O99">
        <v>4000</v>
      </c>
      <c r="P99" t="s">
        <v>779</v>
      </c>
    </row>
    <row r="100" spans="1:16" x14ac:dyDescent="0.3">
      <c r="A100" s="17">
        <v>100227</v>
      </c>
      <c r="B100">
        <v>2</v>
      </c>
      <c r="C100">
        <v>3</v>
      </c>
      <c r="D100" t="s">
        <v>780</v>
      </c>
      <c r="E100" t="s">
        <v>781</v>
      </c>
      <c r="F100" t="s">
        <v>782</v>
      </c>
      <c r="G100" t="s">
        <v>546</v>
      </c>
      <c r="H100" t="s">
        <v>783</v>
      </c>
      <c r="I100" t="s">
        <v>70</v>
      </c>
      <c r="J100">
        <v>40.747999999999998</v>
      </c>
      <c r="K100">
        <v>6933506</v>
      </c>
      <c r="L100">
        <v>-73.9572</v>
      </c>
      <c r="M100" t="s">
        <v>784</v>
      </c>
      <c r="N100" t="s">
        <v>785</v>
      </c>
      <c r="O100">
        <v>3850</v>
      </c>
      <c r="P100" t="s">
        <v>786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Analysis</vt:lpstr>
      <vt:lpstr>SampleRaw</vt:lpstr>
      <vt:lpstr>array_data1</vt:lpstr>
      <vt:lpstr>array_data2</vt:lpstr>
      <vt:lpstr>location1</vt:lpstr>
      <vt:lpstr>location2</vt:lpstr>
      <vt:lpstr>Price_Threshold</vt:lpstr>
      <vt:lpstr>total_count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Petur Einarsson</dc:creator>
  <cp:lastModifiedBy>Petur Einarsson</cp:lastModifiedBy>
  <dcterms:created xsi:type="dcterms:W3CDTF">2017-03-26T16:28:49Z</dcterms:created>
  <dcterms:modified xsi:type="dcterms:W3CDTF">2017-03-28T18:28:25Z</dcterms:modified>
</cp:coreProperties>
</file>