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s documents\My Games\Nature At War\Simulateur de chasse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1" i="1" l="1"/>
  <c r="F361" i="1" s="1"/>
  <c r="E362" i="1"/>
  <c r="F362" i="1"/>
  <c r="E363" i="1"/>
  <c r="F363" i="1"/>
  <c r="E364" i="1"/>
  <c r="F364" i="1"/>
  <c r="E365" i="1"/>
  <c r="F365" i="1" s="1"/>
  <c r="E366" i="1"/>
  <c r="F366" i="1"/>
  <c r="E367" i="1"/>
  <c r="F367" i="1"/>
  <c r="E368" i="1"/>
  <c r="F368" i="1"/>
  <c r="E369" i="1"/>
  <c r="F369" i="1" s="1"/>
  <c r="E370" i="1"/>
  <c r="F370" i="1"/>
  <c r="E371" i="1"/>
  <c r="F371" i="1"/>
  <c r="E372" i="1"/>
  <c r="F372" i="1"/>
  <c r="E373" i="1"/>
  <c r="F373" i="1" s="1"/>
  <c r="E374" i="1"/>
  <c r="F374" i="1"/>
  <c r="E375" i="1"/>
  <c r="F375" i="1"/>
  <c r="E376" i="1"/>
  <c r="F376" i="1"/>
  <c r="E377" i="1"/>
  <c r="F377" i="1" s="1"/>
  <c r="E378" i="1"/>
  <c r="F378" i="1"/>
  <c r="E379" i="1"/>
  <c r="F379" i="1"/>
  <c r="E380" i="1"/>
  <c r="F380" i="1"/>
  <c r="E381" i="1"/>
  <c r="F381" i="1" s="1"/>
  <c r="E382" i="1"/>
  <c r="F382" i="1"/>
  <c r="E383" i="1"/>
  <c r="F383" i="1"/>
  <c r="E384" i="1"/>
  <c r="F384" i="1"/>
  <c r="E385" i="1"/>
  <c r="F385" i="1" s="1"/>
  <c r="E386" i="1"/>
  <c r="F386" i="1"/>
  <c r="E387" i="1"/>
  <c r="F387" i="1"/>
  <c r="E388" i="1"/>
  <c r="F388" i="1"/>
  <c r="E389" i="1"/>
  <c r="F389" i="1" s="1"/>
  <c r="E390" i="1"/>
  <c r="F390" i="1"/>
  <c r="E391" i="1"/>
  <c r="F391" i="1"/>
  <c r="E392" i="1"/>
  <c r="F392" i="1"/>
  <c r="E393" i="1"/>
  <c r="F393" i="1" s="1"/>
  <c r="E394" i="1"/>
  <c r="F394" i="1"/>
  <c r="E395" i="1"/>
  <c r="F395" i="1"/>
  <c r="E396" i="1"/>
  <c r="F396" i="1"/>
  <c r="E397" i="1"/>
  <c r="F397" i="1" s="1"/>
  <c r="E398" i="1"/>
  <c r="F398" i="1"/>
  <c r="E399" i="1"/>
  <c r="F399" i="1"/>
  <c r="E400" i="1"/>
  <c r="F400" i="1"/>
  <c r="E401" i="1"/>
  <c r="F401" i="1" s="1"/>
  <c r="E402" i="1"/>
  <c r="F402" i="1"/>
  <c r="E403" i="1"/>
  <c r="F403" i="1"/>
  <c r="E404" i="1"/>
  <c r="F404" i="1"/>
  <c r="E405" i="1"/>
  <c r="F405" i="1" s="1"/>
  <c r="E406" i="1"/>
  <c r="F406" i="1"/>
  <c r="E407" i="1"/>
  <c r="F407" i="1"/>
  <c r="E408" i="1"/>
  <c r="F408" i="1"/>
  <c r="E409" i="1"/>
  <c r="F409" i="1" s="1"/>
  <c r="A388" i="1"/>
  <c r="C388" i="1" s="1"/>
  <c r="C387" i="1"/>
  <c r="A387" i="1"/>
  <c r="C386" i="1"/>
  <c r="A365" i="1"/>
  <c r="A366" i="1" s="1"/>
  <c r="A364" i="1"/>
  <c r="C364" i="1" s="1"/>
  <c r="C363" i="1"/>
  <c r="A363" i="1"/>
  <c r="C362" i="1"/>
  <c r="D361" i="1"/>
  <c r="A389" i="1" l="1"/>
  <c r="C366" i="1"/>
  <c r="A367" i="1"/>
  <c r="C36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55" i="1"/>
  <c r="F466" i="1"/>
  <c r="F467" i="1" s="1"/>
  <c r="F452" i="1"/>
  <c r="F453" i="1" s="1"/>
  <c r="F449" i="1"/>
  <c r="F450" i="1" s="1"/>
  <c r="F446" i="1"/>
  <c r="F447" i="1" s="1"/>
  <c r="F443" i="1"/>
  <c r="F444" i="1" s="1"/>
  <c r="F440" i="1"/>
  <c r="F441" i="1" s="1"/>
  <c r="F437" i="1"/>
  <c r="F438" i="1" s="1"/>
  <c r="F434" i="1"/>
  <c r="F435" i="1" s="1"/>
  <c r="F431" i="1"/>
  <c r="F432" i="1" s="1"/>
  <c r="F429" i="1"/>
  <c r="F428" i="1"/>
  <c r="A390" i="1" l="1"/>
  <c r="C389" i="1"/>
  <c r="C367" i="1"/>
  <c r="A368" i="1"/>
  <c r="F357" i="1"/>
  <c r="F358" i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E358" i="1"/>
  <c r="E359" i="1"/>
  <c r="F359" i="1" s="1"/>
  <c r="E360" i="1"/>
  <c r="F360" i="1" s="1"/>
  <c r="E348" i="1"/>
  <c r="F348" i="1" s="1"/>
  <c r="H349" i="1"/>
  <c r="H350" i="1"/>
  <c r="H327" i="1"/>
  <c r="E345" i="1" s="1"/>
  <c r="F345" i="1" s="1"/>
  <c r="H3" i="1"/>
  <c r="E4" i="1" s="1"/>
  <c r="A391" i="1" l="1"/>
  <c r="C390" i="1"/>
  <c r="C368" i="1"/>
  <c r="A369" i="1"/>
  <c r="E330" i="1"/>
  <c r="E337" i="1"/>
  <c r="F337" i="1" s="1"/>
  <c r="E338" i="1"/>
  <c r="F338" i="1" s="1"/>
  <c r="E343" i="1"/>
  <c r="F343" i="1" s="1"/>
  <c r="E326" i="1"/>
  <c r="F326" i="1" s="1"/>
  <c r="E342" i="1"/>
  <c r="F342" i="1" s="1"/>
  <c r="E336" i="1"/>
  <c r="F336" i="1" s="1"/>
  <c r="E339" i="1"/>
  <c r="F339" i="1" s="1"/>
  <c r="E347" i="1"/>
  <c r="F347" i="1" s="1"/>
  <c r="E341" i="1"/>
  <c r="F341" i="1" s="1"/>
  <c r="E344" i="1"/>
  <c r="F344" i="1" s="1"/>
  <c r="E328" i="1"/>
  <c r="F328" i="1" s="1"/>
  <c r="E333" i="1"/>
  <c r="E332" i="1"/>
  <c r="E346" i="1"/>
  <c r="F346" i="1" s="1"/>
  <c r="E340" i="1"/>
  <c r="F340" i="1" s="1"/>
  <c r="E335" i="1"/>
  <c r="F335" i="1" s="1"/>
  <c r="E329" i="1"/>
  <c r="E327" i="1"/>
  <c r="F327" i="1" s="1"/>
  <c r="E331" i="1"/>
  <c r="E334" i="1"/>
  <c r="F334" i="1" s="1"/>
  <c r="E74" i="1"/>
  <c r="E33" i="1"/>
  <c r="F33" i="1" s="1"/>
  <c r="E73" i="1"/>
  <c r="E51" i="1"/>
  <c r="F51" i="1" s="1"/>
  <c r="E49" i="1"/>
  <c r="E66" i="1"/>
  <c r="E43" i="1"/>
  <c r="F43" i="1" s="1"/>
  <c r="E19" i="1"/>
  <c r="F19" i="1" s="1"/>
  <c r="E50" i="1"/>
  <c r="E67" i="1"/>
  <c r="E26" i="1"/>
  <c r="F26" i="1" s="1"/>
  <c r="E65" i="1"/>
  <c r="E42" i="1"/>
  <c r="F42" i="1" s="1"/>
  <c r="E18" i="1"/>
  <c r="F18" i="1" s="1"/>
  <c r="E27" i="1"/>
  <c r="F27" i="1" s="1"/>
  <c r="E59" i="1"/>
  <c r="E41" i="1"/>
  <c r="F41" i="1" s="1"/>
  <c r="E11" i="1"/>
  <c r="F11" i="1" s="1"/>
  <c r="E58" i="1"/>
  <c r="E35" i="1"/>
  <c r="F35" i="1" s="1"/>
  <c r="E10" i="1"/>
  <c r="E2" i="1"/>
  <c r="E57" i="1"/>
  <c r="E34" i="1"/>
  <c r="F34" i="1" s="1"/>
  <c r="E3" i="1"/>
  <c r="E25" i="1"/>
  <c r="F25" i="1" s="1"/>
  <c r="E17" i="1"/>
  <c r="F17" i="1" s="1"/>
  <c r="E9" i="1"/>
  <c r="F9" i="1" s="1"/>
  <c r="E72" i="1"/>
  <c r="E56" i="1"/>
  <c r="E40" i="1"/>
  <c r="F40" i="1" s="1"/>
  <c r="E24" i="1"/>
  <c r="F24" i="1" s="1"/>
  <c r="E8" i="1"/>
  <c r="E71" i="1"/>
  <c r="E63" i="1"/>
  <c r="E55" i="1"/>
  <c r="E47" i="1"/>
  <c r="E39" i="1"/>
  <c r="F39" i="1" s="1"/>
  <c r="E31" i="1"/>
  <c r="F31" i="1" s="1"/>
  <c r="E23" i="1"/>
  <c r="F23" i="1" s="1"/>
  <c r="E15" i="1"/>
  <c r="F15" i="1" s="1"/>
  <c r="E7" i="1"/>
  <c r="F7" i="1" s="1"/>
  <c r="E64" i="1"/>
  <c r="E48" i="1"/>
  <c r="E32" i="1"/>
  <c r="F32" i="1" s="1"/>
  <c r="E16" i="1"/>
  <c r="E70" i="1"/>
  <c r="E62" i="1"/>
  <c r="E54" i="1"/>
  <c r="E46" i="1"/>
  <c r="E38" i="1"/>
  <c r="F38" i="1" s="1"/>
  <c r="E30" i="1"/>
  <c r="F30" i="1" s="1"/>
  <c r="E22" i="1"/>
  <c r="F22" i="1" s="1"/>
  <c r="E14" i="1"/>
  <c r="E6" i="1"/>
  <c r="E69" i="1"/>
  <c r="E61" i="1"/>
  <c r="E53" i="1"/>
  <c r="F53" i="1" s="1"/>
  <c r="E45" i="1"/>
  <c r="F45" i="1" s="1"/>
  <c r="E37" i="1"/>
  <c r="F37" i="1" s="1"/>
  <c r="E29" i="1"/>
  <c r="F29" i="1" s="1"/>
  <c r="E21" i="1"/>
  <c r="F21" i="1" s="1"/>
  <c r="E13" i="1"/>
  <c r="F13" i="1" s="1"/>
  <c r="E5" i="1"/>
  <c r="E68" i="1"/>
  <c r="E60" i="1"/>
  <c r="E52" i="1"/>
  <c r="F52" i="1" s="1"/>
  <c r="E44" i="1"/>
  <c r="F44" i="1" s="1"/>
  <c r="E36" i="1"/>
  <c r="F36" i="1" s="1"/>
  <c r="E28" i="1"/>
  <c r="F28" i="1" s="1"/>
  <c r="E20" i="1"/>
  <c r="F20" i="1" s="1"/>
  <c r="E12" i="1"/>
  <c r="C181" i="1"/>
  <c r="C74" i="1"/>
  <c r="C180" i="1"/>
  <c r="C73" i="1"/>
  <c r="F73" i="1" s="1"/>
  <c r="C179" i="1"/>
  <c r="C72" i="1"/>
  <c r="C178" i="1"/>
  <c r="C71" i="1"/>
  <c r="C177" i="1"/>
  <c r="C70" i="1"/>
  <c r="C176" i="1"/>
  <c r="C69" i="1"/>
  <c r="C175" i="1"/>
  <c r="C68" i="1"/>
  <c r="C174" i="1"/>
  <c r="C67" i="1"/>
  <c r="C173" i="1"/>
  <c r="C66" i="1"/>
  <c r="C172" i="1"/>
  <c r="C65" i="1"/>
  <c r="C167" i="1"/>
  <c r="C63" i="1"/>
  <c r="C166" i="1"/>
  <c r="C62" i="1"/>
  <c r="C165" i="1"/>
  <c r="C61" i="1"/>
  <c r="C164" i="1"/>
  <c r="C60" i="1"/>
  <c r="C163" i="1"/>
  <c r="C59" i="1"/>
  <c r="C162" i="1"/>
  <c r="C58" i="1"/>
  <c r="C161" i="1"/>
  <c r="C57" i="1"/>
  <c r="C160" i="1"/>
  <c r="C56" i="1"/>
  <c r="C159" i="1"/>
  <c r="C55" i="1"/>
  <c r="C158" i="1"/>
  <c r="C54" i="1"/>
  <c r="A392" i="1" l="1"/>
  <c r="C391" i="1"/>
  <c r="A370" i="1"/>
  <c r="C369" i="1"/>
  <c r="F58" i="1"/>
  <c r="F56" i="1"/>
  <c r="F74" i="1"/>
  <c r="I73" i="1" s="1"/>
  <c r="F60" i="1"/>
  <c r="F67" i="1"/>
  <c r="F71" i="1"/>
  <c r="F69" i="1"/>
  <c r="F57" i="1"/>
  <c r="F70" i="1"/>
  <c r="F66" i="1"/>
  <c r="F55" i="1"/>
  <c r="F59" i="1"/>
  <c r="F63" i="1"/>
  <c r="F72" i="1"/>
  <c r="I71" i="1" s="1"/>
  <c r="F65" i="1"/>
  <c r="F61" i="1"/>
  <c r="F54" i="1"/>
  <c r="I53" i="1" s="1"/>
  <c r="F68" i="1"/>
  <c r="F62" i="1"/>
  <c r="I41" i="1"/>
  <c r="I52" i="1"/>
  <c r="I44" i="1"/>
  <c r="I36" i="1"/>
  <c r="I28" i="1"/>
  <c r="I20" i="1"/>
  <c r="I26" i="1"/>
  <c r="I34" i="1"/>
  <c r="I18" i="1"/>
  <c r="I39" i="1"/>
  <c r="I31" i="1"/>
  <c r="I23" i="1"/>
  <c r="I40" i="1"/>
  <c r="I32" i="1"/>
  <c r="I24" i="1"/>
  <c r="I38" i="1"/>
  <c r="I37" i="1"/>
  <c r="I29" i="1"/>
  <c r="I21" i="1"/>
  <c r="I51" i="1"/>
  <c r="I43" i="1"/>
  <c r="I35" i="1"/>
  <c r="I27" i="1"/>
  <c r="I19" i="1"/>
  <c r="I33" i="1"/>
  <c r="I17" i="1"/>
  <c r="I42" i="1"/>
  <c r="I25" i="1"/>
  <c r="I30" i="1"/>
  <c r="I22" i="1"/>
  <c r="H189" i="1"/>
  <c r="E192" i="1" s="1"/>
  <c r="C392" i="1" l="1"/>
  <c r="A393" i="1"/>
  <c r="C370" i="1"/>
  <c r="A371" i="1"/>
  <c r="I59" i="1"/>
  <c r="F329" i="1"/>
  <c r="F330" i="1"/>
  <c r="I70" i="1"/>
  <c r="J70" i="1" s="1"/>
  <c r="I57" i="1"/>
  <c r="I56" i="1"/>
  <c r="I66" i="1"/>
  <c r="I55" i="1"/>
  <c r="I61" i="1"/>
  <c r="I60" i="1"/>
  <c r="J59" i="1" s="1"/>
  <c r="I62" i="1"/>
  <c r="I72" i="1"/>
  <c r="J72" i="1" s="1"/>
  <c r="I54" i="1"/>
  <c r="J53" i="1" s="1"/>
  <c r="I58" i="1"/>
  <c r="I65" i="1"/>
  <c r="J65" i="1" s="1"/>
  <c r="I69" i="1"/>
  <c r="I68" i="1"/>
  <c r="I67" i="1"/>
  <c r="J24" i="1"/>
  <c r="J41" i="1"/>
  <c r="J31" i="1"/>
  <c r="J20" i="1"/>
  <c r="J51" i="1"/>
  <c r="J21" i="1"/>
  <c r="J37" i="1"/>
  <c r="J22" i="1"/>
  <c r="J35" i="1"/>
  <c r="J43" i="1"/>
  <c r="J26" i="1"/>
  <c r="J27" i="1"/>
  <c r="J25" i="1"/>
  <c r="J34" i="1"/>
  <c r="J30" i="1"/>
  <c r="J38" i="1"/>
  <c r="J18" i="1"/>
  <c r="J33" i="1"/>
  <c r="J39" i="1"/>
  <c r="J40" i="1"/>
  <c r="J29" i="1"/>
  <c r="J42" i="1"/>
  <c r="J32" i="1"/>
  <c r="J28" i="1"/>
  <c r="J17" i="1"/>
  <c r="J52" i="1"/>
  <c r="J23" i="1"/>
  <c r="J36" i="1"/>
  <c r="J19" i="1"/>
  <c r="E204" i="1"/>
  <c r="E187" i="1"/>
  <c r="E186" i="1"/>
  <c r="F186" i="1" s="1"/>
  <c r="E191" i="1"/>
  <c r="E202" i="1"/>
  <c r="E201" i="1"/>
  <c r="E200" i="1"/>
  <c r="E199" i="1"/>
  <c r="E198" i="1"/>
  <c r="E195" i="1"/>
  <c r="E194" i="1"/>
  <c r="E203" i="1"/>
  <c r="E193" i="1"/>
  <c r="E190" i="1"/>
  <c r="E197" i="1"/>
  <c r="E189" i="1"/>
  <c r="E196" i="1"/>
  <c r="E188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184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64" i="1"/>
  <c r="F64" i="1" s="1"/>
  <c r="C183" i="1"/>
  <c r="C182" i="1"/>
  <c r="C185" i="1"/>
  <c r="C75" i="1"/>
  <c r="C50" i="1"/>
  <c r="F50" i="1" s="1"/>
  <c r="C49" i="1"/>
  <c r="F49" i="1" s="1"/>
  <c r="C48" i="1"/>
  <c r="F48" i="1" s="1"/>
  <c r="C47" i="1"/>
  <c r="F47" i="1" s="1"/>
  <c r="C46" i="1"/>
  <c r="F46" i="1" s="1"/>
  <c r="I45" i="1" s="1"/>
  <c r="J44" i="1" s="1"/>
  <c r="C103" i="1"/>
  <c r="C102" i="1"/>
  <c r="C101" i="1"/>
  <c r="C100" i="1"/>
  <c r="C99" i="1"/>
  <c r="C98" i="1"/>
  <c r="C97" i="1"/>
  <c r="C94" i="1"/>
  <c r="C80" i="1"/>
  <c r="C79" i="1"/>
  <c r="C78" i="1"/>
  <c r="C77" i="1"/>
  <c r="C16" i="1"/>
  <c r="F16" i="1" s="1"/>
  <c r="C14" i="1"/>
  <c r="F14" i="1" s="1"/>
  <c r="C12" i="1"/>
  <c r="F12" i="1" s="1"/>
  <c r="C10" i="1"/>
  <c r="F10" i="1" s="1"/>
  <c r="C8" i="1"/>
  <c r="F8" i="1" s="1"/>
  <c r="C6" i="1"/>
  <c r="F6" i="1" s="1"/>
  <c r="C5" i="1"/>
  <c r="F5" i="1" s="1"/>
  <c r="C4" i="1"/>
  <c r="F4" i="1" s="1"/>
  <c r="C3" i="1"/>
  <c r="F3" i="1" s="1"/>
  <c r="C2" i="1"/>
  <c r="F2" i="1" s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284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41" i="1"/>
  <c r="C239" i="1"/>
  <c r="C237" i="1"/>
  <c r="C235" i="1"/>
  <c r="C233" i="1"/>
  <c r="C231" i="1"/>
  <c r="C229" i="1"/>
  <c r="C227" i="1"/>
  <c r="C225" i="1"/>
  <c r="C223" i="1"/>
  <c r="C221" i="1"/>
  <c r="C219" i="1"/>
  <c r="C217" i="1"/>
  <c r="C215" i="1"/>
  <c r="C213" i="1"/>
  <c r="C211" i="1"/>
  <c r="C209" i="1"/>
  <c r="C207" i="1"/>
  <c r="C205" i="1"/>
  <c r="C242" i="1"/>
  <c r="C240" i="1"/>
  <c r="C238" i="1"/>
  <c r="C236" i="1"/>
  <c r="C234" i="1"/>
  <c r="C232" i="1"/>
  <c r="C230" i="1"/>
  <c r="C228" i="1"/>
  <c r="C226" i="1"/>
  <c r="C224" i="1"/>
  <c r="C222" i="1"/>
  <c r="C220" i="1"/>
  <c r="C218" i="1"/>
  <c r="C216" i="1"/>
  <c r="C214" i="1"/>
  <c r="C212" i="1"/>
  <c r="C210" i="1"/>
  <c r="C208" i="1"/>
  <c r="C206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305" i="1"/>
  <c r="C393" i="1" l="1"/>
  <c r="A394" i="1"/>
  <c r="J58" i="1"/>
  <c r="C371" i="1"/>
  <c r="A372" i="1"/>
  <c r="J69" i="1"/>
  <c r="J56" i="1"/>
  <c r="J57" i="1"/>
  <c r="J60" i="1"/>
  <c r="J66" i="1"/>
  <c r="J54" i="1"/>
  <c r="J55" i="1"/>
  <c r="J61" i="1"/>
  <c r="J71" i="1"/>
  <c r="J68" i="1"/>
  <c r="J67" i="1"/>
  <c r="I3" i="1"/>
  <c r="I47" i="1"/>
  <c r="I4" i="1"/>
  <c r="I7" i="1"/>
  <c r="I8" i="1"/>
  <c r="I9" i="1"/>
  <c r="I10" i="1"/>
  <c r="I5" i="1"/>
  <c r="I6" i="1"/>
  <c r="I11" i="1"/>
  <c r="I12" i="1"/>
  <c r="I46" i="1"/>
  <c r="J45" i="1" s="1"/>
  <c r="I64" i="1"/>
  <c r="I63" i="1"/>
  <c r="J62" i="1" s="1"/>
  <c r="I14" i="1"/>
  <c r="I13" i="1"/>
  <c r="I50" i="1"/>
  <c r="I49" i="1"/>
  <c r="H8" i="1"/>
  <c r="H7" i="1"/>
  <c r="I2" i="1"/>
  <c r="I15" i="1"/>
  <c r="I16" i="1"/>
  <c r="I48" i="1"/>
  <c r="D171" i="1"/>
  <c r="D157" i="1"/>
  <c r="D153" i="1"/>
  <c r="D145" i="1"/>
  <c r="D149" i="1"/>
  <c r="D141" i="1"/>
  <c r="D131" i="1"/>
  <c r="D126" i="1"/>
  <c r="D121" i="1"/>
  <c r="D116" i="1"/>
  <c r="D106" i="1"/>
  <c r="D53" i="1"/>
  <c r="C394" i="1" l="1"/>
  <c r="A395" i="1"/>
  <c r="A373" i="1"/>
  <c r="C372" i="1"/>
  <c r="J8" i="1"/>
  <c r="J9" i="1"/>
  <c r="J47" i="1"/>
  <c r="J2" i="1"/>
  <c r="J3" i="1"/>
  <c r="J11" i="1"/>
  <c r="J5" i="1"/>
  <c r="J7" i="1"/>
  <c r="J12" i="1"/>
  <c r="J4" i="1"/>
  <c r="J16" i="1"/>
  <c r="J15" i="1"/>
  <c r="J49" i="1"/>
  <c r="J50" i="1"/>
  <c r="J13" i="1"/>
  <c r="J14" i="1"/>
  <c r="J63" i="1"/>
  <c r="J64" i="1"/>
  <c r="J6" i="1"/>
  <c r="J48" i="1"/>
  <c r="J10" i="1"/>
  <c r="J46" i="1"/>
  <c r="D9" i="1"/>
  <c r="D11" i="1"/>
  <c r="D13" i="1"/>
  <c r="D15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83" i="1"/>
  <c r="D88" i="1"/>
  <c r="D91" i="1"/>
  <c r="D93" i="1"/>
  <c r="D107" i="1"/>
  <c r="D108" i="1"/>
  <c r="D110" i="1"/>
  <c r="D111" i="1"/>
  <c r="D32" i="1"/>
  <c r="D84" i="1"/>
  <c r="D33" i="1"/>
  <c r="D34" i="1"/>
  <c r="D35" i="1"/>
  <c r="D36" i="1"/>
  <c r="D37" i="1"/>
  <c r="D38" i="1"/>
  <c r="D39" i="1"/>
  <c r="D40" i="1"/>
  <c r="D41" i="1"/>
  <c r="D42" i="1"/>
  <c r="D43" i="1"/>
  <c r="D76" i="1"/>
  <c r="D44" i="1"/>
  <c r="D81" i="1"/>
  <c r="D82" i="1"/>
  <c r="D85" i="1"/>
  <c r="D87" i="1"/>
  <c r="D89" i="1"/>
  <c r="D92" i="1"/>
  <c r="D95" i="1"/>
  <c r="D109" i="1"/>
  <c r="D112" i="1"/>
  <c r="D117" i="1"/>
  <c r="D122" i="1"/>
  <c r="D127" i="1"/>
  <c r="D132" i="1"/>
  <c r="D133" i="1"/>
  <c r="D134" i="1"/>
  <c r="D136" i="1"/>
  <c r="D137" i="1"/>
  <c r="D86" i="1"/>
  <c r="D45" i="1"/>
  <c r="D90" i="1"/>
  <c r="D96" i="1"/>
  <c r="D113" i="1"/>
  <c r="D118" i="1"/>
  <c r="D123" i="1"/>
  <c r="D128" i="1"/>
  <c r="D138" i="1"/>
  <c r="D142" i="1"/>
  <c r="D146" i="1"/>
  <c r="D150" i="1"/>
  <c r="D154" i="1"/>
  <c r="D169" i="1"/>
  <c r="D135" i="1"/>
  <c r="D51" i="1"/>
  <c r="D104" i="1"/>
  <c r="D114" i="1"/>
  <c r="D119" i="1"/>
  <c r="D124" i="1"/>
  <c r="D129" i="1"/>
  <c r="D139" i="1"/>
  <c r="D143" i="1"/>
  <c r="D147" i="1"/>
  <c r="D151" i="1"/>
  <c r="D155" i="1"/>
  <c r="D168" i="1"/>
  <c r="D52" i="1"/>
  <c r="D105" i="1"/>
  <c r="D115" i="1"/>
  <c r="D120" i="1"/>
  <c r="D125" i="1"/>
  <c r="D130" i="1"/>
  <c r="D140" i="1"/>
  <c r="D144" i="1"/>
  <c r="D148" i="1"/>
  <c r="D152" i="1"/>
  <c r="D156" i="1"/>
  <c r="D170" i="1"/>
  <c r="D7" i="1"/>
  <c r="F190" i="1"/>
  <c r="F202" i="1"/>
  <c r="F194" i="1"/>
  <c r="F203" i="1"/>
  <c r="F195" i="1"/>
  <c r="F189" i="1"/>
  <c r="F192" i="1"/>
  <c r="F193" i="1"/>
  <c r="F197" i="1"/>
  <c r="F199" i="1"/>
  <c r="F187" i="1"/>
  <c r="F191" i="1"/>
  <c r="F198" i="1"/>
  <c r="F204" i="1"/>
  <c r="F200" i="1"/>
  <c r="F201" i="1"/>
  <c r="F196" i="1"/>
  <c r="F188" i="1"/>
  <c r="C395" i="1" l="1"/>
  <c r="A396" i="1"/>
  <c r="C373" i="1"/>
  <c r="A374" i="1"/>
  <c r="H9" i="1"/>
  <c r="I203" i="1"/>
  <c r="I197" i="1"/>
  <c r="I189" i="1"/>
  <c r="I190" i="1"/>
  <c r="I202" i="1"/>
  <c r="I193" i="1"/>
  <c r="I201" i="1"/>
  <c r="I199" i="1"/>
  <c r="I186" i="1"/>
  <c r="I195" i="1"/>
  <c r="I191" i="1"/>
  <c r="I192" i="1"/>
  <c r="I194" i="1"/>
  <c r="I187" i="1"/>
  <c r="I188" i="1"/>
  <c r="H192" i="1"/>
  <c r="I196" i="1"/>
  <c r="I198" i="1"/>
  <c r="I200" i="1"/>
  <c r="H193" i="1"/>
  <c r="C396" i="1" l="1"/>
  <c r="A397" i="1"/>
  <c r="A375" i="1"/>
  <c r="C374" i="1"/>
  <c r="J188" i="1"/>
  <c r="J197" i="1"/>
  <c r="J189" i="1"/>
  <c r="J201" i="1"/>
  <c r="J202" i="1"/>
  <c r="J190" i="1"/>
  <c r="J192" i="1"/>
  <c r="J193" i="1"/>
  <c r="J199" i="1"/>
  <c r="J195" i="1"/>
  <c r="J186" i="1"/>
  <c r="J191" i="1"/>
  <c r="J198" i="1"/>
  <c r="J200" i="1"/>
  <c r="J194" i="1"/>
  <c r="J187" i="1"/>
  <c r="J196" i="1"/>
  <c r="A398" i="1" l="1"/>
  <c r="C397" i="1"/>
  <c r="C375" i="1"/>
  <c r="A376" i="1"/>
  <c r="H194" i="1"/>
  <c r="F331" i="1"/>
  <c r="C398" i="1" l="1"/>
  <c r="A399" i="1"/>
  <c r="A377" i="1"/>
  <c r="C376" i="1"/>
  <c r="F332" i="1"/>
  <c r="F333" i="1"/>
  <c r="C399" i="1" l="1"/>
  <c r="A400" i="1"/>
  <c r="C377" i="1"/>
  <c r="A378" i="1"/>
  <c r="C400" i="1" l="1"/>
  <c r="A401" i="1"/>
  <c r="A379" i="1"/>
  <c r="C378" i="1"/>
  <c r="A402" i="1" l="1"/>
  <c r="C401" i="1"/>
  <c r="C379" i="1"/>
  <c r="A380" i="1"/>
  <c r="A403" i="1" l="1"/>
  <c r="C402" i="1"/>
  <c r="C380" i="1"/>
  <c r="A381" i="1"/>
  <c r="C403" i="1" l="1"/>
  <c r="A404" i="1"/>
  <c r="C381" i="1"/>
  <c r="A382" i="1"/>
  <c r="C404" i="1" l="1"/>
  <c r="A405" i="1"/>
  <c r="C382" i="1"/>
  <c r="A383" i="1"/>
  <c r="C405" i="1" l="1"/>
  <c r="A406" i="1"/>
  <c r="C383" i="1"/>
  <c r="A384" i="1"/>
  <c r="C406" i="1" l="1"/>
  <c r="A407" i="1"/>
  <c r="A385" i="1"/>
  <c r="C385" i="1" s="1"/>
  <c r="C384" i="1"/>
  <c r="C407" i="1" l="1"/>
  <c r="A408" i="1"/>
  <c r="C408" i="1" l="1"/>
  <c r="A409" i="1"/>
  <c r="C409" i="1" l="1"/>
</calcChain>
</file>

<file path=xl/sharedStrings.xml><?xml version="1.0" encoding="utf-8"?>
<sst xmlns="http://schemas.openxmlformats.org/spreadsheetml/2006/main" count="155" uniqueCount="34">
  <si>
    <t>TDC initial</t>
  </si>
  <si>
    <t>TDC final</t>
  </si>
  <si>
    <t>TDC chassé</t>
  </si>
  <si>
    <t>Difficulté</t>
  </si>
  <si>
    <t>termes :</t>
  </si>
  <si>
    <t>valeur :</t>
  </si>
  <si>
    <t>indépendant
de la droite</t>
  </si>
  <si>
    <t>indépendant</t>
  </si>
  <si>
    <t>coeficient</t>
  </si>
  <si>
    <t>approx</t>
  </si>
  <si>
    <t>différence</t>
  </si>
  <si>
    <t>infos</t>
  </si>
  <si>
    <t>diff max-min</t>
  </si>
  <si>
    <t>diff début-fin</t>
  </si>
  <si>
    <t>concavité</t>
  </si>
  <si>
    <t>dérivée</t>
  </si>
  <si>
    <t>ARRONDI(LOG10(A146)*(A146 + H$146) / H$149 - H$148;0)*2</t>
  </si>
  <si>
    <t>coefficient droite</t>
  </si>
  <si>
    <t>indépendant dénominateur</t>
  </si>
  <si>
    <t>ARRONDI(((A146*H$150 + H$146) *A146) / (A146 + H$148)+H$149;0)*2</t>
  </si>
  <si>
    <t>translation
G-D</t>
  </si>
  <si>
    <t>ok</t>
  </si>
  <si>
    <t>puissance</t>
  </si>
  <si>
    <t>division</t>
  </si>
  <si>
    <t>ord à l'ori</t>
  </si>
  <si>
    <t>-3258071x + 937500y = 628727859849445</t>
  </si>
  <si>
    <t>terme indé</t>
  </si>
  <si>
    <t>x +</t>
  </si>
  <si>
    <t xml:space="preserve">m = </t>
  </si>
  <si>
    <t>p =</t>
  </si>
  <si>
    <t>B = m*A + p</t>
  </si>
  <si>
    <t>tdc chasse</t>
  </si>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</sst>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00"/>
    <numFmt numFmtId="165" formatCode="#,##0.000000"/>
    <numFmt numFmtId="166" formatCode="0.000000"/>
    <numFmt numFmtId="167" formatCode="#,##0.000"/>
    <numFmt numFmtId="168" formatCode="#,##0.0"/>
    <numFmt numFmtId="169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" fontId="1" fillId="0" borderId="0" xfId="0" applyNumberFormat="1" applyFont="1" applyBorder="1" applyAlignment="1">
      <alignment horizontal="center" wrapText="1"/>
    </xf>
    <xf numFmtId="3" fontId="0" fillId="0" borderId="0" xfId="0" applyNumberFormat="1" applyBorder="1" applyAlignment="1">
      <alignment horizontal="center"/>
    </xf>
    <xf numFmtId="3" fontId="1" fillId="0" borderId="0" xfId="0" applyNumberFormat="1" applyFont="1" applyBorder="1" applyAlignment="1">
      <alignment horizontal="center" wrapText="1"/>
    </xf>
    <xf numFmtId="4" fontId="0" fillId="0" borderId="0" xfId="0" applyNumberFormat="1" applyBorder="1" applyAlignment="1">
      <alignment horizontal="center"/>
    </xf>
    <xf numFmtId="4" fontId="0" fillId="0" borderId="0" xfId="0" applyNumberFormat="1" applyBorder="1"/>
    <xf numFmtId="3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Border="1" applyAlignment="1">
      <alignment horizontal="center" vertical="center"/>
    </xf>
    <xf numFmtId="165" fontId="0" fillId="0" borderId="0" xfId="0" applyNumberFormat="1" applyBorder="1"/>
    <xf numFmtId="166" fontId="0" fillId="0" borderId="0" xfId="0" applyNumberFormat="1"/>
    <xf numFmtId="164" fontId="0" fillId="0" borderId="0" xfId="0" applyNumberFormat="1" applyBorder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wrapText="1"/>
    </xf>
    <xf numFmtId="167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8" fontId="0" fillId="0" borderId="0" xfId="0" applyNumberForma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wrapText="1"/>
    </xf>
    <xf numFmtId="3" fontId="0" fillId="0" borderId="1" xfId="0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 wrapText="1"/>
    </xf>
    <xf numFmtId="4" fontId="0" fillId="0" borderId="0" xfId="0" quotePrefix="1" applyNumberFormat="1" applyBorder="1"/>
    <xf numFmtId="3" fontId="0" fillId="0" borderId="0" xfId="0" applyNumberFormat="1"/>
    <xf numFmtId="2" fontId="0" fillId="0" borderId="0" xfId="0" applyNumberFormat="1" applyBorder="1"/>
    <xf numFmtId="2" fontId="0" fillId="0" borderId="0" xfId="0" applyNumberFormat="1"/>
    <xf numFmtId="1" fontId="0" fillId="0" borderId="0" xfId="0" applyNumberFormat="1" applyBorder="1"/>
    <xf numFmtId="1" fontId="0" fillId="0" borderId="0" xfId="0" applyNumberFormat="1"/>
    <xf numFmtId="169" fontId="0" fillId="0" borderId="0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Feuil1!$I$427</c:f>
              <c:strCache>
                <c:ptCount val="1"/>
                <c:pt idx="0">
                  <c:v>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Feuil1!$H$428:$H$437</c:f>
              <c:numCache>
                <c:formatCode>0</c:formatCode>
                <c:ptCount val="10"/>
                <c:pt idx="0">
                  <c:v>100</c:v>
                </c:pt>
                <c:pt idx="1">
                  <c:v>10000</c:v>
                </c:pt>
                <c:pt idx="2">
                  <c:v>750000</c:v>
                </c:pt>
                <c:pt idx="3">
                  <c:v>850000</c:v>
                </c:pt>
                <c:pt idx="4">
                  <c:v>1200000</c:v>
                </c:pt>
                <c:pt idx="5">
                  <c:v>1450000</c:v>
                </c:pt>
                <c:pt idx="6">
                  <c:v>1850000</c:v>
                </c:pt>
                <c:pt idx="7">
                  <c:v>2300000</c:v>
                </c:pt>
                <c:pt idx="8">
                  <c:v>2700000</c:v>
                </c:pt>
                <c:pt idx="9">
                  <c:v>30000000</c:v>
                </c:pt>
              </c:numCache>
            </c:numRef>
          </c:xVal>
          <c:yVal>
            <c:numRef>
              <c:f>Feuil1!$I$428:$I$437</c:f>
              <c:numCache>
                <c:formatCode>0.0000</c:formatCode>
                <c:ptCount val="10"/>
                <c:pt idx="0">
                  <c:v>1.0904</c:v>
                </c:pt>
                <c:pt idx="1">
                  <c:v>1.5152000000000001</c:v>
                </c:pt>
                <c:pt idx="2">
                  <c:v>2.3936986666666669</c:v>
                </c:pt>
                <c:pt idx="3">
                  <c:v>2.4289434230253293</c:v>
                </c:pt>
                <c:pt idx="4">
                  <c:v>2.5183683333333335</c:v>
                </c:pt>
                <c:pt idx="5">
                  <c:v>2.5774868965517239</c:v>
                </c:pt>
                <c:pt idx="6">
                  <c:v>2.6439589189189188</c:v>
                </c:pt>
                <c:pt idx="7">
                  <c:v>2.6964956521739132</c:v>
                </c:pt>
                <c:pt idx="8">
                  <c:v>2.7595133333333335</c:v>
                </c:pt>
                <c:pt idx="9">
                  <c:v>3.5816945333333332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60770240"/>
        <c:axId val="-983530128"/>
      </c:scatterChart>
      <c:valAx>
        <c:axId val="-116077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983530128"/>
        <c:crosses val="autoZero"/>
        <c:crossBetween val="midCat"/>
      </c:valAx>
      <c:valAx>
        <c:axId val="-9835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16077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Feuil1!$J$427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Feuil1!$H$428:$H$437</c:f>
              <c:numCache>
                <c:formatCode>0</c:formatCode>
                <c:ptCount val="10"/>
                <c:pt idx="0">
                  <c:v>100</c:v>
                </c:pt>
                <c:pt idx="1">
                  <c:v>10000</c:v>
                </c:pt>
                <c:pt idx="2">
                  <c:v>750000</c:v>
                </c:pt>
                <c:pt idx="3">
                  <c:v>850000</c:v>
                </c:pt>
                <c:pt idx="4">
                  <c:v>1200000</c:v>
                </c:pt>
                <c:pt idx="5">
                  <c:v>1450000</c:v>
                </c:pt>
                <c:pt idx="6">
                  <c:v>1850000</c:v>
                </c:pt>
                <c:pt idx="7">
                  <c:v>2300000</c:v>
                </c:pt>
                <c:pt idx="8">
                  <c:v>2700000</c:v>
                </c:pt>
                <c:pt idx="9">
                  <c:v>30000000</c:v>
                </c:pt>
              </c:numCache>
            </c:numRef>
          </c:xVal>
          <c:yVal>
            <c:numRef>
              <c:f>Feuil1!$J$428:$J$437</c:f>
              <c:numCache>
                <c:formatCode>0.00</c:formatCode>
                <c:ptCount val="10"/>
                <c:pt idx="0">
                  <c:v>-364</c:v>
                </c:pt>
                <c:pt idx="1">
                  <c:v>90988</c:v>
                </c:pt>
                <c:pt idx="2">
                  <c:v>10784005.334031999</c:v>
                </c:pt>
                <c:pt idx="3">
                  <c:v>12332815.824666619</c:v>
                </c:pt>
                <c:pt idx="4">
                  <c:v>18080522.120038331</c:v>
                </c:pt>
                <c:pt idx="5">
                  <c:v>22062997.734747589</c:v>
                </c:pt>
                <c:pt idx="6">
                  <c:v>28918974.639891893</c:v>
                </c:pt>
                <c:pt idx="7">
                  <c:v>37194960.333139122</c:v>
                </c:pt>
                <c:pt idx="8">
                  <c:v>43523371.510913312</c:v>
                </c:pt>
                <c:pt idx="9">
                  <c:v>611049645.3314209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83535568"/>
        <c:axId val="-983537744"/>
      </c:scatterChart>
      <c:valAx>
        <c:axId val="-9835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983537744"/>
        <c:crosses val="autoZero"/>
        <c:crossBetween val="midCat"/>
      </c:valAx>
      <c:valAx>
        <c:axId val="-98353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9835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419</xdr:row>
      <xdr:rowOff>106680</xdr:rowOff>
    </xdr:from>
    <xdr:to>
      <xdr:col>22</xdr:col>
      <xdr:colOff>762000</xdr:colOff>
      <xdr:row>443</xdr:row>
      <xdr:rowOff>121920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483870</xdr:colOff>
      <xdr:row>421</xdr:row>
      <xdr:rowOff>167640</xdr:rowOff>
    </xdr:from>
    <xdr:to>
      <xdr:col>15</xdr:col>
      <xdr:colOff>300990</xdr:colOff>
      <xdr:row>436</xdr:row>
      <xdr:rowOff>167640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7"/>
  <sheetViews>
    <sheetView tabSelected="1" topLeftCell="G1" zoomScaleNormal="100" workbookViewId="0">
      <pane ySplit="1" topLeftCell="A418" activePane="bottomLeft" state="frozen"/>
      <selection pane="bottomLeft" activeCell="H351" sqref="H351"/>
    </sheetView>
  </sheetViews>
  <sheetFormatPr baseColWidth="10" defaultRowHeight="14.4" x14ac:dyDescent="0.3"/>
  <cols>
    <col min="1" max="2" width="18.33203125" style="2" bestFit="1" customWidth="1"/>
    <col min="3" max="3" width="12.6640625" style="2" bestFit="1" customWidth="1"/>
    <col min="4" max="4" width="12.5546875" style="2" bestFit="1" customWidth="1"/>
    <col min="5" max="5" width="17.6640625" style="5" customWidth="1"/>
    <col min="6" max="6" width="14.21875" style="5" bestFit="1" customWidth="1"/>
    <col min="7" max="7" width="11.5546875" style="24"/>
    <col min="8" max="8" width="15.6640625" bestFit="1" customWidth="1"/>
    <col min="9" max="9" width="12.44140625" bestFit="1" customWidth="1"/>
  </cols>
  <sheetData>
    <row r="1" spans="1:12" x14ac:dyDescent="0.3">
      <c r="A1" s="2" t="s">
        <v>0</v>
      </c>
      <c r="B1" s="2" t="s">
        <v>3</v>
      </c>
      <c r="C1" s="2" t="s">
        <v>1</v>
      </c>
      <c r="D1" s="2" t="s">
        <v>2</v>
      </c>
      <c r="E1" s="4" t="s">
        <v>9</v>
      </c>
      <c r="F1" s="4" t="s">
        <v>10</v>
      </c>
      <c r="G1" s="8" t="s">
        <v>4</v>
      </c>
      <c r="H1" s="8" t="s">
        <v>5</v>
      </c>
      <c r="I1" t="s">
        <v>15</v>
      </c>
      <c r="J1" t="s">
        <v>14</v>
      </c>
    </row>
    <row r="2" spans="1:12" x14ac:dyDescent="0.3">
      <c r="A2" s="1">
        <v>50</v>
      </c>
      <c r="B2" s="1">
        <v>52</v>
      </c>
      <c r="C2" s="2">
        <f>A2+D2</f>
        <v>51</v>
      </c>
      <c r="D2" s="3">
        <v>1</v>
      </c>
      <c r="E2" s="1">
        <f t="shared" ref="E2:E33" si="0">H$4+A2^H$2/H$3</f>
        <v>52.287442895510999</v>
      </c>
      <c r="F2" s="1">
        <f t="shared" ref="F2:F33" si="1">E2-B2</f>
        <v>0.28744289551099911</v>
      </c>
      <c r="G2" s="9" t="s">
        <v>22</v>
      </c>
      <c r="H2" s="10">
        <v>1.1059000000000001</v>
      </c>
      <c r="I2" s="12">
        <f>IFERROR((F3-F2)/AVERAGE(F2:F3),0)</f>
        <v>3.4005631946618027</v>
      </c>
      <c r="J2" s="12">
        <f>IFERROR((I3-I2)/AVERAGE(I2:I3),0)</f>
        <v>-3.1346951975334791</v>
      </c>
    </row>
    <row r="3" spans="1:12" x14ac:dyDescent="0.3">
      <c r="A3" s="1">
        <v>51</v>
      </c>
      <c r="B3" s="1">
        <v>54</v>
      </c>
      <c r="C3" s="2">
        <f>A3+D3</f>
        <v>52</v>
      </c>
      <c r="D3" s="3">
        <v>1</v>
      </c>
      <c r="E3" s="1">
        <f t="shared" si="0"/>
        <v>52.891621936103661</v>
      </c>
      <c r="F3" s="1">
        <f t="shared" si="1"/>
        <v>-1.108378063896339</v>
      </c>
      <c r="G3" s="8" t="s">
        <v>23</v>
      </c>
      <c r="H3" s="16">
        <f>A74^H2/(B74-H4)</f>
        <v>2.7728609261494142</v>
      </c>
      <c r="I3" s="12">
        <f t="shared" ref="I3:I66" si="2">IFERROR((F4-F3)/AVERAGE(F3:F4),0)</f>
        <v>-0.7514764903173583</v>
      </c>
      <c r="J3" s="12">
        <f t="shared" ref="J3:J66" si="3">IFERROR((I4-I3)/AVERAGE(I3:I4),0)</f>
        <v>1.2070467894719092</v>
      </c>
    </row>
    <row r="4" spans="1:12" x14ac:dyDescent="0.3">
      <c r="A4" s="1">
        <v>52</v>
      </c>
      <c r="B4" s="1">
        <v>54</v>
      </c>
      <c r="C4" s="2">
        <f>A4+D4</f>
        <v>53</v>
      </c>
      <c r="D4" s="3">
        <v>1</v>
      </c>
      <c r="E4" s="1">
        <f t="shared" si="0"/>
        <v>53.497056916437074</v>
      </c>
      <c r="F4" s="1">
        <f t="shared" si="1"/>
        <v>-0.50294308356292561</v>
      </c>
      <c r="G4" s="8" t="s">
        <v>24</v>
      </c>
      <c r="H4" s="10">
        <v>25</v>
      </c>
      <c r="I4" s="12">
        <f t="shared" si="2"/>
        <v>-3.0392969391357632</v>
      </c>
      <c r="J4" s="12">
        <f t="shared" si="3"/>
        <v>-15.642964507689232</v>
      </c>
      <c r="L4" s="4"/>
    </row>
    <row r="5" spans="1:12" x14ac:dyDescent="0.3">
      <c r="A5" s="1">
        <v>53</v>
      </c>
      <c r="B5" s="1">
        <v>54</v>
      </c>
      <c r="C5" s="2">
        <f>A5+D5</f>
        <v>54</v>
      </c>
      <c r="D5" s="3">
        <v>1</v>
      </c>
      <c r="E5" s="1">
        <f t="shared" si="0"/>
        <v>54.10372621689487</v>
      </c>
      <c r="F5" s="1">
        <f t="shared" si="1"/>
        <v>0.10372621689487005</v>
      </c>
      <c r="G5"/>
      <c r="I5" s="12">
        <f t="shared" si="2"/>
        <v>2.3502297616075958</v>
      </c>
      <c r="J5" s="12">
        <f t="shared" si="3"/>
        <v>-3.4304241109026914</v>
      </c>
    </row>
    <row r="6" spans="1:12" x14ac:dyDescent="0.3">
      <c r="A6" s="1">
        <v>54</v>
      </c>
      <c r="B6" s="1">
        <v>56</v>
      </c>
      <c r="C6" s="2">
        <f>A6+D6</f>
        <v>55</v>
      </c>
      <c r="D6" s="3">
        <v>1</v>
      </c>
      <c r="E6" s="1">
        <f t="shared" si="0"/>
        <v>54.711608991412334</v>
      </c>
      <c r="F6" s="1">
        <f t="shared" si="1"/>
        <v>-1.2883910085876664</v>
      </c>
      <c r="G6" s="7" t="s">
        <v>11</v>
      </c>
      <c r="H6" s="7"/>
      <c r="I6" s="12">
        <f t="shared" si="2"/>
        <v>-0.61907233183040611</v>
      </c>
      <c r="J6" s="12">
        <f t="shared" si="3"/>
        <v>-2</v>
      </c>
    </row>
    <row r="7" spans="1:12" x14ac:dyDescent="0.3">
      <c r="A7" s="17">
        <v>55</v>
      </c>
      <c r="B7" s="17">
        <v>56</v>
      </c>
      <c r="C7" s="2">
        <v>56</v>
      </c>
      <c r="D7" s="2">
        <f>C7-A7</f>
        <v>1</v>
      </c>
      <c r="E7" s="1">
        <f t="shared" si="0"/>
        <v>55.320685125967401</v>
      </c>
      <c r="F7" s="1">
        <f t="shared" si="1"/>
        <v>-0.67931487403259894</v>
      </c>
      <c r="G7" t="s">
        <v>12</v>
      </c>
      <c r="H7" s="6">
        <f>MAX(F2:F74)-MIN(F2:F74)</f>
        <v>4.5622978468471729</v>
      </c>
      <c r="I7" s="12">
        <f t="shared" si="2"/>
        <v>0</v>
      </c>
      <c r="J7" s="12">
        <f t="shared" si="3"/>
        <v>2</v>
      </c>
    </row>
    <row r="8" spans="1:12" x14ac:dyDescent="0.3">
      <c r="A8" s="1">
        <v>55</v>
      </c>
      <c r="B8" s="1">
        <v>56</v>
      </c>
      <c r="C8" s="2">
        <f>A8+D8</f>
        <v>56</v>
      </c>
      <c r="D8" s="3">
        <v>1</v>
      </c>
      <c r="E8" s="1">
        <f t="shared" si="0"/>
        <v>55.320685125967401</v>
      </c>
      <c r="F8" s="1">
        <f t="shared" si="1"/>
        <v>-0.67931487403259894</v>
      </c>
      <c r="G8" t="s">
        <v>13</v>
      </c>
      <c r="H8" s="6">
        <f>F74-F2</f>
        <v>-0.28744289551099911</v>
      </c>
      <c r="I8" s="12">
        <f t="shared" si="2"/>
        <v>-1.6308568905168725</v>
      </c>
      <c r="J8" s="12">
        <f t="shared" si="3"/>
        <v>-2</v>
      </c>
    </row>
    <row r="9" spans="1:12" x14ac:dyDescent="0.3">
      <c r="A9" s="17">
        <v>56</v>
      </c>
      <c r="B9" s="17">
        <v>56</v>
      </c>
      <c r="C9" s="2">
        <v>57</v>
      </c>
      <c r="D9" s="2">
        <f>C9-A9</f>
        <v>1</v>
      </c>
      <c r="E9" s="1">
        <f t="shared" si="0"/>
        <v>55.930935200014773</v>
      </c>
      <c r="F9" s="1">
        <f t="shared" si="1"/>
        <v>-6.906479998522741E-2</v>
      </c>
      <c r="G9" t="s">
        <v>14</v>
      </c>
      <c r="H9" s="6">
        <f>AVERAGE(J2:J72)*100000</f>
        <v>-40140.323445892063</v>
      </c>
      <c r="I9" s="12">
        <f t="shared" si="2"/>
        <v>0</v>
      </c>
      <c r="J9" s="12">
        <f t="shared" si="3"/>
        <v>2</v>
      </c>
    </row>
    <row r="10" spans="1:12" x14ac:dyDescent="0.3">
      <c r="A10" s="1">
        <v>56</v>
      </c>
      <c r="B10" s="1">
        <v>56</v>
      </c>
      <c r="C10" s="2">
        <f>A10+D10</f>
        <v>57</v>
      </c>
      <c r="D10" s="3">
        <v>1</v>
      </c>
      <c r="E10" s="1">
        <f t="shared" si="0"/>
        <v>55.930935200014773</v>
      </c>
      <c r="F10" s="1">
        <f t="shared" si="1"/>
        <v>-6.906479998522741E-2</v>
      </c>
      <c r="G10"/>
      <c r="I10" s="12">
        <f t="shared" si="2"/>
        <v>1.819051029052511</v>
      </c>
      <c r="J10" s="12">
        <f t="shared" si="3"/>
        <v>-2</v>
      </c>
    </row>
    <row r="11" spans="1:12" x14ac:dyDescent="0.3">
      <c r="A11" s="17">
        <v>57</v>
      </c>
      <c r="B11" s="17">
        <v>58</v>
      </c>
      <c r="C11" s="2">
        <v>58</v>
      </c>
      <c r="D11" s="2">
        <f>C11-A11</f>
        <v>1</v>
      </c>
      <c r="E11" s="1">
        <f t="shared" si="0"/>
        <v>56.542340450604542</v>
      </c>
      <c r="F11" s="1">
        <f t="shared" si="1"/>
        <v>-1.4576595493954585</v>
      </c>
      <c r="G11"/>
      <c r="I11" s="12">
        <f t="shared" si="2"/>
        <v>0</v>
      </c>
      <c r="J11" s="12">
        <f t="shared" si="3"/>
        <v>2</v>
      </c>
    </row>
    <row r="12" spans="1:12" x14ac:dyDescent="0.3">
      <c r="A12" s="1">
        <v>57</v>
      </c>
      <c r="B12" s="1">
        <v>58</v>
      </c>
      <c r="C12" s="2">
        <f>A12+D12</f>
        <v>58</v>
      </c>
      <c r="D12" s="3">
        <v>1</v>
      </c>
      <c r="E12" s="1">
        <f t="shared" si="0"/>
        <v>56.542340450604542</v>
      </c>
      <c r="F12" s="1">
        <f t="shared" si="1"/>
        <v>-1.4576595493954585</v>
      </c>
      <c r="G12"/>
      <c r="H12" s="11"/>
      <c r="I12" s="12">
        <f t="shared" si="2"/>
        <v>-0.53200317596906488</v>
      </c>
      <c r="J12" s="12">
        <f t="shared" si="3"/>
        <v>-2</v>
      </c>
    </row>
    <row r="13" spans="1:12" x14ac:dyDescent="0.3">
      <c r="A13" s="17">
        <v>58</v>
      </c>
      <c r="B13" s="17">
        <v>58</v>
      </c>
      <c r="C13" s="2">
        <v>59</v>
      </c>
      <c r="D13" s="2">
        <f>C13-A13</f>
        <v>1</v>
      </c>
      <c r="E13" s="1">
        <f t="shared" si="0"/>
        <v>57.154882738955521</v>
      </c>
      <c r="F13" s="1">
        <f t="shared" si="1"/>
        <v>-0.8451172610444786</v>
      </c>
      <c r="G13"/>
      <c r="H13" s="11"/>
      <c r="I13" s="12">
        <f t="shared" si="2"/>
        <v>0</v>
      </c>
      <c r="J13" s="12">
        <f t="shared" si="3"/>
        <v>2</v>
      </c>
    </row>
    <row r="14" spans="1:12" x14ac:dyDescent="0.3">
      <c r="A14" s="1">
        <v>58</v>
      </c>
      <c r="B14" s="1">
        <v>58</v>
      </c>
      <c r="C14" s="2">
        <f>A14+D14</f>
        <v>59</v>
      </c>
      <c r="D14" s="3">
        <v>1</v>
      </c>
      <c r="E14" s="1">
        <f t="shared" si="0"/>
        <v>57.154882738955521</v>
      </c>
      <c r="F14" s="1">
        <f t="shared" si="1"/>
        <v>-0.8451172610444786</v>
      </c>
      <c r="G14"/>
      <c r="H14" s="11"/>
      <c r="I14" s="12">
        <f t="shared" si="2"/>
        <v>-1.1400284560641394</v>
      </c>
      <c r="J14" s="12">
        <f t="shared" si="3"/>
        <v>-2</v>
      </c>
    </row>
    <row r="15" spans="1:12" x14ac:dyDescent="0.3">
      <c r="A15" s="17">
        <v>59</v>
      </c>
      <c r="B15" s="17">
        <v>58</v>
      </c>
      <c r="C15" s="2">
        <v>60</v>
      </c>
      <c r="D15" s="2">
        <f>C15-A15</f>
        <v>1</v>
      </c>
      <c r="E15" s="1">
        <f t="shared" si="0"/>
        <v>57.768544519275395</v>
      </c>
      <c r="F15" s="1">
        <f t="shared" si="1"/>
        <v>-0.23145548072460542</v>
      </c>
      <c r="G15"/>
      <c r="H15" s="6"/>
      <c r="I15" s="12">
        <f t="shared" si="2"/>
        <v>0</v>
      </c>
      <c r="J15" s="12">
        <f t="shared" si="3"/>
        <v>2</v>
      </c>
    </row>
    <row r="16" spans="1:12" x14ac:dyDescent="0.3">
      <c r="A16" s="1">
        <v>59</v>
      </c>
      <c r="B16" s="1">
        <v>58</v>
      </c>
      <c r="C16" s="2">
        <f>A16+D16</f>
        <v>60</v>
      </c>
      <c r="D16" s="3">
        <v>1</v>
      </c>
      <c r="E16" s="1">
        <f t="shared" si="0"/>
        <v>57.768544519275395</v>
      </c>
      <c r="F16" s="1">
        <f t="shared" si="1"/>
        <v>-0.23145548072460542</v>
      </c>
      <c r="G16"/>
      <c r="H16" s="6"/>
      <c r="I16" s="12">
        <f t="shared" si="2"/>
        <v>8.0968167738280954</v>
      </c>
      <c r="J16" s="12">
        <f t="shared" si="3"/>
        <v>-0.57457411109463796</v>
      </c>
    </row>
    <row r="17" spans="1:10" x14ac:dyDescent="0.3">
      <c r="A17" s="17">
        <v>60</v>
      </c>
      <c r="B17" s="17">
        <v>58</v>
      </c>
      <c r="C17" s="2">
        <v>61</v>
      </c>
      <c r="D17" s="2">
        <f t="shared" ref="D17:D45" si="4">C17-A17</f>
        <v>1</v>
      </c>
      <c r="E17" s="1">
        <f t="shared" si="0"/>
        <v>58.383308809640887</v>
      </c>
      <c r="F17" s="1">
        <f t="shared" si="1"/>
        <v>0.3833088096408872</v>
      </c>
      <c r="G17"/>
      <c r="H17" s="6"/>
      <c r="I17" s="12">
        <f t="shared" si="2"/>
        <v>4.4828432778074774</v>
      </c>
      <c r="J17" s="12">
        <f t="shared" si="3"/>
        <v>-2.9922670178972797</v>
      </c>
    </row>
    <row r="18" spans="1:10" x14ac:dyDescent="0.3">
      <c r="A18" s="17">
        <v>61</v>
      </c>
      <c r="B18" s="17">
        <v>60</v>
      </c>
      <c r="C18" s="2">
        <v>62</v>
      </c>
      <c r="D18" s="2">
        <f t="shared" si="4"/>
        <v>1</v>
      </c>
      <c r="E18" s="1">
        <f t="shared" si="0"/>
        <v>58.999159164770489</v>
      </c>
      <c r="F18" s="1">
        <f t="shared" si="1"/>
        <v>-1.0008408352295106</v>
      </c>
      <c r="G18"/>
      <c r="H18" s="6"/>
      <c r="I18" s="12">
        <f t="shared" si="2"/>
        <v>-0.89101354455284043</v>
      </c>
      <c r="J18" s="12">
        <f t="shared" si="3"/>
        <v>1.6099776050680059</v>
      </c>
    </row>
    <row r="19" spans="1:10" x14ac:dyDescent="0.3">
      <c r="A19" s="17">
        <v>62</v>
      </c>
      <c r="B19" s="17">
        <v>60</v>
      </c>
      <c r="C19" s="2">
        <v>63</v>
      </c>
      <c r="D19" s="2">
        <f t="shared" si="4"/>
        <v>1</v>
      </c>
      <c r="E19" s="1">
        <f t="shared" si="0"/>
        <v>59.616079650536669</v>
      </c>
      <c r="F19" s="1">
        <f t="shared" si="1"/>
        <v>-0.38392034946333098</v>
      </c>
      <c r="G19"/>
      <c r="H19" s="6"/>
      <c r="I19" s="12">
        <f t="shared" si="2"/>
        <v>-8.2470621775676936</v>
      </c>
      <c r="J19" s="12">
        <f t="shared" si="3"/>
        <v>-4.3177839635439463</v>
      </c>
    </row>
    <row r="20" spans="1:10" x14ac:dyDescent="0.3">
      <c r="A20" s="17">
        <v>63</v>
      </c>
      <c r="B20" s="17">
        <v>60</v>
      </c>
      <c r="C20" s="2">
        <v>64</v>
      </c>
      <c r="D20" s="2">
        <f t="shared" si="4"/>
        <v>1</v>
      </c>
      <c r="E20" s="1">
        <f t="shared" si="0"/>
        <v>60.234054820081148</v>
      </c>
      <c r="F20" s="1">
        <f t="shared" si="1"/>
        <v>0.23405482008114831</v>
      </c>
      <c r="G20"/>
      <c r="H20" s="6"/>
      <c r="I20" s="12">
        <f t="shared" si="2"/>
        <v>3.0255717149900376</v>
      </c>
      <c r="J20" s="12">
        <f t="shared" si="3"/>
        <v>-3.2970924249925466</v>
      </c>
    </row>
    <row r="21" spans="1:10" x14ac:dyDescent="0.3">
      <c r="A21" s="17">
        <v>64</v>
      </c>
      <c r="B21" s="17">
        <v>62</v>
      </c>
      <c r="C21" s="2">
        <v>65</v>
      </c>
      <c r="D21" s="2">
        <f t="shared" si="4"/>
        <v>1</v>
      </c>
      <c r="E21" s="1">
        <f t="shared" si="0"/>
        <v>60.853069691407853</v>
      </c>
      <c r="F21" s="1">
        <f t="shared" si="1"/>
        <v>-1.1469303085921467</v>
      </c>
      <c r="G21"/>
      <c r="I21" s="12">
        <f t="shared" si="2"/>
        <v>-0.74086797773607038</v>
      </c>
      <c r="J21" s="12">
        <f t="shared" si="3"/>
        <v>1.1793795342949227</v>
      </c>
    </row>
    <row r="22" spans="1:10" x14ac:dyDescent="0.3">
      <c r="A22" s="17">
        <v>65</v>
      </c>
      <c r="B22" s="17">
        <v>62</v>
      </c>
      <c r="C22" s="2">
        <v>66</v>
      </c>
      <c r="D22" s="2">
        <f t="shared" si="4"/>
        <v>1</v>
      </c>
      <c r="E22" s="1">
        <f t="shared" si="0"/>
        <v>61.473109726340681</v>
      </c>
      <c r="F22" s="1">
        <f t="shared" si="1"/>
        <v>-0.52689027365931906</v>
      </c>
      <c r="G22"/>
      <c r="I22" s="12">
        <f t="shared" si="2"/>
        <v>-2.8703896435298901</v>
      </c>
      <c r="J22" s="12">
        <f t="shared" si="3"/>
        <v>-18.732908683227475</v>
      </c>
    </row>
    <row r="23" spans="1:10" x14ac:dyDescent="0.3">
      <c r="A23" s="17">
        <v>66</v>
      </c>
      <c r="B23" s="17">
        <v>62</v>
      </c>
      <c r="C23" s="2">
        <v>67</v>
      </c>
      <c r="D23" s="2">
        <f t="shared" si="4"/>
        <v>1</v>
      </c>
      <c r="E23" s="1">
        <f t="shared" si="0"/>
        <v>62.094160810743126</v>
      </c>
      <c r="F23" s="1">
        <f t="shared" si="1"/>
        <v>9.4160810743126433E-2</v>
      </c>
      <c r="G23"/>
      <c r="I23" s="12">
        <f t="shared" si="2"/>
        <v>2.3166053796070996</v>
      </c>
      <c r="J23" s="12">
        <f t="shared" si="3"/>
        <v>-3.529529552017415</v>
      </c>
    </row>
    <row r="24" spans="1:10" x14ac:dyDescent="0.3">
      <c r="A24" s="17">
        <v>67</v>
      </c>
      <c r="B24" s="17">
        <v>64</v>
      </c>
      <c r="C24" s="2">
        <v>68</v>
      </c>
      <c r="D24" s="2">
        <f t="shared" si="4"/>
        <v>1</v>
      </c>
      <c r="E24" s="1">
        <f t="shared" si="0"/>
        <v>62.716209235906391</v>
      </c>
      <c r="F24" s="1">
        <f t="shared" si="1"/>
        <v>-1.2837907640936095</v>
      </c>
      <c r="G24"/>
      <c r="I24" s="12">
        <f t="shared" si="2"/>
        <v>-0.64079888806794127</v>
      </c>
      <c r="J24" s="12">
        <f t="shared" si="3"/>
        <v>0.94519683396421295</v>
      </c>
    </row>
    <row r="25" spans="1:10" x14ac:dyDescent="0.3">
      <c r="A25" s="17">
        <v>68</v>
      </c>
      <c r="B25" s="17">
        <v>64</v>
      </c>
      <c r="C25" s="2">
        <v>69</v>
      </c>
      <c r="D25" s="2">
        <f t="shared" si="4"/>
        <v>1</v>
      </c>
      <c r="E25" s="1">
        <f t="shared" si="0"/>
        <v>63.339241681019956</v>
      </c>
      <c r="F25" s="1">
        <f t="shared" si="1"/>
        <v>-0.66075831898004367</v>
      </c>
      <c r="G25" s="14"/>
      <c r="I25" s="12">
        <f t="shared" si="2"/>
        <v>-1.789223731133035</v>
      </c>
      <c r="J25" s="12">
        <f t="shared" si="3"/>
        <v>67.490125251078283</v>
      </c>
    </row>
    <row r="26" spans="1:10" x14ac:dyDescent="0.3">
      <c r="A26" s="17">
        <v>69</v>
      </c>
      <c r="B26" s="17">
        <v>64</v>
      </c>
      <c r="C26" s="2">
        <v>70</v>
      </c>
      <c r="D26" s="2">
        <f t="shared" si="4"/>
        <v>1</v>
      </c>
      <c r="E26" s="1">
        <f t="shared" si="0"/>
        <v>63.963245196647236</v>
      </c>
      <c r="F26" s="1">
        <f t="shared" si="1"/>
        <v>-3.6754803352764043E-2</v>
      </c>
      <c r="G26" s="14"/>
      <c r="I26" s="12">
        <f t="shared" si="2"/>
        <v>1.898505777809443</v>
      </c>
      <c r="J26" s="12">
        <f t="shared" si="3"/>
        <v>-3.7145311883806267</v>
      </c>
    </row>
    <row r="27" spans="1:10" x14ac:dyDescent="0.3">
      <c r="A27" s="17">
        <v>70</v>
      </c>
      <c r="B27" s="17">
        <v>66</v>
      </c>
      <c r="C27" s="2">
        <v>71</v>
      </c>
      <c r="D27" s="2">
        <f t="shared" si="4"/>
        <v>1</v>
      </c>
      <c r="E27" s="1">
        <f t="shared" si="0"/>
        <v>64.588207189134636</v>
      </c>
      <c r="F27" s="1">
        <f t="shared" si="1"/>
        <v>-1.4117928108653643</v>
      </c>
      <c r="G27" s="14"/>
      <c r="I27" s="12">
        <f t="shared" si="2"/>
        <v>-0.56960882005397195</v>
      </c>
      <c r="J27" s="12">
        <f t="shared" si="3"/>
        <v>0.79852340225020746</v>
      </c>
    </row>
    <row r="28" spans="1:10" x14ac:dyDescent="0.3">
      <c r="A28" s="17">
        <v>71</v>
      </c>
      <c r="B28" s="17">
        <v>66</v>
      </c>
      <c r="C28" s="2">
        <v>72</v>
      </c>
      <c r="D28" s="2">
        <f t="shared" si="4"/>
        <v>1</v>
      </c>
      <c r="E28" s="1">
        <f t="shared" si="0"/>
        <v>65.214115405888663</v>
      </c>
      <c r="F28" s="1">
        <f t="shared" si="1"/>
        <v>-0.78588459411133726</v>
      </c>
      <c r="G28" s="14"/>
      <c r="I28" s="12">
        <f t="shared" si="2"/>
        <v>-1.3267537761739505</v>
      </c>
      <c r="J28" s="12">
        <f t="shared" si="3"/>
        <v>19.875581051558466</v>
      </c>
    </row>
    <row r="29" spans="1:10" x14ac:dyDescent="0.3">
      <c r="A29" s="17">
        <v>72</v>
      </c>
      <c r="B29" s="17">
        <v>66</v>
      </c>
      <c r="C29" s="2">
        <v>73</v>
      </c>
      <c r="D29" s="2">
        <f t="shared" si="4"/>
        <v>1</v>
      </c>
      <c r="E29" s="1">
        <f t="shared" si="0"/>
        <v>65.840957921461495</v>
      </c>
      <c r="F29" s="1">
        <f t="shared" si="1"/>
        <v>-0.15904207853850494</v>
      </c>
      <c r="G29" s="14"/>
      <c r="I29" s="12">
        <f t="shared" si="2"/>
        <v>1.6236400753878781</v>
      </c>
      <c r="J29" s="12">
        <f t="shared" si="3"/>
        <v>-3.8666256869336788</v>
      </c>
    </row>
    <row r="30" spans="1:10" x14ac:dyDescent="0.3">
      <c r="A30" s="17">
        <v>73</v>
      </c>
      <c r="B30" s="17">
        <v>68</v>
      </c>
      <c r="C30" s="2">
        <v>74</v>
      </c>
      <c r="D30" s="2">
        <f t="shared" si="4"/>
        <v>1</v>
      </c>
      <c r="E30" s="1">
        <f t="shared" si="0"/>
        <v>66.468723124389342</v>
      </c>
      <c r="F30" s="1">
        <f t="shared" si="1"/>
        <v>-1.5312768756106578</v>
      </c>
      <c r="G30" s="14"/>
      <c r="I30" s="12">
        <f t="shared" si="2"/>
        <v>-0.51660501841869255</v>
      </c>
      <c r="J30" s="12">
        <f t="shared" si="3"/>
        <v>0.69844666719298854</v>
      </c>
    </row>
    <row r="31" spans="1:10" x14ac:dyDescent="0.3">
      <c r="A31" s="17">
        <v>74</v>
      </c>
      <c r="B31" s="17">
        <v>68</v>
      </c>
      <c r="C31" s="2">
        <v>75</v>
      </c>
      <c r="D31" s="2">
        <f t="shared" si="4"/>
        <v>1</v>
      </c>
      <c r="E31" s="1">
        <f t="shared" si="0"/>
        <v>67.097399704734102</v>
      </c>
      <c r="F31" s="1">
        <f t="shared" si="1"/>
        <v>-0.90260029526589847</v>
      </c>
      <c r="G31" s="14"/>
      <c r="I31" s="12">
        <f t="shared" si="2"/>
        <v>-1.0710518386523882</v>
      </c>
      <c r="J31" s="12">
        <f t="shared" si="3"/>
        <v>14.185010942111901</v>
      </c>
    </row>
    <row r="32" spans="1:10" x14ac:dyDescent="0.3">
      <c r="A32" s="17">
        <v>75</v>
      </c>
      <c r="B32" s="17">
        <v>68</v>
      </c>
      <c r="C32" s="2">
        <v>76</v>
      </c>
      <c r="D32" s="2">
        <f t="shared" si="4"/>
        <v>1</v>
      </c>
      <c r="E32" s="1">
        <f t="shared" si="0"/>
        <v>67.726976642280647</v>
      </c>
      <c r="F32" s="1">
        <f t="shared" si="1"/>
        <v>-0.27302335771935304</v>
      </c>
      <c r="G32" s="14"/>
      <c r="I32" s="12">
        <f t="shared" si="2"/>
        <v>1.4226483513648351</v>
      </c>
      <c r="J32" s="12">
        <f t="shared" si="3"/>
        <v>-4.1879249318194089</v>
      </c>
    </row>
    <row r="33" spans="1:10" x14ac:dyDescent="0.3">
      <c r="A33" s="17">
        <v>101</v>
      </c>
      <c r="B33" s="17">
        <v>86</v>
      </c>
      <c r="C33" s="2">
        <v>102</v>
      </c>
      <c r="D33" s="2">
        <f t="shared" si="4"/>
        <v>1</v>
      </c>
      <c r="E33" s="1">
        <f t="shared" si="0"/>
        <v>84.381466568266902</v>
      </c>
      <c r="F33" s="1">
        <f t="shared" si="1"/>
        <v>-1.6185334317330984</v>
      </c>
      <c r="G33" s="14"/>
      <c r="I33" s="12">
        <f t="shared" si="2"/>
        <v>-0.50301964413904143</v>
      </c>
      <c r="J33" s="12">
        <f t="shared" si="3"/>
        <v>0.67343287855251643</v>
      </c>
    </row>
    <row r="34" spans="1:10" x14ac:dyDescent="0.3">
      <c r="A34" s="17">
        <v>102</v>
      </c>
      <c r="B34" s="17">
        <v>86</v>
      </c>
      <c r="C34" s="2">
        <v>103</v>
      </c>
      <c r="D34" s="2">
        <f t="shared" si="4"/>
        <v>1</v>
      </c>
      <c r="E34" s="1">
        <f t="shared" ref="E34:E65" si="5">H$4+A34^H$2/H$3</f>
        <v>85.032004100214692</v>
      </c>
      <c r="F34" s="1">
        <f t="shared" ref="F34:F65" si="6">E34-B34</f>
        <v>-0.96799589978530776</v>
      </c>
      <c r="G34" s="14"/>
      <c r="I34" s="12">
        <f t="shared" si="2"/>
        <v>-1.0137363073884518</v>
      </c>
      <c r="J34" s="12">
        <f t="shared" si="3"/>
        <v>13.691043303777057</v>
      </c>
    </row>
    <row r="35" spans="1:10" x14ac:dyDescent="0.3">
      <c r="A35" s="17">
        <v>103</v>
      </c>
      <c r="B35" s="17">
        <v>86</v>
      </c>
      <c r="C35" s="2">
        <v>104</v>
      </c>
      <c r="D35" s="2">
        <f t="shared" si="4"/>
        <v>1</v>
      </c>
      <c r="E35" s="1">
        <f t="shared" si="5"/>
        <v>85.683217404185442</v>
      </c>
      <c r="F35" s="1">
        <f t="shared" si="6"/>
        <v>-0.31678259581455848</v>
      </c>
      <c r="G35" s="14"/>
      <c r="I35" s="12">
        <f t="shared" si="2"/>
        <v>1.3605783405749823</v>
      </c>
      <c r="J35" s="12">
        <f t="shared" si="3"/>
        <v>-4.2333022044293722</v>
      </c>
    </row>
    <row r="36" spans="1:10" x14ac:dyDescent="0.3">
      <c r="A36" s="17">
        <v>104</v>
      </c>
      <c r="B36" s="17">
        <v>88</v>
      </c>
      <c r="C36" s="2">
        <v>105</v>
      </c>
      <c r="D36" s="2">
        <f t="shared" si="4"/>
        <v>1</v>
      </c>
      <c r="E36" s="1">
        <f t="shared" si="5"/>
        <v>86.335100610882009</v>
      </c>
      <c r="F36" s="1">
        <f t="shared" si="6"/>
        <v>-1.6648993891179913</v>
      </c>
      <c r="G36" s="14"/>
      <c r="I36" s="12">
        <f t="shared" si="2"/>
        <v>-0.48747557998162744</v>
      </c>
      <c r="J36" s="12">
        <f t="shared" si="3"/>
        <v>0.64591904672684375</v>
      </c>
    </row>
    <row r="37" spans="1:10" x14ac:dyDescent="0.3">
      <c r="A37" s="17">
        <v>105</v>
      </c>
      <c r="B37" s="17">
        <v>88</v>
      </c>
      <c r="C37" s="2">
        <v>106</v>
      </c>
      <c r="D37" s="2">
        <f t="shared" si="4"/>
        <v>1</v>
      </c>
      <c r="E37" s="1">
        <f t="shared" si="5"/>
        <v>86.987647957961769</v>
      </c>
      <c r="F37" s="1">
        <f t="shared" si="6"/>
        <v>-1.0123520420382306</v>
      </c>
      <c r="G37" s="14"/>
      <c r="I37" s="12">
        <f t="shared" si="2"/>
        <v>-0.95254343454856183</v>
      </c>
      <c r="J37" s="12">
        <f t="shared" si="3"/>
        <v>12.8371960678347</v>
      </c>
    </row>
    <row r="38" spans="1:10" x14ac:dyDescent="0.3">
      <c r="A38" s="17">
        <v>106</v>
      </c>
      <c r="B38" s="17">
        <v>88</v>
      </c>
      <c r="C38" s="2">
        <v>107</v>
      </c>
      <c r="D38" s="2">
        <f t="shared" si="4"/>
        <v>1</v>
      </c>
      <c r="E38" s="1">
        <f t="shared" si="5"/>
        <v>87.640853787086371</v>
      </c>
      <c r="F38" s="1">
        <f t="shared" si="6"/>
        <v>-0.35914621291362891</v>
      </c>
      <c r="G38" s="14"/>
      <c r="I38" s="12">
        <f t="shared" si="2"/>
        <v>1.3041264191457511</v>
      </c>
      <c r="J38" s="12">
        <f t="shared" si="3"/>
        <v>-4.2912376176478393</v>
      </c>
    </row>
    <row r="39" spans="1:10" x14ac:dyDescent="0.3">
      <c r="A39" s="17">
        <v>107</v>
      </c>
      <c r="B39" s="17">
        <v>90</v>
      </c>
      <c r="C39" s="2">
        <v>108</v>
      </c>
      <c r="D39" s="2">
        <f t="shared" si="4"/>
        <v>1</v>
      </c>
      <c r="E39" s="1">
        <f t="shared" si="5"/>
        <v>88.294712541080628</v>
      </c>
      <c r="F39" s="1">
        <f t="shared" si="6"/>
        <v>-1.7052874589193721</v>
      </c>
      <c r="G39" s="14"/>
      <c r="I39" s="12">
        <f t="shared" si="2"/>
        <v>-0.47495639035047155</v>
      </c>
      <c r="J39" s="12">
        <f t="shared" si="3"/>
        <v>0.62416176965109327</v>
      </c>
    </row>
    <row r="40" spans="1:10" x14ac:dyDescent="0.3">
      <c r="A40" s="17">
        <v>108</v>
      </c>
      <c r="B40" s="17">
        <v>90</v>
      </c>
      <c r="C40" s="2">
        <v>109</v>
      </c>
      <c r="D40" s="2">
        <f t="shared" si="4"/>
        <v>1</v>
      </c>
      <c r="E40" s="1">
        <f t="shared" si="5"/>
        <v>88.949218761195141</v>
      </c>
      <c r="F40" s="1">
        <f t="shared" si="6"/>
        <v>-1.0507812388048592</v>
      </c>
      <c r="G40" s="14"/>
      <c r="I40" s="12">
        <f t="shared" si="2"/>
        <v>-0.90589313068667709</v>
      </c>
      <c r="J40" s="12">
        <f t="shared" si="3"/>
        <v>12.263883391962144</v>
      </c>
    </row>
    <row r="41" spans="1:10" x14ac:dyDescent="0.3">
      <c r="A41" s="17">
        <v>109</v>
      </c>
      <c r="B41" s="17">
        <v>90</v>
      </c>
      <c r="C41" s="2">
        <v>110</v>
      </c>
      <c r="D41" s="2">
        <f t="shared" si="4"/>
        <v>1</v>
      </c>
      <c r="E41" s="1">
        <f t="shared" si="5"/>
        <v>89.604367084466631</v>
      </c>
      <c r="F41" s="1">
        <f t="shared" si="6"/>
        <v>-0.3956329155333691</v>
      </c>
      <c r="G41" s="14"/>
      <c r="I41" s="12">
        <f t="shared" si="2"/>
        <v>1.2589342150762759</v>
      </c>
      <c r="J41" s="12">
        <f t="shared" si="3"/>
        <v>-4.342788908527071</v>
      </c>
    </row>
    <row r="42" spans="1:10" x14ac:dyDescent="0.3">
      <c r="A42" s="17">
        <v>110</v>
      </c>
      <c r="B42" s="17">
        <v>92</v>
      </c>
      <c r="C42" s="2">
        <v>111</v>
      </c>
      <c r="D42" s="2">
        <f t="shared" si="4"/>
        <v>1</v>
      </c>
      <c r="E42" s="1">
        <f t="shared" si="5"/>
        <v>90.260152241174126</v>
      </c>
      <c r="F42" s="1">
        <f t="shared" si="6"/>
        <v>-1.7398477588258743</v>
      </c>
      <c r="G42" s="14"/>
      <c r="I42" s="12">
        <f t="shared" si="2"/>
        <v>-0.46500319625658959</v>
      </c>
      <c r="J42" s="12">
        <f t="shared" si="3"/>
        <v>-2.5692481735658217</v>
      </c>
    </row>
    <row r="43" spans="1:10" x14ac:dyDescent="0.3">
      <c r="A43" s="17">
        <v>111</v>
      </c>
      <c r="B43" s="17">
        <v>92</v>
      </c>
      <c r="C43" s="2">
        <v>112</v>
      </c>
      <c r="D43" s="2">
        <f t="shared" si="4"/>
        <v>1</v>
      </c>
      <c r="E43" s="1">
        <f t="shared" si="5"/>
        <v>90.916569052383551</v>
      </c>
      <c r="F43" s="1">
        <f t="shared" si="6"/>
        <v>-1.0834309476164492</v>
      </c>
      <c r="G43" s="14"/>
      <c r="I43" s="12">
        <f t="shared" si="2"/>
        <v>5.7931241665247601E-2</v>
      </c>
      <c r="J43" s="12">
        <f t="shared" si="3"/>
        <v>7.346238793225047</v>
      </c>
    </row>
    <row r="44" spans="1:10" x14ac:dyDescent="0.3">
      <c r="A44" s="17">
        <v>120</v>
      </c>
      <c r="B44" s="17">
        <v>98</v>
      </c>
      <c r="C44" s="2">
        <v>121</v>
      </c>
      <c r="D44" s="2">
        <f t="shared" si="4"/>
        <v>1</v>
      </c>
      <c r="E44" s="1">
        <f t="shared" si="5"/>
        <v>96.851932308926749</v>
      </c>
      <c r="F44" s="1">
        <f t="shared" si="6"/>
        <v>-1.1480676910732512</v>
      </c>
      <c r="G44" s="14"/>
      <c r="I44" s="12">
        <f t="shared" si="2"/>
        <v>-0.10127479133134948</v>
      </c>
      <c r="J44" s="12">
        <f t="shared" si="3"/>
        <v>2.806513425118617</v>
      </c>
    </row>
    <row r="45" spans="1:10" x14ac:dyDescent="0.3">
      <c r="A45" s="17">
        <v>150</v>
      </c>
      <c r="B45" s="17">
        <v>118</v>
      </c>
      <c r="C45" s="2">
        <v>151</v>
      </c>
      <c r="D45" s="2">
        <f t="shared" si="4"/>
        <v>1</v>
      </c>
      <c r="E45" s="1">
        <f t="shared" si="5"/>
        <v>116.96259876371636</v>
      </c>
      <c r="F45" s="1">
        <f t="shared" si="6"/>
        <v>-1.0374012362836424</v>
      </c>
      <c r="G45" s="14"/>
      <c r="I45" s="12">
        <f t="shared" si="2"/>
        <v>0.60355925766347296</v>
      </c>
      <c r="J45" s="12">
        <f t="shared" si="3"/>
        <v>-0.25392464751051202</v>
      </c>
    </row>
    <row r="46" spans="1:10" x14ac:dyDescent="0.3">
      <c r="A46" s="1">
        <v>900</v>
      </c>
      <c r="B46" s="1">
        <v>694</v>
      </c>
      <c r="C46" s="2">
        <f>A46+D46</f>
        <v>901</v>
      </c>
      <c r="D46" s="3">
        <v>1</v>
      </c>
      <c r="E46" s="1">
        <f t="shared" si="5"/>
        <v>692.06584303167881</v>
      </c>
      <c r="F46" s="1">
        <f t="shared" si="6"/>
        <v>-1.9341569683211901</v>
      </c>
      <c r="G46" s="14"/>
      <c r="I46" s="12">
        <f t="shared" si="2"/>
        <v>0.46756662638968155</v>
      </c>
      <c r="J46" s="12">
        <f t="shared" si="3"/>
        <v>-9.3737370288098276</v>
      </c>
    </row>
    <row r="47" spans="1:10" x14ac:dyDescent="0.3">
      <c r="A47" s="1">
        <v>901</v>
      </c>
      <c r="B47" s="1">
        <v>696</v>
      </c>
      <c r="C47" s="2">
        <f>A47+D47</f>
        <v>902</v>
      </c>
      <c r="D47" s="3">
        <v>1</v>
      </c>
      <c r="E47" s="1">
        <f t="shared" si="5"/>
        <v>692.88556692420218</v>
      </c>
      <c r="F47" s="1">
        <f t="shared" si="6"/>
        <v>-3.1144330757978196</v>
      </c>
      <c r="G47" s="14"/>
      <c r="I47" s="12">
        <f t="shared" si="2"/>
        <v>-0.30312933539013442</v>
      </c>
      <c r="J47" s="12">
        <f t="shared" si="3"/>
        <v>0.35741880333234943</v>
      </c>
    </row>
    <row r="48" spans="1:10" x14ac:dyDescent="0.3">
      <c r="A48" s="1">
        <v>902</v>
      </c>
      <c r="B48" s="1">
        <v>696</v>
      </c>
      <c r="C48" s="2">
        <f>A48+D48</f>
        <v>903</v>
      </c>
      <c r="D48" s="3">
        <v>1</v>
      </c>
      <c r="E48" s="1">
        <f t="shared" si="5"/>
        <v>693.70538716953263</v>
      </c>
      <c r="F48" s="1">
        <f t="shared" si="6"/>
        <v>-2.2946128304673721</v>
      </c>
      <c r="G48" s="14"/>
      <c r="I48" s="12">
        <f t="shared" si="2"/>
        <v>-0.43504868833277488</v>
      </c>
      <c r="J48" s="12">
        <f t="shared" si="3"/>
        <v>14.752458838185875</v>
      </c>
    </row>
    <row r="49" spans="1:10" x14ac:dyDescent="0.3">
      <c r="A49" s="1">
        <v>903</v>
      </c>
      <c r="B49" s="1">
        <v>696</v>
      </c>
      <c r="C49" s="2">
        <f>A49+D49</f>
        <v>904</v>
      </c>
      <c r="D49" s="3">
        <v>1</v>
      </c>
      <c r="E49" s="1">
        <f t="shared" si="5"/>
        <v>694.52530367215491</v>
      </c>
      <c r="F49" s="1">
        <f t="shared" si="6"/>
        <v>-1.4746963278450949</v>
      </c>
      <c r="G49" s="14"/>
      <c r="I49" s="12">
        <f t="shared" si="2"/>
        <v>0.57150823510819926</v>
      </c>
      <c r="J49" s="12">
        <f t="shared" si="3"/>
        <v>-146.73698316606266</v>
      </c>
    </row>
    <row r="50" spans="1:10" x14ac:dyDescent="0.3">
      <c r="A50" s="1">
        <v>904</v>
      </c>
      <c r="B50" s="1">
        <v>698</v>
      </c>
      <c r="C50" s="2">
        <f>A50+D50</f>
        <v>905</v>
      </c>
      <c r="D50" s="3">
        <v>1</v>
      </c>
      <c r="E50" s="1">
        <f t="shared" si="5"/>
        <v>695.34531633675556</v>
      </c>
      <c r="F50" s="1">
        <f t="shared" si="6"/>
        <v>-2.654683663244441</v>
      </c>
      <c r="G50" s="14"/>
      <c r="I50" s="12">
        <f t="shared" si="2"/>
        <v>-0.55613860146516325</v>
      </c>
      <c r="J50" s="12">
        <f t="shared" si="3"/>
        <v>-13.89897929251657</v>
      </c>
    </row>
    <row r="51" spans="1:10" x14ac:dyDescent="0.3">
      <c r="A51" s="17">
        <v>1000</v>
      </c>
      <c r="B51" s="17">
        <v>776</v>
      </c>
      <c r="C51" s="2">
        <v>1001</v>
      </c>
      <c r="D51" s="2">
        <f>C51-A51</f>
        <v>1</v>
      </c>
      <c r="E51" s="1">
        <f t="shared" si="5"/>
        <v>774.50047440131664</v>
      </c>
      <c r="F51" s="1">
        <f t="shared" si="6"/>
        <v>-1.4995255986833627</v>
      </c>
      <c r="G51" s="14"/>
      <c r="I51" s="12">
        <f t="shared" si="2"/>
        <v>0.41622053723397578</v>
      </c>
      <c r="J51" s="12">
        <f t="shared" si="3"/>
        <v>-1.3813070778690983</v>
      </c>
    </row>
    <row r="52" spans="1:10" x14ac:dyDescent="0.3">
      <c r="A52" s="17">
        <v>10000</v>
      </c>
      <c r="B52" s="17">
        <v>9592</v>
      </c>
      <c r="C52" s="2">
        <v>10001</v>
      </c>
      <c r="D52" s="2">
        <f>C52-A52</f>
        <v>1</v>
      </c>
      <c r="E52" s="1">
        <f t="shared" si="5"/>
        <v>9589.7123175083234</v>
      </c>
      <c r="F52" s="1">
        <f t="shared" si="6"/>
        <v>-2.2876824916766054</v>
      </c>
      <c r="G52" s="14"/>
      <c r="I52" s="12">
        <f t="shared" si="2"/>
        <v>7.6157738561404745E-2</v>
      </c>
      <c r="J52" s="12">
        <f t="shared" si="3"/>
        <v>2.2627068543173317</v>
      </c>
    </row>
    <row r="53" spans="1:10" x14ac:dyDescent="0.3">
      <c r="A53" s="17">
        <v>15000</v>
      </c>
      <c r="B53" s="17">
        <v>15004</v>
      </c>
      <c r="C53" s="2">
        <v>15001</v>
      </c>
      <c r="D53" s="2">
        <f>C53-A53</f>
        <v>1</v>
      </c>
      <c r="E53" s="1">
        <f t="shared" si="5"/>
        <v>15001.53119587626</v>
      </c>
      <c r="F53" s="1">
        <f t="shared" si="6"/>
        <v>-2.4688041237404832</v>
      </c>
      <c r="G53" s="14"/>
      <c r="I53" s="12">
        <f t="shared" si="2"/>
        <v>-1.235742839746643</v>
      </c>
      <c r="J53" s="12">
        <f t="shared" si="3"/>
        <v>-2.7894667326370377</v>
      </c>
    </row>
    <row r="54" spans="1:10" x14ac:dyDescent="0.3">
      <c r="A54" s="17">
        <v>50000</v>
      </c>
      <c r="B54" s="17">
        <v>56736</v>
      </c>
      <c r="C54" s="2">
        <f t="shared" ref="C54:C75" si="7">A54+D54</f>
        <v>50001</v>
      </c>
      <c r="D54" s="2">
        <v>1</v>
      </c>
      <c r="E54" s="1">
        <f t="shared" si="5"/>
        <v>56735.416887768195</v>
      </c>
      <c r="F54" s="1">
        <f t="shared" si="6"/>
        <v>-0.58311223180498928</v>
      </c>
      <c r="G54" s="14"/>
      <c r="I54" s="12">
        <f t="shared" si="2"/>
        <v>0.20369237673715959</v>
      </c>
      <c r="J54" s="12">
        <f t="shared" si="3"/>
        <v>2.2320068161732243</v>
      </c>
    </row>
    <row r="55" spans="1:10" x14ac:dyDescent="0.3">
      <c r="A55" s="17">
        <v>55000</v>
      </c>
      <c r="B55" s="17">
        <v>63040</v>
      </c>
      <c r="C55" s="2">
        <f t="shared" si="7"/>
        <v>55001</v>
      </c>
      <c r="D55" s="2">
        <v>1</v>
      </c>
      <c r="E55" s="1">
        <f t="shared" si="5"/>
        <v>63039.284643697232</v>
      </c>
      <c r="F55" s="1">
        <f t="shared" si="6"/>
        <v>-0.71535630276775919</v>
      </c>
      <c r="G55" s="14"/>
      <c r="I55" s="12">
        <f t="shared" si="2"/>
        <v>-3.7155267287947429</v>
      </c>
      <c r="J55" s="12">
        <f t="shared" si="3"/>
        <v>6.0365447847652671</v>
      </c>
    </row>
    <row r="56" spans="1:10" x14ac:dyDescent="0.3">
      <c r="A56" s="17">
        <v>60000</v>
      </c>
      <c r="B56" s="17">
        <v>69404</v>
      </c>
      <c r="C56" s="2">
        <f t="shared" si="7"/>
        <v>60001</v>
      </c>
      <c r="D56" s="2">
        <v>1</v>
      </c>
      <c r="E56" s="1">
        <f t="shared" si="5"/>
        <v>69404.214715618742</v>
      </c>
      <c r="F56" s="1">
        <f t="shared" si="6"/>
        <v>0.21471561874204781</v>
      </c>
      <c r="G56" s="14"/>
      <c r="I56" s="12">
        <f t="shared" si="2"/>
        <v>7.3974150039531299</v>
      </c>
      <c r="J56" s="12">
        <f t="shared" si="3"/>
        <v>-1.9778243639065951</v>
      </c>
    </row>
    <row r="57" spans="1:10" x14ac:dyDescent="0.3">
      <c r="A57" s="17">
        <v>65000</v>
      </c>
      <c r="B57" s="17">
        <v>75826</v>
      </c>
      <c r="C57" s="2">
        <f t="shared" si="7"/>
        <v>65001</v>
      </c>
      <c r="D57" s="2">
        <v>1</v>
      </c>
      <c r="E57" s="1">
        <f t="shared" si="5"/>
        <v>75825.626159601277</v>
      </c>
      <c r="F57" s="1">
        <f t="shared" si="6"/>
        <v>-0.37384039872267749</v>
      </c>
      <c r="G57" s="14"/>
      <c r="I57" s="12">
        <f t="shared" si="2"/>
        <v>4.1239222286439094E-2</v>
      </c>
      <c r="J57" s="12">
        <f t="shared" si="3"/>
        <v>1.9721402019128391</v>
      </c>
    </row>
    <row r="58" spans="1:10" x14ac:dyDescent="0.3">
      <c r="A58" s="17">
        <v>70000</v>
      </c>
      <c r="B58" s="17">
        <v>82300</v>
      </c>
      <c r="C58" s="2">
        <f t="shared" si="7"/>
        <v>70001</v>
      </c>
      <c r="D58" s="2">
        <v>1</v>
      </c>
      <c r="E58" s="1">
        <f t="shared" si="5"/>
        <v>82299.610418130978</v>
      </c>
      <c r="F58" s="1">
        <f t="shared" si="6"/>
        <v>-0.38958186902164016</v>
      </c>
      <c r="G58" s="14"/>
      <c r="I58" s="12">
        <f t="shared" si="2"/>
        <v>5.8797257692644447</v>
      </c>
      <c r="J58" s="12">
        <f t="shared" si="3"/>
        <v>-2.9473338756609087</v>
      </c>
    </row>
    <row r="59" spans="1:10" x14ac:dyDescent="0.3">
      <c r="A59" s="17">
        <v>75000</v>
      </c>
      <c r="B59" s="17">
        <v>88822</v>
      </c>
      <c r="C59" s="2">
        <f t="shared" si="7"/>
        <v>75001</v>
      </c>
      <c r="D59" s="2">
        <v>1</v>
      </c>
      <c r="E59" s="1">
        <f t="shared" si="5"/>
        <v>88822.791241050305</v>
      </c>
      <c r="F59" s="1">
        <f t="shared" si="6"/>
        <v>0.79124105030496139</v>
      </c>
      <c r="G59" s="14"/>
      <c r="I59" s="12">
        <f t="shared" si="2"/>
        <v>-1.1258717403778427</v>
      </c>
      <c r="J59" s="12">
        <f t="shared" si="3"/>
        <v>17.326259128247205</v>
      </c>
    </row>
    <row r="60" spans="1:10" x14ac:dyDescent="0.3">
      <c r="A60" s="17">
        <v>80000</v>
      </c>
      <c r="B60" s="17">
        <v>95392</v>
      </c>
      <c r="C60" s="2">
        <f t="shared" si="7"/>
        <v>80001</v>
      </c>
      <c r="D60" s="2">
        <v>1</v>
      </c>
      <c r="E60" s="1">
        <f t="shared" si="5"/>
        <v>95392.221265048502</v>
      </c>
      <c r="F60" s="1">
        <f t="shared" si="6"/>
        <v>0.22126504850166384</v>
      </c>
      <c r="G60" s="14"/>
      <c r="I60" s="12">
        <f t="shared" si="2"/>
        <v>1.4197129787274656</v>
      </c>
      <c r="J60" s="12">
        <f t="shared" si="3"/>
        <v>5.5319487124908511</v>
      </c>
    </row>
    <row r="61" spans="1:10" x14ac:dyDescent="0.3">
      <c r="A61" s="17">
        <v>85000</v>
      </c>
      <c r="B61" s="17">
        <v>102004</v>
      </c>
      <c r="C61" s="2">
        <f t="shared" si="7"/>
        <v>85001</v>
      </c>
      <c r="D61" s="2">
        <v>1</v>
      </c>
      <c r="E61" s="1">
        <f t="shared" si="5"/>
        <v>102005.30394603078</v>
      </c>
      <c r="F61" s="1">
        <f t="shared" si="6"/>
        <v>1.303946030777297</v>
      </c>
      <c r="G61" s="14"/>
      <c r="I61" s="12">
        <f t="shared" si="2"/>
        <v>-3.0275652940304649</v>
      </c>
      <c r="J61" s="12">
        <f t="shared" si="3"/>
        <v>-94.740330190052532</v>
      </c>
    </row>
    <row r="62" spans="1:10" x14ac:dyDescent="0.3">
      <c r="A62" s="17">
        <v>90000</v>
      </c>
      <c r="B62" s="17">
        <v>108660</v>
      </c>
      <c r="C62" s="2">
        <f t="shared" si="7"/>
        <v>90001</v>
      </c>
      <c r="D62" s="2">
        <v>1</v>
      </c>
      <c r="E62" s="1">
        <f t="shared" si="5"/>
        <v>108659.73349134061</v>
      </c>
      <c r="F62" s="1">
        <f t="shared" si="6"/>
        <v>-0.26650865939154755</v>
      </c>
      <c r="G62" s="14"/>
      <c r="I62" s="12">
        <f t="shared" si="2"/>
        <v>2.9023821242776795</v>
      </c>
      <c r="J62" s="12">
        <f t="shared" si="3"/>
        <v>-3.6288233799001723</v>
      </c>
    </row>
    <row r="63" spans="1:10" x14ac:dyDescent="0.3">
      <c r="A63" s="17">
        <v>95000</v>
      </c>
      <c r="B63" s="17">
        <v>115352</v>
      </c>
      <c r="C63" s="2">
        <f t="shared" si="7"/>
        <v>95001</v>
      </c>
      <c r="D63" s="2">
        <v>1</v>
      </c>
      <c r="E63" s="1">
        <f t="shared" si="5"/>
        <v>115353.44786477105</v>
      </c>
      <c r="F63" s="1">
        <f t="shared" si="6"/>
        <v>1.4478647710493533</v>
      </c>
      <c r="G63" s="14"/>
      <c r="I63" s="12">
        <f t="shared" si="2"/>
        <v>-0.83986786267073332</v>
      </c>
      <c r="J63" s="12">
        <f t="shared" si="3"/>
        <v>-2</v>
      </c>
    </row>
    <row r="64" spans="1:10" x14ac:dyDescent="0.3">
      <c r="A64" s="1">
        <v>100000</v>
      </c>
      <c r="B64" s="1">
        <v>122084</v>
      </c>
      <c r="C64" s="2">
        <f t="shared" si="7"/>
        <v>100001</v>
      </c>
      <c r="D64" s="3">
        <v>1</v>
      </c>
      <c r="E64" s="1">
        <f t="shared" si="5"/>
        <v>122084.59147627025</v>
      </c>
      <c r="F64" s="1">
        <f t="shared" si="6"/>
        <v>0.5914762702450389</v>
      </c>
      <c r="G64" s="14"/>
      <c r="I64" s="12">
        <f t="shared" si="2"/>
        <v>0</v>
      </c>
      <c r="J64" s="12">
        <f t="shared" si="3"/>
        <v>2</v>
      </c>
    </row>
    <row r="65" spans="1:10" x14ac:dyDescent="0.3">
      <c r="A65" s="17">
        <v>100000</v>
      </c>
      <c r="B65" s="17">
        <v>122084</v>
      </c>
      <c r="C65" s="2">
        <f t="shared" si="7"/>
        <v>100001</v>
      </c>
      <c r="D65" s="2">
        <v>1</v>
      </c>
      <c r="E65" s="1">
        <f t="shared" si="5"/>
        <v>122084.59147627025</v>
      </c>
      <c r="F65" s="1">
        <f t="shared" si="6"/>
        <v>0.5914762702450389</v>
      </c>
      <c r="G65" s="14"/>
      <c r="I65" s="12">
        <f t="shared" si="2"/>
        <v>1.7338702741124132E-2</v>
      </c>
      <c r="J65" s="12">
        <f t="shared" si="3"/>
        <v>2.0398077997442039</v>
      </c>
    </row>
    <row r="66" spans="1:10" x14ac:dyDescent="0.3">
      <c r="A66" s="17">
        <v>110000</v>
      </c>
      <c r="B66" s="17">
        <v>135652</v>
      </c>
      <c r="C66" s="2">
        <f t="shared" si="7"/>
        <v>110001</v>
      </c>
      <c r="D66" s="2">
        <v>1</v>
      </c>
      <c r="E66" s="1">
        <f t="shared" ref="E66:E74" si="8">H$4+A66^H$2/H$3</f>
        <v>135652.60182138692</v>
      </c>
      <c r="F66" s="1">
        <f t="shared" ref="F66:F74" si="9">E66-B66</f>
        <v>0.60182138692471199</v>
      </c>
      <c r="G66" s="14"/>
      <c r="I66" s="12">
        <f t="shared" si="2"/>
        <v>-1.7595804596368703</v>
      </c>
      <c r="J66" s="12">
        <f t="shared" si="3"/>
        <v>73.883500798051571</v>
      </c>
    </row>
    <row r="67" spans="1:10" x14ac:dyDescent="0.3">
      <c r="A67" s="17">
        <v>120000</v>
      </c>
      <c r="B67" s="17">
        <v>149352</v>
      </c>
      <c r="C67" s="2">
        <f t="shared" si="7"/>
        <v>120001</v>
      </c>
      <c r="D67" s="2">
        <v>1</v>
      </c>
      <c r="E67" s="1">
        <f t="shared" si="8"/>
        <v>149352.03848557646</v>
      </c>
      <c r="F67" s="1">
        <f t="shared" si="9"/>
        <v>3.8485576456878334E-2</v>
      </c>
      <c r="G67" s="14"/>
      <c r="I67" s="12">
        <f t="shared" ref="I67:I73" si="10">IFERROR((F68-F67)/AVERAGE(F67:F68),0)</f>
        <v>1.8574933570390271</v>
      </c>
      <c r="J67" s="12">
        <f t="shared" ref="J67:J72" si="11">IFERROR((I68-I67)/AVERAGE(I67:I68),0)</f>
        <v>-1.718794700924918</v>
      </c>
    </row>
    <row r="68" spans="1:10" x14ac:dyDescent="0.3">
      <c r="A68" s="17">
        <v>130000</v>
      </c>
      <c r="B68" s="17">
        <v>163172</v>
      </c>
      <c r="C68" s="2">
        <f t="shared" si="7"/>
        <v>130001</v>
      </c>
      <c r="D68" s="2">
        <v>1</v>
      </c>
      <c r="E68" s="1">
        <f t="shared" si="8"/>
        <v>163173.0417609484</v>
      </c>
      <c r="F68" s="1">
        <f t="shared" si="9"/>
        <v>1.0417609483993147</v>
      </c>
      <c r="G68" s="14"/>
      <c r="I68" s="12">
        <f t="shared" si="10"/>
        <v>0.140458674652361</v>
      </c>
      <c r="J68" s="12">
        <f t="shared" si="11"/>
        <v>-1.1736790718105483</v>
      </c>
    </row>
    <row r="69" spans="1:10" x14ac:dyDescent="0.3">
      <c r="A69" s="17">
        <v>140000</v>
      </c>
      <c r="B69" s="17">
        <v>177106</v>
      </c>
      <c r="C69" s="2">
        <f t="shared" si="7"/>
        <v>140001</v>
      </c>
      <c r="D69" s="2">
        <v>1</v>
      </c>
      <c r="E69" s="1">
        <f t="shared" si="8"/>
        <v>177107.19913778119</v>
      </c>
      <c r="F69" s="1">
        <f t="shared" si="9"/>
        <v>1.1991377811937127</v>
      </c>
      <c r="G69" s="14"/>
      <c r="I69" s="12">
        <f t="shared" si="10"/>
        <v>3.6570787336977321E-2</v>
      </c>
      <c r="J69" s="12">
        <f t="shared" si="11"/>
        <v>2.4062098073066314</v>
      </c>
    </row>
    <row r="70" spans="1:10" x14ac:dyDescent="0.3">
      <c r="A70" s="17">
        <v>150000</v>
      </c>
      <c r="B70" s="17">
        <v>191146</v>
      </c>
      <c r="C70" s="2">
        <f t="shared" si="7"/>
        <v>150001</v>
      </c>
      <c r="D70" s="2">
        <v>1</v>
      </c>
      <c r="E70" s="1">
        <f t="shared" si="8"/>
        <v>191147.24380800663</v>
      </c>
      <c r="F70" s="1">
        <f t="shared" si="9"/>
        <v>1.2438080066349357</v>
      </c>
      <c r="G70" s="14"/>
      <c r="I70" s="12">
        <f t="shared" si="10"/>
        <v>-0.39668801423959138</v>
      </c>
      <c r="J70" s="12">
        <f t="shared" si="11"/>
        <v>0.62418897758773328</v>
      </c>
    </row>
    <row r="71" spans="1:10" x14ac:dyDescent="0.3">
      <c r="A71" s="17">
        <v>160000</v>
      </c>
      <c r="B71" s="17">
        <v>205286</v>
      </c>
      <c r="C71" s="2">
        <f t="shared" si="7"/>
        <v>160001</v>
      </c>
      <c r="D71" s="2">
        <v>1</v>
      </c>
      <c r="E71" s="1">
        <f t="shared" si="8"/>
        <v>205286.83207003714</v>
      </c>
      <c r="F71" s="1">
        <f t="shared" si="9"/>
        <v>0.83207003714051098</v>
      </c>
      <c r="G71" s="14"/>
      <c r="I71" s="12">
        <f t="shared" si="10"/>
        <v>-0.75663321310182585</v>
      </c>
      <c r="J71" s="12">
        <f t="shared" si="11"/>
        <v>41.823562082788186</v>
      </c>
    </row>
    <row r="72" spans="1:10" x14ac:dyDescent="0.3">
      <c r="A72" s="17">
        <v>170000</v>
      </c>
      <c r="B72" s="17">
        <v>219520</v>
      </c>
      <c r="C72" s="2">
        <f t="shared" si="7"/>
        <v>170001</v>
      </c>
      <c r="D72" s="2">
        <v>1</v>
      </c>
      <c r="E72" s="1">
        <f t="shared" si="8"/>
        <v>219520.37530137983</v>
      </c>
      <c r="F72" s="1">
        <f t="shared" si="9"/>
        <v>0.37530137982685119</v>
      </c>
      <c r="G72" s="14"/>
      <c r="I72" s="12">
        <f t="shared" si="10"/>
        <v>0.83263176004535444</v>
      </c>
      <c r="J72" s="12">
        <f t="shared" si="11"/>
        <v>4.8530218025383443</v>
      </c>
    </row>
    <row r="73" spans="1:10" x14ac:dyDescent="0.3">
      <c r="A73" s="17">
        <v>180000</v>
      </c>
      <c r="B73" s="17">
        <v>233842</v>
      </c>
      <c r="C73" s="2">
        <f t="shared" si="7"/>
        <v>180001</v>
      </c>
      <c r="D73" s="2">
        <v>1</v>
      </c>
      <c r="E73" s="1">
        <f t="shared" si="8"/>
        <v>233842.91067288941</v>
      </c>
      <c r="F73" s="1">
        <f t="shared" si="9"/>
        <v>0.9106728894112166</v>
      </c>
      <c r="G73" s="14"/>
      <c r="I73" s="12">
        <f t="shared" si="10"/>
        <v>-2</v>
      </c>
      <c r="J73" s="12"/>
    </row>
    <row r="74" spans="1:10" x14ac:dyDescent="0.3">
      <c r="A74" s="17">
        <v>190000</v>
      </c>
      <c r="B74" s="17">
        <v>248250</v>
      </c>
      <c r="C74" s="2">
        <f t="shared" si="7"/>
        <v>190001</v>
      </c>
      <c r="D74" s="2">
        <v>1</v>
      </c>
      <c r="E74" s="1">
        <f t="shared" si="8"/>
        <v>248250</v>
      </c>
      <c r="F74" s="1">
        <f t="shared" si="9"/>
        <v>0</v>
      </c>
      <c r="G74" s="14"/>
      <c r="I74" s="12"/>
      <c r="J74" s="12"/>
    </row>
    <row r="75" spans="1:10" x14ac:dyDescent="0.3">
      <c r="A75" s="1">
        <v>905</v>
      </c>
      <c r="B75" s="1">
        <v>728</v>
      </c>
      <c r="C75" s="2">
        <f t="shared" si="7"/>
        <v>910</v>
      </c>
      <c r="D75" s="3">
        <v>5</v>
      </c>
      <c r="G75"/>
    </row>
    <row r="76" spans="1:10" x14ac:dyDescent="0.3">
      <c r="A76" s="17">
        <v>111</v>
      </c>
      <c r="B76" s="17">
        <v>140</v>
      </c>
      <c r="C76" s="2">
        <v>120</v>
      </c>
      <c r="D76" s="2">
        <f>C76-A76</f>
        <v>9</v>
      </c>
      <c r="G76"/>
    </row>
    <row r="77" spans="1:10" x14ac:dyDescent="0.3">
      <c r="A77" s="1">
        <v>60</v>
      </c>
      <c r="B77" s="1">
        <v>108</v>
      </c>
      <c r="C77" s="2">
        <f>A77+D77</f>
        <v>70</v>
      </c>
      <c r="D77" s="3">
        <v>10</v>
      </c>
      <c r="G77"/>
    </row>
    <row r="78" spans="1:10" x14ac:dyDescent="0.3">
      <c r="A78" s="1">
        <v>70</v>
      </c>
      <c r="B78" s="1">
        <v>116</v>
      </c>
      <c r="C78" s="2">
        <f>A78+D78</f>
        <v>80</v>
      </c>
      <c r="D78" s="3">
        <v>10</v>
      </c>
      <c r="G78"/>
    </row>
    <row r="79" spans="1:10" x14ac:dyDescent="0.3">
      <c r="A79" s="1">
        <v>80</v>
      </c>
      <c r="B79" s="1">
        <v>124</v>
      </c>
      <c r="C79" s="2">
        <f>A79+D79</f>
        <v>90</v>
      </c>
      <c r="D79" s="3">
        <v>10</v>
      </c>
      <c r="G79"/>
    </row>
    <row r="80" spans="1:10" x14ac:dyDescent="0.3">
      <c r="A80" s="1">
        <v>90</v>
      </c>
      <c r="B80" s="1">
        <v>130</v>
      </c>
      <c r="C80" s="2">
        <f>A80+D80</f>
        <v>100</v>
      </c>
      <c r="D80" s="3">
        <v>10</v>
      </c>
      <c r="G80"/>
    </row>
    <row r="81" spans="1:6" customFormat="1" x14ac:dyDescent="0.3">
      <c r="A81" s="17">
        <v>120</v>
      </c>
      <c r="B81" s="17">
        <v>152</v>
      </c>
      <c r="C81" s="2">
        <v>130</v>
      </c>
      <c r="D81" s="2">
        <f t="shared" ref="D81:D93" si="12">C81-A81</f>
        <v>10</v>
      </c>
      <c r="E81" s="5"/>
      <c r="F81" s="5"/>
    </row>
    <row r="82" spans="1:6" customFormat="1" x14ac:dyDescent="0.3">
      <c r="A82" s="17">
        <v>120</v>
      </c>
      <c r="B82" s="17">
        <v>212</v>
      </c>
      <c r="C82" s="2">
        <v>140</v>
      </c>
      <c r="D82" s="2">
        <f t="shared" si="12"/>
        <v>20</v>
      </c>
      <c r="E82" s="5"/>
      <c r="F82" s="5"/>
    </row>
    <row r="83" spans="1:6" customFormat="1" x14ac:dyDescent="0.3">
      <c r="A83" s="17">
        <v>75</v>
      </c>
      <c r="B83" s="17">
        <v>206</v>
      </c>
      <c r="C83" s="2">
        <v>100</v>
      </c>
      <c r="D83" s="2">
        <f t="shared" si="12"/>
        <v>25</v>
      </c>
      <c r="E83" s="5"/>
      <c r="F83" s="5"/>
    </row>
    <row r="84" spans="1:6" customFormat="1" x14ac:dyDescent="0.3">
      <c r="A84" s="17">
        <v>76</v>
      </c>
      <c r="B84" s="17">
        <v>206</v>
      </c>
      <c r="C84" s="2">
        <v>101</v>
      </c>
      <c r="D84" s="2">
        <f t="shared" si="12"/>
        <v>25</v>
      </c>
      <c r="E84" s="5"/>
      <c r="F84" s="5"/>
    </row>
    <row r="85" spans="1:6" customFormat="1" x14ac:dyDescent="0.3">
      <c r="A85" s="17">
        <v>120</v>
      </c>
      <c r="B85" s="17">
        <v>272</v>
      </c>
      <c r="C85" s="2">
        <v>150</v>
      </c>
      <c r="D85" s="2">
        <f t="shared" si="12"/>
        <v>30</v>
      </c>
      <c r="E85" s="5"/>
      <c r="F85" s="5"/>
    </row>
    <row r="86" spans="1:6" customFormat="1" x14ac:dyDescent="0.3">
      <c r="A86" s="17">
        <v>120</v>
      </c>
      <c r="B86" s="17">
        <v>272</v>
      </c>
      <c r="C86" s="2">
        <v>150</v>
      </c>
      <c r="D86" s="2">
        <f t="shared" si="12"/>
        <v>30</v>
      </c>
      <c r="E86" s="5"/>
      <c r="F86" s="5"/>
    </row>
    <row r="87" spans="1:6" customFormat="1" x14ac:dyDescent="0.3">
      <c r="A87" s="17">
        <v>120</v>
      </c>
      <c r="B87" s="17">
        <v>332</v>
      </c>
      <c r="C87" s="2">
        <v>160</v>
      </c>
      <c r="D87" s="2">
        <f t="shared" si="12"/>
        <v>40</v>
      </c>
      <c r="E87" s="5"/>
      <c r="F87" s="5"/>
    </row>
    <row r="88" spans="1:6" customFormat="1" x14ac:dyDescent="0.3">
      <c r="A88" s="17">
        <v>75</v>
      </c>
      <c r="B88" s="17">
        <v>348</v>
      </c>
      <c r="C88" s="2">
        <v>125</v>
      </c>
      <c r="D88" s="2">
        <f t="shared" si="12"/>
        <v>50</v>
      </c>
      <c r="E88" s="5"/>
      <c r="F88" s="5"/>
    </row>
    <row r="89" spans="1:6" customFormat="1" x14ac:dyDescent="0.3">
      <c r="A89" s="17">
        <v>120</v>
      </c>
      <c r="B89" s="17">
        <v>392</v>
      </c>
      <c r="C89" s="2">
        <v>170</v>
      </c>
      <c r="D89" s="2">
        <f t="shared" si="12"/>
        <v>50</v>
      </c>
      <c r="E89" s="5"/>
      <c r="F89" s="5"/>
    </row>
    <row r="90" spans="1:6" customFormat="1" x14ac:dyDescent="0.3">
      <c r="A90" s="17">
        <v>150</v>
      </c>
      <c r="B90" s="17">
        <v>418</v>
      </c>
      <c r="C90" s="2">
        <v>200</v>
      </c>
      <c r="D90" s="2">
        <f t="shared" si="12"/>
        <v>50</v>
      </c>
      <c r="E90" s="5"/>
      <c r="F90" s="5"/>
    </row>
    <row r="91" spans="1:6" customFormat="1" x14ac:dyDescent="0.3">
      <c r="A91" s="17">
        <v>75</v>
      </c>
      <c r="B91" s="17">
        <v>490</v>
      </c>
      <c r="C91" s="2">
        <v>150</v>
      </c>
      <c r="D91" s="2">
        <f t="shared" si="12"/>
        <v>75</v>
      </c>
      <c r="E91" s="5"/>
      <c r="F91" s="5"/>
    </row>
    <row r="92" spans="1:6" customFormat="1" x14ac:dyDescent="0.3">
      <c r="A92" s="17">
        <v>120</v>
      </c>
      <c r="B92" s="17">
        <v>540</v>
      </c>
      <c r="C92" s="2">
        <v>195</v>
      </c>
      <c r="D92" s="2">
        <f t="shared" si="12"/>
        <v>75</v>
      </c>
      <c r="E92" s="5"/>
      <c r="F92" s="5"/>
    </row>
    <row r="93" spans="1:6" customFormat="1" x14ac:dyDescent="0.3">
      <c r="A93" s="17">
        <v>75</v>
      </c>
      <c r="B93" s="17">
        <v>632</v>
      </c>
      <c r="C93" s="2">
        <v>175</v>
      </c>
      <c r="D93" s="2">
        <f t="shared" si="12"/>
        <v>100</v>
      </c>
      <c r="E93" s="5"/>
      <c r="F93" s="5"/>
    </row>
    <row r="94" spans="1:6" customFormat="1" x14ac:dyDescent="0.3">
      <c r="A94" s="1">
        <v>100</v>
      </c>
      <c r="B94" s="1">
        <v>666</v>
      </c>
      <c r="C94" s="2">
        <f>A94+D94</f>
        <v>200</v>
      </c>
      <c r="D94" s="3">
        <v>100</v>
      </c>
      <c r="E94" s="5"/>
      <c r="F94" s="5"/>
    </row>
    <row r="95" spans="1:6" customFormat="1" x14ac:dyDescent="0.3">
      <c r="A95" s="17">
        <v>120</v>
      </c>
      <c r="B95" s="17">
        <v>690</v>
      </c>
      <c r="C95" s="2">
        <v>220</v>
      </c>
      <c r="D95" s="2">
        <f>C95-A95</f>
        <v>100</v>
      </c>
      <c r="E95" s="5"/>
      <c r="F95" s="5"/>
    </row>
    <row r="96" spans="1:6" customFormat="1" x14ac:dyDescent="0.3">
      <c r="A96" s="17">
        <v>150</v>
      </c>
      <c r="B96" s="17">
        <v>724</v>
      </c>
      <c r="C96" s="2">
        <v>250</v>
      </c>
      <c r="D96" s="2">
        <f>C96-A96</f>
        <v>100</v>
      </c>
      <c r="E96" s="5"/>
      <c r="F96" s="5"/>
    </row>
    <row r="97" spans="1:7" x14ac:dyDescent="0.3">
      <c r="A97" s="1">
        <v>200</v>
      </c>
      <c r="B97" s="1">
        <v>778</v>
      </c>
      <c r="C97" s="2">
        <f t="shared" ref="C97:C103" si="13">A97+D97</f>
        <v>300</v>
      </c>
      <c r="D97" s="3">
        <v>100</v>
      </c>
      <c r="G97" s="7"/>
    </row>
    <row r="98" spans="1:7" x14ac:dyDescent="0.3">
      <c r="A98" s="1">
        <v>300</v>
      </c>
      <c r="B98" s="1">
        <v>878</v>
      </c>
      <c r="C98" s="2">
        <f t="shared" si="13"/>
        <v>400</v>
      </c>
      <c r="D98" s="3">
        <v>100</v>
      </c>
      <c r="G98" s="7"/>
    </row>
    <row r="99" spans="1:7" x14ac:dyDescent="0.3">
      <c r="A99" s="1">
        <v>400</v>
      </c>
      <c r="B99" s="1">
        <v>972</v>
      </c>
      <c r="C99" s="2">
        <f t="shared" si="13"/>
        <v>500</v>
      </c>
      <c r="D99" s="3">
        <v>100</v>
      </c>
      <c r="G99" s="7"/>
    </row>
    <row r="100" spans="1:7" x14ac:dyDescent="0.3">
      <c r="A100" s="1">
        <v>500</v>
      </c>
      <c r="B100" s="1">
        <v>1064</v>
      </c>
      <c r="C100" s="2">
        <f t="shared" si="13"/>
        <v>600</v>
      </c>
      <c r="D100" s="3">
        <v>100</v>
      </c>
      <c r="G100" s="7"/>
    </row>
    <row r="101" spans="1:7" x14ac:dyDescent="0.3">
      <c r="A101" s="1">
        <v>600</v>
      </c>
      <c r="B101" s="1">
        <v>1156</v>
      </c>
      <c r="C101" s="2">
        <f t="shared" si="13"/>
        <v>700</v>
      </c>
      <c r="D101" s="3">
        <v>100</v>
      </c>
      <c r="G101" s="7"/>
    </row>
    <row r="102" spans="1:7" x14ac:dyDescent="0.3">
      <c r="A102" s="1">
        <v>700</v>
      </c>
      <c r="B102" s="1">
        <v>1246</v>
      </c>
      <c r="C102" s="2">
        <f t="shared" si="13"/>
        <v>800</v>
      </c>
      <c r="D102" s="3">
        <v>100</v>
      </c>
      <c r="G102" s="7"/>
    </row>
    <row r="103" spans="1:7" x14ac:dyDescent="0.3">
      <c r="A103" s="1">
        <v>800</v>
      </c>
      <c r="B103" s="1">
        <v>1338</v>
      </c>
      <c r="C103" s="2">
        <f t="shared" si="13"/>
        <v>900</v>
      </c>
      <c r="D103" s="3">
        <v>100</v>
      </c>
      <c r="G103"/>
    </row>
    <row r="104" spans="1:7" x14ac:dyDescent="0.3">
      <c r="A104" s="17">
        <v>1000</v>
      </c>
      <c r="B104" s="17">
        <v>1518</v>
      </c>
      <c r="C104" s="2">
        <v>1100</v>
      </c>
      <c r="D104" s="2">
        <f t="shared" ref="D104:D135" si="14">C104-A104</f>
        <v>100</v>
      </c>
      <c r="G104"/>
    </row>
    <row r="105" spans="1:7" x14ac:dyDescent="0.3">
      <c r="A105" s="17">
        <v>10000</v>
      </c>
      <c r="B105" s="17">
        <v>10540</v>
      </c>
      <c r="C105" s="2">
        <v>10100</v>
      </c>
      <c r="D105" s="2">
        <f t="shared" si="14"/>
        <v>100</v>
      </c>
      <c r="G105"/>
    </row>
    <row r="106" spans="1:7" x14ac:dyDescent="0.3">
      <c r="A106" s="17">
        <v>15000</v>
      </c>
      <c r="B106" s="17">
        <v>15992</v>
      </c>
      <c r="C106" s="2">
        <v>15100</v>
      </c>
      <c r="D106" s="2">
        <f t="shared" si="14"/>
        <v>100</v>
      </c>
      <c r="G106"/>
    </row>
    <row r="107" spans="1:7" x14ac:dyDescent="0.3">
      <c r="A107" s="17">
        <v>75</v>
      </c>
      <c r="B107" s="17">
        <v>774</v>
      </c>
      <c r="C107" s="2">
        <v>200</v>
      </c>
      <c r="D107" s="2">
        <f t="shared" si="14"/>
        <v>125</v>
      </c>
      <c r="G107"/>
    </row>
    <row r="108" spans="1:7" x14ac:dyDescent="0.3">
      <c r="A108" s="17">
        <v>75</v>
      </c>
      <c r="B108" s="17">
        <v>916</v>
      </c>
      <c r="C108" s="2">
        <v>225</v>
      </c>
      <c r="D108" s="2">
        <f t="shared" si="14"/>
        <v>150</v>
      </c>
      <c r="G108"/>
    </row>
    <row r="109" spans="1:7" x14ac:dyDescent="0.3">
      <c r="A109" s="17">
        <v>120</v>
      </c>
      <c r="B109" s="17">
        <v>990</v>
      </c>
      <c r="C109" s="2">
        <v>270</v>
      </c>
      <c r="D109" s="2">
        <f t="shared" si="14"/>
        <v>150</v>
      </c>
      <c r="G109"/>
    </row>
    <row r="110" spans="1:7" x14ac:dyDescent="0.3">
      <c r="A110" s="17">
        <v>75</v>
      </c>
      <c r="B110" s="17">
        <v>1060</v>
      </c>
      <c r="C110" s="2">
        <v>250</v>
      </c>
      <c r="D110" s="2">
        <f t="shared" si="14"/>
        <v>175</v>
      </c>
      <c r="G110"/>
    </row>
    <row r="111" spans="1:7" x14ac:dyDescent="0.3">
      <c r="A111" s="17">
        <v>75</v>
      </c>
      <c r="B111" s="17">
        <v>1202</v>
      </c>
      <c r="C111" s="2">
        <v>275</v>
      </c>
      <c r="D111" s="2">
        <f t="shared" si="14"/>
        <v>200</v>
      </c>
      <c r="G111"/>
    </row>
    <row r="112" spans="1:7" x14ac:dyDescent="0.3">
      <c r="A112" s="17">
        <v>120</v>
      </c>
      <c r="B112" s="17">
        <v>1228</v>
      </c>
      <c r="C112" s="2">
        <v>320</v>
      </c>
      <c r="D112" s="2">
        <f t="shared" si="14"/>
        <v>200</v>
      </c>
      <c r="G112"/>
    </row>
    <row r="113" spans="1:6" customFormat="1" x14ac:dyDescent="0.3">
      <c r="A113" s="17">
        <v>150</v>
      </c>
      <c r="B113" s="17">
        <v>1338</v>
      </c>
      <c r="C113" s="2">
        <v>350</v>
      </c>
      <c r="D113" s="2">
        <f t="shared" si="14"/>
        <v>200</v>
      </c>
      <c r="E113" s="5"/>
      <c r="F113" s="5"/>
    </row>
    <row r="114" spans="1:6" customFormat="1" x14ac:dyDescent="0.3">
      <c r="A114" s="17">
        <v>1000</v>
      </c>
      <c r="B114" s="17">
        <v>2268</v>
      </c>
      <c r="C114" s="2">
        <v>1200</v>
      </c>
      <c r="D114" s="2">
        <f t="shared" si="14"/>
        <v>200</v>
      </c>
      <c r="E114" s="5"/>
      <c r="F114" s="5"/>
    </row>
    <row r="115" spans="1:6" customFormat="1" x14ac:dyDescent="0.3">
      <c r="A115" s="17">
        <v>10000</v>
      </c>
      <c r="B115" s="17">
        <v>11496</v>
      </c>
      <c r="C115" s="2">
        <v>10200</v>
      </c>
      <c r="D115" s="2">
        <f t="shared" si="14"/>
        <v>200</v>
      </c>
      <c r="E115" s="5"/>
      <c r="F115" s="5"/>
    </row>
    <row r="116" spans="1:6" customFormat="1" x14ac:dyDescent="0.3">
      <c r="A116" s="17">
        <v>15000</v>
      </c>
      <c r="B116" s="17">
        <v>16990</v>
      </c>
      <c r="C116" s="2">
        <v>15200</v>
      </c>
      <c r="D116" s="2">
        <f t="shared" si="14"/>
        <v>200</v>
      </c>
      <c r="E116" s="5"/>
      <c r="F116" s="5"/>
    </row>
    <row r="117" spans="1:6" customFormat="1" x14ac:dyDescent="0.3">
      <c r="A117" s="17">
        <v>120</v>
      </c>
      <c r="B117" s="17">
        <v>1888</v>
      </c>
      <c r="C117" s="2">
        <v>420</v>
      </c>
      <c r="D117" s="2">
        <f t="shared" si="14"/>
        <v>300</v>
      </c>
      <c r="E117" s="5"/>
      <c r="F117" s="5"/>
    </row>
    <row r="118" spans="1:6" customFormat="1" x14ac:dyDescent="0.3">
      <c r="A118" s="17">
        <v>150</v>
      </c>
      <c r="B118" s="17">
        <v>1950</v>
      </c>
      <c r="C118" s="2">
        <v>450</v>
      </c>
      <c r="D118" s="2">
        <f t="shared" si="14"/>
        <v>300</v>
      </c>
      <c r="E118" s="5"/>
      <c r="F118" s="5"/>
    </row>
    <row r="119" spans="1:6" customFormat="1" x14ac:dyDescent="0.3">
      <c r="A119" s="17">
        <v>1000</v>
      </c>
      <c r="B119" s="17">
        <v>3018</v>
      </c>
      <c r="C119" s="2">
        <v>1300</v>
      </c>
      <c r="D119" s="2">
        <f t="shared" si="14"/>
        <v>300</v>
      </c>
      <c r="E119" s="5"/>
      <c r="F119" s="5"/>
    </row>
    <row r="120" spans="1:6" customFormat="1" x14ac:dyDescent="0.3">
      <c r="A120" s="17">
        <v>10000</v>
      </c>
      <c r="B120" s="17">
        <v>12452</v>
      </c>
      <c r="C120" s="2">
        <v>10300</v>
      </c>
      <c r="D120" s="2">
        <f t="shared" si="14"/>
        <v>300</v>
      </c>
      <c r="E120" s="5"/>
      <c r="F120" s="5"/>
    </row>
    <row r="121" spans="1:6" customFormat="1" x14ac:dyDescent="0.3">
      <c r="A121" s="17">
        <v>15000</v>
      </c>
      <c r="B121" s="17">
        <v>17990</v>
      </c>
      <c r="C121" s="2">
        <v>15300</v>
      </c>
      <c r="D121" s="2">
        <f t="shared" si="14"/>
        <v>300</v>
      </c>
      <c r="E121" s="5"/>
      <c r="F121" s="5"/>
    </row>
    <row r="122" spans="1:6" customFormat="1" x14ac:dyDescent="0.3">
      <c r="A122" s="17">
        <v>120</v>
      </c>
      <c r="B122" s="17">
        <v>2486</v>
      </c>
      <c r="C122" s="2">
        <v>520</v>
      </c>
      <c r="D122" s="2">
        <f t="shared" si="14"/>
        <v>400</v>
      </c>
      <c r="E122" s="5"/>
      <c r="F122" s="5"/>
    </row>
    <row r="123" spans="1:6" customFormat="1" x14ac:dyDescent="0.3">
      <c r="A123" s="17">
        <v>150</v>
      </c>
      <c r="B123" s="17">
        <v>2564</v>
      </c>
      <c r="C123" s="2">
        <v>550</v>
      </c>
      <c r="D123" s="2">
        <f t="shared" si="14"/>
        <v>400</v>
      </c>
      <c r="E123" s="5"/>
      <c r="F123" s="5"/>
    </row>
    <row r="124" spans="1:6" customFormat="1" x14ac:dyDescent="0.3">
      <c r="A124" s="17">
        <v>1000</v>
      </c>
      <c r="B124" s="17">
        <v>3766</v>
      </c>
      <c r="C124" s="2">
        <v>1400</v>
      </c>
      <c r="D124" s="2">
        <f t="shared" si="14"/>
        <v>400</v>
      </c>
      <c r="E124" s="5"/>
      <c r="F124" s="5"/>
    </row>
    <row r="125" spans="1:6" customFormat="1" x14ac:dyDescent="0.3">
      <c r="A125" s="17">
        <v>10000</v>
      </c>
      <c r="B125" s="17">
        <v>13408</v>
      </c>
      <c r="C125" s="2">
        <v>10400</v>
      </c>
      <c r="D125" s="2">
        <f t="shared" si="14"/>
        <v>400</v>
      </c>
      <c r="E125" s="5"/>
      <c r="F125" s="5"/>
    </row>
    <row r="126" spans="1:6" customFormat="1" x14ac:dyDescent="0.3">
      <c r="A126" s="17">
        <v>15000</v>
      </c>
      <c r="B126" s="17">
        <v>18988</v>
      </c>
      <c r="C126" s="2">
        <v>15400</v>
      </c>
      <c r="D126" s="2">
        <f t="shared" si="14"/>
        <v>400</v>
      </c>
      <c r="E126" s="5"/>
      <c r="F126" s="5"/>
    </row>
    <row r="127" spans="1:6" customFormat="1" x14ac:dyDescent="0.3">
      <c r="A127" s="17">
        <v>120</v>
      </c>
      <c r="B127" s="17">
        <v>3084</v>
      </c>
      <c r="C127" s="2">
        <v>620</v>
      </c>
      <c r="D127" s="2">
        <f t="shared" si="14"/>
        <v>500</v>
      </c>
      <c r="E127" s="5"/>
      <c r="F127" s="5"/>
    </row>
    <row r="128" spans="1:6" customFormat="1" x14ac:dyDescent="0.3">
      <c r="A128" s="17">
        <v>150</v>
      </c>
      <c r="B128" s="17">
        <v>3176</v>
      </c>
      <c r="C128" s="2">
        <v>650</v>
      </c>
      <c r="D128" s="2">
        <f t="shared" si="14"/>
        <v>500</v>
      </c>
      <c r="E128" s="5"/>
      <c r="F128" s="5"/>
    </row>
    <row r="129" spans="1:6" customFormat="1" x14ac:dyDescent="0.3">
      <c r="A129" s="17">
        <v>1000</v>
      </c>
      <c r="B129" s="17">
        <v>4516</v>
      </c>
      <c r="C129" s="2">
        <v>1500</v>
      </c>
      <c r="D129" s="2">
        <f t="shared" si="14"/>
        <v>500</v>
      </c>
      <c r="E129" s="5"/>
      <c r="F129" s="5"/>
    </row>
    <row r="130" spans="1:6" customFormat="1" x14ac:dyDescent="0.3">
      <c r="A130" s="17">
        <v>10000</v>
      </c>
      <c r="B130" s="17">
        <v>14364</v>
      </c>
      <c r="C130" s="2">
        <v>10500</v>
      </c>
      <c r="D130" s="2">
        <f t="shared" si="14"/>
        <v>500</v>
      </c>
      <c r="E130" s="5"/>
      <c r="F130" s="5"/>
    </row>
    <row r="131" spans="1:6" customFormat="1" x14ac:dyDescent="0.3">
      <c r="A131" s="17">
        <v>15000</v>
      </c>
      <c r="B131" s="17">
        <v>19986</v>
      </c>
      <c r="C131" s="2">
        <v>15500</v>
      </c>
      <c r="D131" s="2">
        <f t="shared" si="14"/>
        <v>500</v>
      </c>
      <c r="E131" s="5"/>
      <c r="F131" s="5"/>
    </row>
    <row r="132" spans="1:6" customFormat="1" x14ac:dyDescent="0.3">
      <c r="A132" s="17">
        <v>120</v>
      </c>
      <c r="B132" s="17">
        <v>3684</v>
      </c>
      <c r="C132" s="2">
        <v>720</v>
      </c>
      <c r="D132" s="2">
        <f t="shared" si="14"/>
        <v>600</v>
      </c>
      <c r="E132" s="5"/>
      <c r="F132" s="5"/>
    </row>
    <row r="133" spans="1:6" customFormat="1" x14ac:dyDescent="0.3">
      <c r="A133" s="17">
        <v>120</v>
      </c>
      <c r="B133" s="17">
        <v>4282</v>
      </c>
      <c r="C133" s="2">
        <v>820</v>
      </c>
      <c r="D133" s="2">
        <f t="shared" si="14"/>
        <v>700</v>
      </c>
      <c r="E133" s="5"/>
      <c r="F133" s="5"/>
    </row>
    <row r="134" spans="1:6" customFormat="1" x14ac:dyDescent="0.3">
      <c r="A134" s="17">
        <v>120</v>
      </c>
      <c r="B134" s="17">
        <v>4880</v>
      </c>
      <c r="C134" s="2">
        <v>920</v>
      </c>
      <c r="D134" s="2">
        <f t="shared" si="14"/>
        <v>800</v>
      </c>
      <c r="E134" s="5"/>
      <c r="F134" s="5"/>
    </row>
    <row r="135" spans="1:6" customFormat="1" x14ac:dyDescent="0.3">
      <c r="A135" s="17">
        <v>150</v>
      </c>
      <c r="B135" s="17">
        <v>5322</v>
      </c>
      <c r="C135" s="2">
        <v>1000</v>
      </c>
      <c r="D135" s="2">
        <f t="shared" si="14"/>
        <v>850</v>
      </c>
      <c r="E135" s="5"/>
      <c r="F135" s="5"/>
    </row>
    <row r="136" spans="1:6" customFormat="1" x14ac:dyDescent="0.3">
      <c r="A136" s="17">
        <v>120</v>
      </c>
      <c r="B136" s="17">
        <v>5478</v>
      </c>
      <c r="C136" s="2">
        <v>1020</v>
      </c>
      <c r="D136" s="2">
        <f t="shared" ref="D136:D157" si="15">C136-A136</f>
        <v>900</v>
      </c>
      <c r="E136" s="5"/>
      <c r="F136" s="5"/>
    </row>
    <row r="137" spans="1:6" customFormat="1" x14ac:dyDescent="0.3">
      <c r="A137" s="17">
        <v>120</v>
      </c>
      <c r="B137" s="17">
        <v>6078</v>
      </c>
      <c r="C137" s="2">
        <v>1120</v>
      </c>
      <c r="D137" s="2">
        <f t="shared" si="15"/>
        <v>1000</v>
      </c>
      <c r="E137" s="5"/>
      <c r="F137" s="5"/>
    </row>
    <row r="138" spans="1:6" customFormat="1" x14ac:dyDescent="0.3">
      <c r="A138" s="17">
        <v>150</v>
      </c>
      <c r="B138" s="17">
        <v>6240</v>
      </c>
      <c r="C138" s="2">
        <v>1150</v>
      </c>
      <c r="D138" s="2">
        <f t="shared" si="15"/>
        <v>1000</v>
      </c>
      <c r="E138" s="5"/>
      <c r="F138" s="5"/>
    </row>
    <row r="139" spans="1:6" customFormat="1" x14ac:dyDescent="0.3">
      <c r="A139" s="17">
        <v>1000</v>
      </c>
      <c r="B139" s="17">
        <v>8262</v>
      </c>
      <c r="C139" s="2">
        <v>2000</v>
      </c>
      <c r="D139" s="2">
        <f t="shared" si="15"/>
        <v>1000</v>
      </c>
      <c r="E139" s="5"/>
      <c r="F139" s="5"/>
    </row>
    <row r="140" spans="1:6" customFormat="1" x14ac:dyDescent="0.3">
      <c r="A140" s="17">
        <v>10000</v>
      </c>
      <c r="B140" s="17">
        <v>19146</v>
      </c>
      <c r="C140" s="2">
        <v>11000</v>
      </c>
      <c r="D140" s="2">
        <f t="shared" si="15"/>
        <v>1000</v>
      </c>
      <c r="E140" s="5"/>
      <c r="F140" s="5"/>
    </row>
    <row r="141" spans="1:6" customFormat="1" x14ac:dyDescent="0.3">
      <c r="A141" s="17">
        <v>15000</v>
      </c>
      <c r="B141" s="17">
        <v>24978</v>
      </c>
      <c r="C141" s="2">
        <v>16000</v>
      </c>
      <c r="D141" s="2">
        <f t="shared" si="15"/>
        <v>1000</v>
      </c>
      <c r="E141" s="5"/>
      <c r="F141" s="5"/>
    </row>
    <row r="142" spans="1:6" customFormat="1" x14ac:dyDescent="0.3">
      <c r="A142" s="17">
        <v>150</v>
      </c>
      <c r="B142" s="17">
        <v>12370</v>
      </c>
      <c r="C142" s="2">
        <v>2150</v>
      </c>
      <c r="D142" s="2">
        <f t="shared" si="15"/>
        <v>2000</v>
      </c>
      <c r="E142" s="5"/>
      <c r="F142" s="5"/>
    </row>
    <row r="143" spans="1:6" customFormat="1" x14ac:dyDescent="0.3">
      <c r="A143" s="17">
        <v>1000</v>
      </c>
      <c r="B143" s="17">
        <v>15756</v>
      </c>
      <c r="C143" s="2">
        <v>3000</v>
      </c>
      <c r="D143" s="2">
        <f t="shared" si="15"/>
        <v>2000</v>
      </c>
      <c r="E143" s="5"/>
      <c r="F143" s="5"/>
    </row>
    <row r="144" spans="1:6" customFormat="1" x14ac:dyDescent="0.3">
      <c r="A144" s="17">
        <v>10000</v>
      </c>
      <c r="B144" s="17">
        <v>28710</v>
      </c>
      <c r="C144" s="2">
        <v>12000</v>
      </c>
      <c r="D144" s="2">
        <f t="shared" si="15"/>
        <v>2000</v>
      </c>
      <c r="E144" s="5"/>
      <c r="F144" s="5"/>
    </row>
    <row r="145" spans="1:6" customFormat="1" x14ac:dyDescent="0.3">
      <c r="A145" s="17">
        <v>15000</v>
      </c>
      <c r="B145" s="17">
        <v>34960</v>
      </c>
      <c r="C145" s="2">
        <v>17000</v>
      </c>
      <c r="D145" s="2">
        <f t="shared" si="15"/>
        <v>2000</v>
      </c>
      <c r="E145" s="5"/>
      <c r="F145" s="5"/>
    </row>
    <row r="146" spans="1:6" customFormat="1" ht="14.4" customHeight="1" x14ac:dyDescent="0.3">
      <c r="A146" s="17">
        <v>150</v>
      </c>
      <c r="B146" s="17">
        <v>18498</v>
      </c>
      <c r="C146" s="2">
        <v>3150</v>
      </c>
      <c r="D146" s="2">
        <f t="shared" si="15"/>
        <v>3000</v>
      </c>
      <c r="E146" s="5"/>
      <c r="F146" s="5"/>
    </row>
    <row r="147" spans="1:6" customFormat="1" ht="14.4" customHeight="1" x14ac:dyDescent="0.3">
      <c r="A147" s="17">
        <v>1000</v>
      </c>
      <c r="B147" s="17">
        <v>23248</v>
      </c>
      <c r="C147" s="2">
        <v>4000</v>
      </c>
      <c r="D147" s="2">
        <f t="shared" si="15"/>
        <v>3000</v>
      </c>
      <c r="E147" s="5"/>
      <c r="F147" s="5"/>
    </row>
    <row r="148" spans="1:6" customFormat="1" x14ac:dyDescent="0.3">
      <c r="A148" s="17">
        <v>10000</v>
      </c>
      <c r="B148" s="17">
        <v>38272</v>
      </c>
      <c r="C148" s="2">
        <v>13000</v>
      </c>
      <c r="D148" s="2">
        <f t="shared" si="15"/>
        <v>3000</v>
      </c>
      <c r="E148" s="5"/>
      <c r="F148" s="5"/>
    </row>
    <row r="149" spans="1:6" customFormat="1" x14ac:dyDescent="0.3">
      <c r="A149" s="17">
        <v>15000</v>
      </c>
      <c r="B149" s="17">
        <v>44942</v>
      </c>
      <c r="C149" s="2">
        <v>18000</v>
      </c>
      <c r="D149" s="2">
        <f t="shared" si="15"/>
        <v>3000</v>
      </c>
      <c r="E149" s="5"/>
      <c r="F149" s="5"/>
    </row>
    <row r="150" spans="1:6" customFormat="1" x14ac:dyDescent="0.3">
      <c r="A150" s="17">
        <v>150</v>
      </c>
      <c r="B150" s="17">
        <v>24626</v>
      </c>
      <c r="C150" s="2">
        <v>4150</v>
      </c>
      <c r="D150" s="2">
        <f t="shared" si="15"/>
        <v>4000</v>
      </c>
      <c r="E150" s="5"/>
      <c r="F150" s="5"/>
    </row>
    <row r="151" spans="1:6" customFormat="1" x14ac:dyDescent="0.3">
      <c r="A151" s="17">
        <v>1000</v>
      </c>
      <c r="B151" s="17">
        <v>30740</v>
      </c>
      <c r="C151" s="2">
        <v>5000</v>
      </c>
      <c r="D151" s="2">
        <f t="shared" si="15"/>
        <v>4000</v>
      </c>
      <c r="E151" s="5"/>
      <c r="F151" s="5"/>
    </row>
    <row r="152" spans="1:6" customFormat="1" x14ac:dyDescent="0.3">
      <c r="A152" s="17">
        <v>10000</v>
      </c>
      <c r="B152" s="17">
        <v>47836</v>
      </c>
      <c r="C152" s="2">
        <v>14000</v>
      </c>
      <c r="D152" s="2">
        <f t="shared" si="15"/>
        <v>4000</v>
      </c>
      <c r="E152" s="5"/>
      <c r="F152" s="5"/>
    </row>
    <row r="153" spans="1:6" customFormat="1" x14ac:dyDescent="0.3">
      <c r="A153" s="17">
        <v>15000</v>
      </c>
      <c r="B153" s="17">
        <v>54926</v>
      </c>
      <c r="C153" s="2">
        <v>19000</v>
      </c>
      <c r="D153" s="2">
        <f t="shared" si="15"/>
        <v>4000</v>
      </c>
      <c r="E153" s="5"/>
      <c r="F153" s="5"/>
    </row>
    <row r="154" spans="1:6" customFormat="1" x14ac:dyDescent="0.3">
      <c r="A154" s="17">
        <v>150</v>
      </c>
      <c r="B154" s="17">
        <v>30754</v>
      </c>
      <c r="C154" s="2">
        <v>5150</v>
      </c>
      <c r="D154" s="2">
        <f t="shared" si="15"/>
        <v>5000</v>
      </c>
      <c r="E154" s="5"/>
      <c r="F154" s="5"/>
    </row>
    <row r="155" spans="1:6" customFormat="1" x14ac:dyDescent="0.3">
      <c r="A155" s="17">
        <v>1000</v>
      </c>
      <c r="B155" s="17">
        <v>38234</v>
      </c>
      <c r="C155" s="2">
        <v>6000</v>
      </c>
      <c r="D155" s="2">
        <f t="shared" si="15"/>
        <v>5000</v>
      </c>
      <c r="E155" s="5"/>
      <c r="F155" s="5"/>
    </row>
    <row r="156" spans="1:6" customFormat="1" x14ac:dyDescent="0.3">
      <c r="A156" s="17">
        <v>10000</v>
      </c>
      <c r="B156" s="17">
        <v>57398</v>
      </c>
      <c r="C156" s="2">
        <v>15000</v>
      </c>
      <c r="D156" s="2">
        <f t="shared" si="15"/>
        <v>5000</v>
      </c>
      <c r="E156" s="5"/>
      <c r="F156" s="5"/>
    </row>
    <row r="157" spans="1:6" customFormat="1" x14ac:dyDescent="0.3">
      <c r="A157" s="17">
        <v>15000</v>
      </c>
      <c r="B157" s="17">
        <v>64908</v>
      </c>
      <c r="C157" s="2">
        <v>20000</v>
      </c>
      <c r="D157" s="2">
        <f t="shared" si="15"/>
        <v>5000</v>
      </c>
      <c r="E157" s="5"/>
      <c r="F157" s="5"/>
    </row>
    <row r="158" spans="1:6" customFormat="1" x14ac:dyDescent="0.3">
      <c r="A158" s="17">
        <v>50000</v>
      </c>
      <c r="B158" s="17">
        <v>113430</v>
      </c>
      <c r="C158" s="2">
        <f t="shared" ref="C158:C167" si="16">A158+D158</f>
        <v>55000</v>
      </c>
      <c r="D158" s="2">
        <v>5000</v>
      </c>
      <c r="E158" s="5"/>
      <c r="F158" s="5"/>
    </row>
    <row r="159" spans="1:6" customFormat="1" x14ac:dyDescent="0.3">
      <c r="A159" s="17">
        <v>55000</v>
      </c>
      <c r="B159" s="17">
        <v>120308</v>
      </c>
      <c r="C159" s="2">
        <f t="shared" si="16"/>
        <v>60000</v>
      </c>
      <c r="D159" s="2">
        <v>5000</v>
      </c>
      <c r="E159" s="5"/>
      <c r="F159" s="5"/>
    </row>
    <row r="160" spans="1:6" customFormat="1" x14ac:dyDescent="0.3">
      <c r="A160" s="17">
        <v>60000</v>
      </c>
      <c r="B160" s="17">
        <v>127204</v>
      </c>
      <c r="C160" s="2">
        <f t="shared" si="16"/>
        <v>65000</v>
      </c>
      <c r="D160" s="2">
        <v>5000</v>
      </c>
      <c r="E160" s="5"/>
      <c r="F160" s="5"/>
    </row>
    <row r="161" spans="1:6" customFormat="1" x14ac:dyDescent="0.3">
      <c r="A161" s="17">
        <v>65000</v>
      </c>
      <c r="B161" s="17">
        <v>134118</v>
      </c>
      <c r="C161" s="2">
        <f t="shared" si="16"/>
        <v>70000</v>
      </c>
      <c r="D161" s="2">
        <v>5000</v>
      </c>
      <c r="E161" s="5"/>
      <c r="F161" s="5"/>
    </row>
    <row r="162" spans="1:6" customFormat="1" x14ac:dyDescent="0.3">
      <c r="A162" s="17">
        <v>70000</v>
      </c>
      <c r="B162" s="17">
        <v>141050</v>
      </c>
      <c r="C162" s="2">
        <f t="shared" si="16"/>
        <v>75000</v>
      </c>
      <c r="D162" s="2">
        <v>5000</v>
      </c>
      <c r="E162" s="5"/>
      <c r="F162" s="5"/>
    </row>
    <row r="163" spans="1:6" customFormat="1" x14ac:dyDescent="0.3">
      <c r="A163" s="17">
        <v>75000</v>
      </c>
      <c r="B163" s="17">
        <v>148004</v>
      </c>
      <c r="C163" s="2">
        <f t="shared" si="16"/>
        <v>80000</v>
      </c>
      <c r="D163" s="2">
        <v>5000</v>
      </c>
      <c r="E163" s="5"/>
      <c r="F163" s="5"/>
    </row>
    <row r="164" spans="1:6" customFormat="1" x14ac:dyDescent="0.3">
      <c r="A164" s="17">
        <v>80000</v>
      </c>
      <c r="B164" s="17">
        <v>154980</v>
      </c>
      <c r="C164" s="2">
        <f t="shared" si="16"/>
        <v>85000</v>
      </c>
      <c r="D164" s="2">
        <v>5000</v>
      </c>
      <c r="E164" s="5"/>
      <c r="F164" s="5"/>
    </row>
    <row r="165" spans="1:6" customFormat="1" x14ac:dyDescent="0.3">
      <c r="A165" s="17">
        <v>85000</v>
      </c>
      <c r="B165" s="17">
        <v>161978</v>
      </c>
      <c r="C165" s="2">
        <f t="shared" si="16"/>
        <v>90000</v>
      </c>
      <c r="D165" s="2">
        <v>5000</v>
      </c>
      <c r="E165" s="5"/>
      <c r="F165" s="5"/>
    </row>
    <row r="166" spans="1:6" customFormat="1" x14ac:dyDescent="0.3">
      <c r="A166" s="17">
        <v>90000</v>
      </c>
      <c r="B166" s="17">
        <v>168996</v>
      </c>
      <c r="C166" s="2">
        <f t="shared" si="16"/>
        <v>95000</v>
      </c>
      <c r="D166" s="2">
        <v>5000</v>
      </c>
      <c r="E166" s="5"/>
      <c r="F166" s="5"/>
    </row>
    <row r="167" spans="1:6" customFormat="1" x14ac:dyDescent="0.3">
      <c r="A167" s="17">
        <v>95000</v>
      </c>
      <c r="B167" s="17">
        <v>176036</v>
      </c>
      <c r="C167" s="2">
        <f t="shared" si="16"/>
        <v>100000</v>
      </c>
      <c r="D167" s="2">
        <v>5000</v>
      </c>
      <c r="E167" s="5"/>
      <c r="F167" s="5"/>
    </row>
    <row r="168" spans="1:6" customFormat="1" x14ac:dyDescent="0.3">
      <c r="A168" s="17">
        <v>1000</v>
      </c>
      <c r="B168" s="17">
        <v>86206</v>
      </c>
      <c r="C168" s="2">
        <v>10000</v>
      </c>
      <c r="D168" s="2">
        <f>C168-A168</f>
        <v>9000</v>
      </c>
      <c r="E168" s="5"/>
      <c r="F168" s="5"/>
    </row>
    <row r="169" spans="1:6" customFormat="1" x14ac:dyDescent="0.3">
      <c r="A169" s="17">
        <v>150</v>
      </c>
      <c r="B169" s="17">
        <v>61398</v>
      </c>
      <c r="C169" s="2">
        <v>10150</v>
      </c>
      <c r="D169" s="2">
        <f>C169-A169</f>
        <v>10000</v>
      </c>
      <c r="E169" s="5"/>
      <c r="F169" s="5"/>
    </row>
    <row r="170" spans="1:6" customFormat="1" x14ac:dyDescent="0.3">
      <c r="A170" s="17">
        <v>10000</v>
      </c>
      <c r="B170" s="17">
        <v>105214</v>
      </c>
      <c r="C170" s="2">
        <v>20000</v>
      </c>
      <c r="D170" s="2">
        <f>C170-A170</f>
        <v>10000</v>
      </c>
      <c r="E170" s="5"/>
      <c r="F170" s="5"/>
    </row>
    <row r="171" spans="1:6" customFormat="1" x14ac:dyDescent="0.3">
      <c r="A171" s="17">
        <v>15000</v>
      </c>
      <c r="B171" s="17">
        <v>114822</v>
      </c>
      <c r="C171" s="2">
        <v>25000</v>
      </c>
      <c r="D171" s="2">
        <f>C171-A171</f>
        <v>10000</v>
      </c>
      <c r="E171" s="5"/>
      <c r="F171" s="5"/>
    </row>
    <row r="172" spans="1:6" customFormat="1" x14ac:dyDescent="0.3">
      <c r="A172" s="17">
        <v>100000</v>
      </c>
      <c r="B172" s="17">
        <v>244124</v>
      </c>
      <c r="C172" s="2">
        <f t="shared" ref="C172:C203" si="17">A172+D172</f>
        <v>110000</v>
      </c>
      <c r="D172" s="2">
        <v>10000</v>
      </c>
      <c r="E172" s="5"/>
      <c r="F172" s="5"/>
    </row>
    <row r="173" spans="1:6" customFormat="1" x14ac:dyDescent="0.3">
      <c r="A173" s="17">
        <v>110000</v>
      </c>
      <c r="B173" s="17">
        <v>258930</v>
      </c>
      <c r="C173" s="2">
        <f t="shared" si="17"/>
        <v>120000</v>
      </c>
      <c r="D173" s="2">
        <v>10000</v>
      </c>
      <c r="E173" s="5"/>
      <c r="F173" s="5"/>
    </row>
    <row r="174" spans="1:6" customFormat="1" x14ac:dyDescent="0.3">
      <c r="A174" s="17">
        <v>120000</v>
      </c>
      <c r="B174" s="17">
        <v>273770</v>
      </c>
      <c r="C174" s="2">
        <f t="shared" si="17"/>
        <v>130000</v>
      </c>
      <c r="D174" s="2">
        <v>10000</v>
      </c>
      <c r="E174" s="5"/>
      <c r="F174" s="5"/>
    </row>
    <row r="175" spans="1:6" customFormat="1" x14ac:dyDescent="0.3">
      <c r="A175" s="17">
        <v>130000</v>
      </c>
      <c r="B175" s="17">
        <v>288652</v>
      </c>
      <c r="C175" s="2">
        <f t="shared" si="17"/>
        <v>140000</v>
      </c>
      <c r="D175" s="2">
        <v>10000</v>
      </c>
      <c r="E175" s="5"/>
      <c r="F175" s="5"/>
    </row>
    <row r="176" spans="1:6" customFormat="1" x14ac:dyDescent="0.3">
      <c r="A176" s="17">
        <v>140000</v>
      </c>
      <c r="B176" s="17">
        <v>303574</v>
      </c>
      <c r="C176" s="2">
        <f t="shared" si="17"/>
        <v>150000</v>
      </c>
      <c r="D176" s="2">
        <v>10000</v>
      </c>
      <c r="E176" s="5"/>
      <c r="F176" s="5"/>
    </row>
    <row r="177" spans="1:31" x14ac:dyDescent="0.3">
      <c r="A177" s="17">
        <v>150000</v>
      </c>
      <c r="B177" s="17">
        <v>318542</v>
      </c>
      <c r="C177" s="2">
        <f t="shared" si="17"/>
        <v>160000</v>
      </c>
      <c r="D177" s="2">
        <v>10000</v>
      </c>
      <c r="G177"/>
    </row>
    <row r="178" spans="1:31" x14ac:dyDescent="0.3">
      <c r="A178" s="17">
        <v>160000</v>
      </c>
      <c r="B178" s="17">
        <v>333556</v>
      </c>
      <c r="C178" s="2">
        <f t="shared" si="17"/>
        <v>170000</v>
      </c>
      <c r="D178" s="2">
        <v>10000</v>
      </c>
      <c r="G178"/>
    </row>
    <row r="179" spans="1:31" x14ac:dyDescent="0.3">
      <c r="A179" s="17">
        <v>170000</v>
      </c>
      <c r="B179" s="17">
        <v>348616</v>
      </c>
      <c r="C179" s="2">
        <f t="shared" si="17"/>
        <v>180000</v>
      </c>
      <c r="D179" s="2">
        <v>10000</v>
      </c>
      <c r="G179"/>
    </row>
    <row r="180" spans="1:31" x14ac:dyDescent="0.3">
      <c r="A180" s="17">
        <v>180000</v>
      </c>
      <c r="B180" s="17">
        <v>363724</v>
      </c>
      <c r="C180" s="2">
        <f t="shared" si="17"/>
        <v>190000</v>
      </c>
      <c r="D180" s="2">
        <v>10000</v>
      </c>
      <c r="G180"/>
    </row>
    <row r="181" spans="1:31" x14ac:dyDescent="0.3">
      <c r="A181" s="17">
        <v>190000</v>
      </c>
      <c r="B181" s="17">
        <v>378876</v>
      </c>
      <c r="C181" s="2">
        <f t="shared" si="17"/>
        <v>200000</v>
      </c>
      <c r="D181" s="2">
        <v>10000</v>
      </c>
      <c r="G181"/>
    </row>
    <row r="182" spans="1:31" x14ac:dyDescent="0.3">
      <c r="A182" s="1">
        <v>910</v>
      </c>
      <c r="B182" s="1">
        <v>735786</v>
      </c>
      <c r="C182" s="2">
        <f t="shared" si="17"/>
        <v>100000</v>
      </c>
      <c r="D182" s="3">
        <v>99090</v>
      </c>
      <c r="G182"/>
    </row>
    <row r="183" spans="1:31" x14ac:dyDescent="0.3">
      <c r="A183" s="1">
        <v>100000</v>
      </c>
      <c r="B183" s="1">
        <v>1342588</v>
      </c>
      <c r="C183" s="2">
        <f t="shared" si="17"/>
        <v>200000</v>
      </c>
      <c r="D183" s="3">
        <v>100000</v>
      </c>
      <c r="G183"/>
    </row>
    <row r="184" spans="1:31" x14ac:dyDescent="0.3">
      <c r="A184" s="1">
        <v>356200</v>
      </c>
      <c r="B184" s="1">
        <v>3709002</v>
      </c>
      <c r="C184" s="2">
        <f t="shared" si="17"/>
        <v>586200</v>
      </c>
      <c r="D184" s="3">
        <v>230000</v>
      </c>
      <c r="G184"/>
      <c r="L184" t="s">
        <v>16</v>
      </c>
    </row>
    <row r="185" spans="1:31" x14ac:dyDescent="0.3">
      <c r="A185" s="1">
        <v>331778</v>
      </c>
      <c r="B185" s="1">
        <v>4063114</v>
      </c>
      <c r="C185" s="2">
        <f t="shared" si="17"/>
        <v>591778</v>
      </c>
      <c r="D185" s="3">
        <v>260000</v>
      </c>
      <c r="E185" s="4" t="s">
        <v>9</v>
      </c>
      <c r="F185" s="4" t="s">
        <v>10</v>
      </c>
      <c r="G185" s="8" t="s">
        <v>4</v>
      </c>
      <c r="H185" s="8" t="s">
        <v>5</v>
      </c>
      <c r="I185" t="s">
        <v>15</v>
      </c>
      <c r="J185" t="s">
        <v>14</v>
      </c>
      <c r="L185" t="s">
        <v>9</v>
      </c>
      <c r="M185" t="s">
        <v>10</v>
      </c>
      <c r="N185" t="s">
        <v>4</v>
      </c>
      <c r="O185" t="s">
        <v>5</v>
      </c>
      <c r="P185" t="s">
        <v>15</v>
      </c>
      <c r="Q185" t="s">
        <v>14</v>
      </c>
      <c r="S185" t="s">
        <v>9</v>
      </c>
      <c r="T185" t="s">
        <v>10</v>
      </c>
      <c r="U185" t="s">
        <v>4</v>
      </c>
      <c r="V185" t="s">
        <v>5</v>
      </c>
      <c r="W185" t="s">
        <v>15</v>
      </c>
      <c r="X185" t="s">
        <v>14</v>
      </c>
      <c r="Z185" t="s">
        <v>9</v>
      </c>
      <c r="AA185" t="s">
        <v>10</v>
      </c>
      <c r="AB185" t="s">
        <v>4</v>
      </c>
      <c r="AC185" t="s">
        <v>5</v>
      </c>
      <c r="AD185" t="s">
        <v>15</v>
      </c>
      <c r="AE185" t="s">
        <v>14</v>
      </c>
    </row>
    <row r="186" spans="1:31" ht="28.8" x14ac:dyDescent="0.3">
      <c r="A186" s="1">
        <v>695874</v>
      </c>
      <c r="B186" s="1">
        <v>12285786</v>
      </c>
      <c r="C186" s="2">
        <f t="shared" si="17"/>
        <v>1445874</v>
      </c>
      <c r="D186" s="3">
        <v>750000</v>
      </c>
      <c r="E186" s="1">
        <f t="shared" ref="E186:E204" si="18">ROUND((((A186+H$146)*H$150) *(A186+H$146)) / ((A186+H$146) + H$148)+H$149,0)*2</f>
        <v>0</v>
      </c>
      <c r="F186" s="1">
        <f t="shared" ref="F186:F204" si="19">E186-B186</f>
        <v>-12285786</v>
      </c>
      <c r="G186" s="9" t="s">
        <v>20</v>
      </c>
      <c r="H186" s="10">
        <v>-5000000</v>
      </c>
      <c r="I186" s="12">
        <f t="shared" ref="I186:I203" si="20">(F187-F186)/AVERAGE(F186:F187)</f>
        <v>0.164666465343135</v>
      </c>
      <c r="J186" s="12">
        <f t="shared" ref="J186:J202" si="21">(I187-I186)/AVERAGE(I186:I187)</f>
        <v>-0.27688246324502275</v>
      </c>
      <c r="L186">
        <v>12285786</v>
      </c>
      <c r="M186">
        <v>0</v>
      </c>
      <c r="N186" s="15" t="s">
        <v>6</v>
      </c>
      <c r="O186">
        <v>7000000</v>
      </c>
      <c r="P186">
        <v>2</v>
      </c>
      <c r="Q186">
        <v>-1.6759634888438133</v>
      </c>
      <c r="S186">
        <v>12285786</v>
      </c>
      <c r="T186">
        <v>0</v>
      </c>
      <c r="U186" t="s">
        <v>6</v>
      </c>
      <c r="V186">
        <v>8000000</v>
      </c>
      <c r="W186">
        <v>2</v>
      </c>
      <c r="X186">
        <v>-0.87904979055093047</v>
      </c>
      <c r="Z186">
        <v>12285786</v>
      </c>
      <c r="AA186">
        <v>0</v>
      </c>
      <c r="AB186" t="s">
        <v>6</v>
      </c>
      <c r="AC186">
        <v>6000000</v>
      </c>
      <c r="AD186">
        <v>2</v>
      </c>
      <c r="AE186">
        <v>-1.4908671409344358</v>
      </c>
    </row>
    <row r="187" spans="1:31" x14ac:dyDescent="0.3">
      <c r="A187" s="1">
        <v>1445874</v>
      </c>
      <c r="B187" s="1">
        <v>14490352</v>
      </c>
      <c r="C187" s="2">
        <f t="shared" si="17"/>
        <v>2195874</v>
      </c>
      <c r="D187" s="3">
        <v>750000</v>
      </c>
      <c r="E187" s="1">
        <f t="shared" si="18"/>
        <v>0</v>
      </c>
      <c r="F187" s="1">
        <f t="shared" si="19"/>
        <v>-14490352</v>
      </c>
      <c r="G187" s="9"/>
      <c r="H187" s="10"/>
      <c r="I187" s="12">
        <f t="shared" si="20"/>
        <v>0.12461762024545817</v>
      </c>
      <c r="J187" s="12">
        <f t="shared" si="21"/>
        <v>-0.16579574581308415</v>
      </c>
      <c r="L187">
        <v>14437472</v>
      </c>
      <c r="M187">
        <v>-52880</v>
      </c>
      <c r="P187">
        <v>0.17630017933508071</v>
      </c>
      <c r="Q187">
        <v>-7.6591211385628286</v>
      </c>
      <c r="S187">
        <v>14506930</v>
      </c>
      <c r="T187">
        <v>16578</v>
      </c>
      <c r="W187">
        <v>0.77869456313540597</v>
      </c>
      <c r="X187">
        <v>-0.52119666811208587</v>
      </c>
      <c r="Z187">
        <v>14366288</v>
      </c>
      <c r="AA187">
        <v>-124064</v>
      </c>
      <c r="AD187">
        <v>0.29169420577219651</v>
      </c>
      <c r="AE187">
        <v>-1.3156045673598749</v>
      </c>
    </row>
    <row r="188" spans="1:31" x14ac:dyDescent="0.3">
      <c r="A188" s="1">
        <v>2195874</v>
      </c>
      <c r="B188" s="1">
        <v>16416096</v>
      </c>
      <c r="C188" s="2">
        <f t="shared" si="17"/>
        <v>2945874</v>
      </c>
      <c r="D188" s="3">
        <v>750000</v>
      </c>
      <c r="E188" s="1">
        <f t="shared" si="18"/>
        <v>0</v>
      </c>
      <c r="F188" s="1">
        <f t="shared" si="19"/>
        <v>-16416096</v>
      </c>
      <c r="G188" s="8" t="s">
        <v>18</v>
      </c>
      <c r="H188" s="10">
        <v>0</v>
      </c>
      <c r="I188" s="12">
        <f t="shared" si="20"/>
        <v>0.10553819289872945</v>
      </c>
      <c r="J188" s="12">
        <f t="shared" si="21"/>
        <v>-0.12309388087741613</v>
      </c>
      <c r="L188">
        <v>16352992</v>
      </c>
      <c r="M188">
        <v>-63104</v>
      </c>
      <c r="N188" t="s">
        <v>7</v>
      </c>
      <c r="O188">
        <v>704707</v>
      </c>
      <c r="P188">
        <v>-0.10329139238396801</v>
      </c>
      <c r="Q188">
        <v>0.86681852869290499</v>
      </c>
      <c r="S188">
        <v>16453814</v>
      </c>
      <c r="T188">
        <v>37718</v>
      </c>
      <c r="U188" t="s">
        <v>7</v>
      </c>
      <c r="V188">
        <v>1500607</v>
      </c>
      <c r="W188">
        <v>0.45674188334935867</v>
      </c>
      <c r="X188">
        <v>-0.42289810988672211</v>
      </c>
      <c r="Z188">
        <v>16249664</v>
      </c>
      <c r="AA188">
        <v>-166432</v>
      </c>
      <c r="AB188" t="s">
        <v>7</v>
      </c>
      <c r="AC188">
        <v>-110987</v>
      </c>
      <c r="AD188">
        <v>6.02104919637758E-2</v>
      </c>
      <c r="AE188">
        <v>-5.8471853199517652</v>
      </c>
    </row>
    <row r="189" spans="1:31" x14ac:dyDescent="0.3">
      <c r="A189" s="1">
        <v>2945874</v>
      </c>
      <c r="B189" s="1">
        <v>18245138</v>
      </c>
      <c r="C189" s="2">
        <f t="shared" si="17"/>
        <v>3695874</v>
      </c>
      <c r="D189" s="3">
        <v>750000</v>
      </c>
      <c r="E189" s="1">
        <f t="shared" si="18"/>
        <v>0</v>
      </c>
      <c r="F189" s="1">
        <f t="shared" si="19"/>
        <v>-18245138</v>
      </c>
      <c r="G189" s="8" t="s">
        <v>7</v>
      </c>
      <c r="H189" s="10">
        <f>22640832/2</f>
        <v>11320416</v>
      </c>
      <c r="I189" s="12">
        <f t="shared" si="20"/>
        <v>9.3300292482074207E-2</v>
      </c>
      <c r="J189" s="12">
        <f t="shared" si="21"/>
        <v>-0.10058471018002972</v>
      </c>
      <c r="L189">
        <v>18188232</v>
      </c>
      <c r="M189">
        <v>-56906</v>
      </c>
      <c r="N189" t="s">
        <v>8</v>
      </c>
      <c r="O189">
        <v>6.5662978000000001</v>
      </c>
      <c r="P189">
        <v>-0.26131531889529108</v>
      </c>
      <c r="Q189">
        <v>0.50695484585595363</v>
      </c>
      <c r="S189">
        <v>18305182</v>
      </c>
      <c r="T189">
        <v>60044</v>
      </c>
      <c r="U189" t="s">
        <v>8</v>
      </c>
      <c r="V189">
        <v>6.6469430000000003</v>
      </c>
      <c r="W189">
        <v>0.29730036297640655</v>
      </c>
      <c r="X189">
        <v>-0.37750598585559508</v>
      </c>
      <c r="Z189">
        <v>18068374</v>
      </c>
      <c r="AA189">
        <v>-176764</v>
      </c>
      <c r="AB189" t="s">
        <v>8</v>
      </c>
      <c r="AC189">
        <v>6.4856527000000002</v>
      </c>
      <c r="AD189">
        <v>-2.9518981819016837E-2</v>
      </c>
      <c r="AE189">
        <v>0.91777768263239079</v>
      </c>
    </row>
    <row r="190" spans="1:31" x14ac:dyDescent="0.3">
      <c r="A190" s="1">
        <v>3695874</v>
      </c>
      <c r="B190" s="1">
        <v>20030712</v>
      </c>
      <c r="C190" s="2">
        <f t="shared" si="17"/>
        <v>4445874</v>
      </c>
      <c r="D190" s="3">
        <v>750000</v>
      </c>
      <c r="E190" s="1">
        <f t="shared" si="18"/>
        <v>0</v>
      </c>
      <c r="F190" s="1">
        <f t="shared" si="19"/>
        <v>-20030712</v>
      </c>
      <c r="G190" s="8" t="s">
        <v>17</v>
      </c>
      <c r="H190" s="13">
        <v>1.2029209000000001</v>
      </c>
      <c r="I190" s="12">
        <f t="shared" si="20"/>
        <v>8.4365082363157234E-2</v>
      </c>
      <c r="J190" s="12">
        <f t="shared" si="21"/>
        <v>-8.6523596061931843E-2</v>
      </c>
      <c r="L190">
        <v>19986958</v>
      </c>
      <c r="M190">
        <v>-43754</v>
      </c>
      <c r="P190">
        <v>-0.43877152890028426</v>
      </c>
      <c r="Q190">
        <v>0.58642437389513635</v>
      </c>
      <c r="S190">
        <v>20111724</v>
      </c>
      <c r="T190">
        <v>81012</v>
      </c>
      <c r="W190">
        <v>0.20288826282748065</v>
      </c>
      <c r="X190">
        <v>-0.36735547489486864</v>
      </c>
      <c r="Z190">
        <v>19859090</v>
      </c>
      <c r="AA190">
        <v>-171622</v>
      </c>
      <c r="AD190">
        <v>-7.9586074860348729E-2</v>
      </c>
      <c r="AE190">
        <v>0.36061135967589725</v>
      </c>
    </row>
    <row r="191" spans="1:31" x14ac:dyDescent="0.3">
      <c r="A191" s="1">
        <v>4445874</v>
      </c>
      <c r="B191" s="1">
        <v>21795028</v>
      </c>
      <c r="C191" s="2">
        <f t="shared" si="17"/>
        <v>5195874</v>
      </c>
      <c r="D191" s="3">
        <v>750000</v>
      </c>
      <c r="E191" s="1">
        <f t="shared" si="18"/>
        <v>0</v>
      </c>
      <c r="F191" s="1">
        <f t="shared" si="19"/>
        <v>-21795028</v>
      </c>
      <c r="G191" s="7" t="s">
        <v>11</v>
      </c>
      <c r="H191" s="7"/>
      <c r="I191" s="12">
        <f t="shared" si="20"/>
        <v>7.7368209361674281E-2</v>
      </c>
      <c r="J191" s="12">
        <f t="shared" si="21"/>
        <v>-7.6750723508770199E-2</v>
      </c>
      <c r="L191">
        <v>21767018</v>
      </c>
      <c r="M191">
        <v>-28010</v>
      </c>
      <c r="N191" t="s">
        <v>11</v>
      </c>
      <c r="P191">
        <v>-0.80282183419222497</v>
      </c>
      <c r="Q191">
        <v>1.2330631905151643</v>
      </c>
      <c r="S191">
        <v>21894332</v>
      </c>
      <c r="T191">
        <v>99304</v>
      </c>
      <c r="U191" t="s">
        <v>11</v>
      </c>
      <c r="W191">
        <v>0.13992170378556579</v>
      </c>
      <c r="X191">
        <v>-0.39462332715694226</v>
      </c>
      <c r="Z191">
        <v>21636542</v>
      </c>
      <c r="AA191">
        <v>-158486</v>
      </c>
      <c r="AB191" t="s">
        <v>11</v>
      </c>
      <c r="AD191">
        <v>-0.11459869110122284</v>
      </c>
      <c r="AE191">
        <v>0.2245048805424153</v>
      </c>
    </row>
    <row r="192" spans="1:31" x14ac:dyDescent="0.3">
      <c r="A192" s="1">
        <v>5195874</v>
      </c>
      <c r="B192" s="1">
        <v>23549126</v>
      </c>
      <c r="C192" s="2">
        <f t="shared" si="17"/>
        <v>5945874</v>
      </c>
      <c r="D192" s="3">
        <v>750000</v>
      </c>
      <c r="E192" s="1">
        <f t="shared" si="18"/>
        <v>0</v>
      </c>
      <c r="F192" s="1">
        <f t="shared" si="19"/>
        <v>-23549126</v>
      </c>
      <c r="G192" t="s">
        <v>12</v>
      </c>
      <c r="H192" s="6">
        <f>MAX(F186:F204)-MIN(F186:F204)</f>
        <v>32478864</v>
      </c>
      <c r="I192" s="12">
        <f t="shared" si="20"/>
        <v>7.1649597129721992E-2</v>
      </c>
      <c r="J192" s="12">
        <f t="shared" si="21"/>
        <v>-6.945955646993085E-2</v>
      </c>
      <c r="L192">
        <v>23537162</v>
      </c>
      <c r="M192">
        <v>-11964</v>
      </c>
      <c r="N192" t="s">
        <v>12</v>
      </c>
      <c r="O192">
        <v>107400</v>
      </c>
      <c r="P192">
        <v>-3.3843384338433844</v>
      </c>
      <c r="Q192">
        <v>-4.707726522903867</v>
      </c>
      <c r="S192">
        <v>23663370</v>
      </c>
      <c r="T192">
        <v>114244</v>
      </c>
      <c r="U192" t="s">
        <v>12</v>
      </c>
      <c r="V192">
        <v>136374</v>
      </c>
      <c r="W192">
        <v>9.3804748635976834E-2</v>
      </c>
      <c r="X192">
        <v>-0.4839804527587816</v>
      </c>
      <c r="Z192">
        <v>23407818</v>
      </c>
      <c r="AA192">
        <v>-141308</v>
      </c>
      <c r="AB192" t="s">
        <v>12</v>
      </c>
      <c r="AC192">
        <v>176764</v>
      </c>
      <c r="AD192">
        <v>-0.14357986392906716</v>
      </c>
      <c r="AE192">
        <v>0.17375067467986094</v>
      </c>
    </row>
    <row r="193" spans="1:31" x14ac:dyDescent="0.3">
      <c r="A193" s="1">
        <v>5945874</v>
      </c>
      <c r="B193" s="1">
        <v>25299104</v>
      </c>
      <c r="C193" s="2">
        <f t="shared" si="17"/>
        <v>6695874</v>
      </c>
      <c r="D193" s="3">
        <v>750000</v>
      </c>
      <c r="E193" s="1">
        <f t="shared" si="18"/>
        <v>0</v>
      </c>
      <c r="F193" s="1">
        <f t="shared" si="19"/>
        <v>-25299104</v>
      </c>
      <c r="G193" t="s">
        <v>13</v>
      </c>
      <c r="H193" s="6">
        <f>F204-F186</f>
        <v>-32478864</v>
      </c>
      <c r="I193" s="12">
        <f t="shared" si="20"/>
        <v>6.6839888022510424E-2</v>
      </c>
      <c r="J193" s="12">
        <f t="shared" si="21"/>
        <v>-6.3734071773053264E-2</v>
      </c>
      <c r="L193">
        <v>25302180</v>
      </c>
      <c r="M193">
        <v>3076</v>
      </c>
      <c r="N193" t="s">
        <v>13</v>
      </c>
      <c r="O193">
        <v>0</v>
      </c>
      <c r="P193">
        <v>1.366165258602926</v>
      </c>
      <c r="Q193">
        <v>-0.92272417760871772</v>
      </c>
      <c r="S193">
        <v>25424592</v>
      </c>
      <c r="T193">
        <v>125488</v>
      </c>
      <c r="U193" t="s">
        <v>13</v>
      </c>
      <c r="V193">
        <v>0</v>
      </c>
      <c r="W193">
        <v>5.7250785688851731E-2</v>
      </c>
      <c r="X193">
        <v>-0.75330606381241338</v>
      </c>
      <c r="Z193">
        <v>25176726</v>
      </c>
      <c r="AA193">
        <v>-122378</v>
      </c>
      <c r="AB193" t="s">
        <v>13</v>
      </c>
      <c r="AC193">
        <v>0</v>
      </c>
      <c r="AD193">
        <v>-0.17090044703044063</v>
      </c>
      <c r="AE193">
        <v>0.15345118178837749</v>
      </c>
    </row>
    <row r="194" spans="1:31" x14ac:dyDescent="0.3">
      <c r="A194" s="1">
        <v>6695874</v>
      </c>
      <c r="B194" s="1">
        <v>27048560</v>
      </c>
      <c r="C194" s="2">
        <f t="shared" si="17"/>
        <v>7445874</v>
      </c>
      <c r="D194" s="3">
        <v>750000</v>
      </c>
      <c r="E194" s="1">
        <f t="shared" si="18"/>
        <v>0</v>
      </c>
      <c r="F194" s="1">
        <f t="shared" si="19"/>
        <v>-27048560</v>
      </c>
      <c r="G194" t="s">
        <v>14</v>
      </c>
      <c r="H194" s="6">
        <f>AVERAGE(J186:J202)*100000</f>
        <v>-8173.7305609115019</v>
      </c>
      <c r="I194" s="12">
        <f t="shared" si="20"/>
        <v>6.2711470239622757E-2</v>
      </c>
      <c r="J194" s="12">
        <f t="shared" si="21"/>
        <v>-5.9074499324093609E-2</v>
      </c>
      <c r="L194">
        <v>27064896</v>
      </c>
      <c r="M194">
        <v>16336</v>
      </c>
      <c r="N194" t="s">
        <v>14</v>
      </c>
      <c r="O194">
        <v>-63448.793710406258</v>
      </c>
      <c r="P194">
        <v>0.50354967251408422</v>
      </c>
      <c r="Q194">
        <v>-0.61261324250468774</v>
      </c>
      <c r="S194">
        <v>27181444</v>
      </c>
      <c r="T194">
        <v>132884</v>
      </c>
      <c r="U194" t="s">
        <v>14</v>
      </c>
      <c r="V194">
        <v>-6610.9505666923596</v>
      </c>
      <c r="W194">
        <v>2.5923092350088019E-2</v>
      </c>
      <c r="X194">
        <v>-2.528561629619376</v>
      </c>
      <c r="Z194">
        <v>26945450</v>
      </c>
      <c r="AA194">
        <v>-103110</v>
      </c>
      <c r="AB194" t="s">
        <v>14</v>
      </c>
      <c r="AC194">
        <v>-26729.705295144402</v>
      </c>
      <c r="AD194">
        <v>-0.19930465200605763</v>
      </c>
      <c r="AE194">
        <v>0.1484399104451169</v>
      </c>
    </row>
    <row r="195" spans="1:31" x14ac:dyDescent="0.3">
      <c r="A195" s="1">
        <v>7445874</v>
      </c>
      <c r="B195" s="1">
        <v>28799724</v>
      </c>
      <c r="C195" s="2">
        <f t="shared" si="17"/>
        <v>8195874</v>
      </c>
      <c r="D195" s="3">
        <v>750000</v>
      </c>
      <c r="E195" s="1">
        <f t="shared" si="18"/>
        <v>0</v>
      </c>
      <c r="F195" s="1">
        <f t="shared" si="19"/>
        <v>-28799724</v>
      </c>
      <c r="G195"/>
      <c r="I195" s="12">
        <f t="shared" si="20"/>
        <v>5.9113107278496689E-2</v>
      </c>
      <c r="J195" s="12">
        <f t="shared" si="21"/>
        <v>-5.5177428244353809E-2</v>
      </c>
      <c r="L195">
        <v>28827054</v>
      </c>
      <c r="M195">
        <v>27330</v>
      </c>
      <c r="P195">
        <v>0.26740205401293266</v>
      </c>
      <c r="Q195">
        <v>-0.57880223529490837</v>
      </c>
      <c r="S195">
        <v>28936098</v>
      </c>
      <c r="T195">
        <v>136374</v>
      </c>
      <c r="W195">
        <v>-3.025674167205217E-3</v>
      </c>
      <c r="X195">
        <v>1.6533902320872211</v>
      </c>
      <c r="Z195">
        <v>28715302</v>
      </c>
      <c r="AA195">
        <v>-84422</v>
      </c>
      <c r="AD195">
        <v>-0.23126123268844487</v>
      </c>
      <c r="AE195">
        <v>0.15316320528304736</v>
      </c>
    </row>
    <row r="196" spans="1:31" x14ac:dyDescent="0.3">
      <c r="A196" s="1">
        <v>8195874</v>
      </c>
      <c r="B196" s="1">
        <v>30554016</v>
      </c>
      <c r="C196" s="2">
        <f t="shared" si="17"/>
        <v>8945874</v>
      </c>
      <c r="D196" s="3">
        <v>750000</v>
      </c>
      <c r="E196" s="1">
        <f t="shared" si="18"/>
        <v>0</v>
      </c>
      <c r="F196" s="1">
        <f t="shared" si="19"/>
        <v>-30554016</v>
      </c>
      <c r="G196"/>
      <c r="H196" s="11"/>
      <c r="I196" s="12">
        <f t="shared" si="20"/>
        <v>5.5938968452004835E-2</v>
      </c>
      <c r="J196" s="12">
        <f t="shared" si="21"/>
        <v>-5.1848869199118901E-2</v>
      </c>
      <c r="L196">
        <v>30589782</v>
      </c>
      <c r="M196">
        <v>35766</v>
      </c>
      <c r="P196">
        <v>0.14736733055346921</v>
      </c>
      <c r="Q196">
        <v>-0.7596251430350256</v>
      </c>
      <c r="S196">
        <v>30689978</v>
      </c>
      <c r="T196">
        <v>135962</v>
      </c>
      <c r="W196">
        <v>-3.1891681860298296E-2</v>
      </c>
      <c r="X196">
        <v>0.65801846219541715</v>
      </c>
      <c r="Z196">
        <v>30487094</v>
      </c>
      <c r="AA196">
        <v>-66922</v>
      </c>
      <c r="AD196">
        <v>-0.26961948043139117</v>
      </c>
      <c r="AE196">
        <v>0.16588799249681366</v>
      </c>
    </row>
    <row r="197" spans="1:31" x14ac:dyDescent="0.3">
      <c r="A197" s="1">
        <v>8945874</v>
      </c>
      <c r="B197" s="1">
        <v>32312356</v>
      </c>
      <c r="C197" s="2">
        <f t="shared" si="17"/>
        <v>9695874</v>
      </c>
      <c r="D197" s="3">
        <v>750000</v>
      </c>
      <c r="E197" s="1">
        <f t="shared" si="18"/>
        <v>0</v>
      </c>
      <c r="F197" s="1">
        <f t="shared" si="19"/>
        <v>-32312356</v>
      </c>
      <c r="G197"/>
      <c r="H197" s="11"/>
      <c r="I197" s="12">
        <f t="shared" si="20"/>
        <v>5.3111886689853692E-2</v>
      </c>
      <c r="J197" s="12">
        <f t="shared" si="21"/>
        <v>-4.8960388552978108E-2</v>
      </c>
      <c r="L197">
        <v>32353812</v>
      </c>
      <c r="M197">
        <v>41456</v>
      </c>
      <c r="P197">
        <v>6.6237522156917625E-2</v>
      </c>
      <c r="Q197">
        <v>-2.0978426065803468</v>
      </c>
      <c r="S197">
        <v>32444050</v>
      </c>
      <c r="T197">
        <v>131694</v>
      </c>
      <c r="W197">
        <v>-6.3166799830803214E-2</v>
      </c>
      <c r="X197">
        <v>0.45230084971921036</v>
      </c>
      <c r="Z197">
        <v>32261334</v>
      </c>
      <c r="AA197">
        <v>-51022</v>
      </c>
      <c r="AD197">
        <v>-0.31839145745768488</v>
      </c>
      <c r="AE197">
        <v>0.18819756307442151</v>
      </c>
    </row>
    <row r="198" spans="1:31" x14ac:dyDescent="0.3">
      <c r="A198" s="1">
        <v>9695874</v>
      </c>
      <c r="B198" s="1">
        <v>34075344</v>
      </c>
      <c r="C198" s="2">
        <f t="shared" si="17"/>
        <v>10445874</v>
      </c>
      <c r="D198" s="3">
        <v>750000</v>
      </c>
      <c r="E198" s="1">
        <f t="shared" si="18"/>
        <v>0</v>
      </c>
      <c r="F198" s="1">
        <f t="shared" si="19"/>
        <v>-34075344</v>
      </c>
      <c r="G198"/>
      <c r="H198" s="11"/>
      <c r="I198" s="12">
        <f t="shared" si="20"/>
        <v>5.0573644736866569E-2</v>
      </c>
      <c r="J198" s="12">
        <f t="shared" si="21"/>
        <v>-4.6417946791775161E-2</v>
      </c>
      <c r="L198">
        <v>34119640</v>
      </c>
      <c r="M198">
        <v>44296</v>
      </c>
      <c r="P198">
        <v>-1.5815277558121146E-3</v>
      </c>
      <c r="Q198">
        <v>1.9120662124563292</v>
      </c>
      <c r="S198">
        <v>34198974</v>
      </c>
      <c r="T198">
        <v>123630</v>
      </c>
      <c r="W198">
        <v>-0.10008663303266575</v>
      </c>
      <c r="X198">
        <v>0.38702290501373682</v>
      </c>
      <c r="Z198">
        <v>34038336</v>
      </c>
      <c r="AA198">
        <v>-37008</v>
      </c>
      <c r="AD198">
        <v>-0.38453608247422683</v>
      </c>
      <c r="AE198">
        <v>0.22269947516059543</v>
      </c>
    </row>
    <row r="199" spans="1:31" x14ac:dyDescent="0.3">
      <c r="A199" s="1">
        <v>10445874</v>
      </c>
      <c r="B199" s="1">
        <v>35843366</v>
      </c>
      <c r="C199" s="2">
        <f t="shared" si="17"/>
        <v>11195874</v>
      </c>
      <c r="D199" s="3">
        <v>750000</v>
      </c>
      <c r="E199" s="1">
        <f t="shared" si="18"/>
        <v>0</v>
      </c>
      <c r="F199" s="1">
        <f t="shared" si="19"/>
        <v>-35843366</v>
      </c>
      <c r="G199"/>
      <c r="H199" s="6"/>
      <c r="I199" s="12">
        <f t="shared" si="20"/>
        <v>4.8279367798822422E-2</v>
      </c>
      <c r="J199" s="12">
        <f t="shared" si="21"/>
        <v>-4.4158247291150671E-2</v>
      </c>
      <c r="L199">
        <v>35887592</v>
      </c>
      <c r="M199">
        <v>44226</v>
      </c>
      <c r="P199">
        <v>-7.0360227512112919E-2</v>
      </c>
      <c r="Q199">
        <v>0.75371237575658223</v>
      </c>
      <c r="S199">
        <v>35955212</v>
      </c>
      <c r="T199">
        <v>111846</v>
      </c>
      <c r="W199">
        <v>-0.14811684944398562</v>
      </c>
      <c r="X199">
        <v>0.38333006100519224</v>
      </c>
      <c r="Z199">
        <v>35818294</v>
      </c>
      <c r="AA199">
        <v>-25072</v>
      </c>
      <c r="AD199">
        <v>-0.48090243419750645</v>
      </c>
      <c r="AE199">
        <v>0.27875764298613503</v>
      </c>
    </row>
    <row r="200" spans="1:31" x14ac:dyDescent="0.3">
      <c r="A200" s="1">
        <v>11195874</v>
      </c>
      <c r="B200" s="1">
        <v>37616668</v>
      </c>
      <c r="C200" s="2">
        <f t="shared" si="17"/>
        <v>11945874</v>
      </c>
      <c r="D200" s="3">
        <v>750000</v>
      </c>
      <c r="E200" s="1">
        <f t="shared" si="18"/>
        <v>0</v>
      </c>
      <c r="F200" s="1">
        <f t="shared" si="19"/>
        <v>-37616668</v>
      </c>
      <c r="G200"/>
      <c r="H200" s="6"/>
      <c r="I200" s="12">
        <f t="shared" si="20"/>
        <v>4.6193489892700446E-2</v>
      </c>
      <c r="J200" s="12">
        <f t="shared" si="21"/>
        <v>-4.2134125551475485E-2</v>
      </c>
      <c r="L200">
        <v>37657888</v>
      </c>
      <c r="M200">
        <v>41220</v>
      </c>
      <c r="P200">
        <v>-0.15546317358224174</v>
      </c>
      <c r="Q200">
        <v>0.59630673971810755</v>
      </c>
      <c r="S200">
        <v>37713090</v>
      </c>
      <c r="T200">
        <v>96422</v>
      </c>
      <c r="W200">
        <v>-0.21835708780527086</v>
      </c>
      <c r="X200">
        <v>0.43304291837745879</v>
      </c>
      <c r="Z200">
        <v>37601316</v>
      </c>
      <c r="AA200">
        <v>-15352</v>
      </c>
      <c r="AD200">
        <v>-0.63666809789609269</v>
      </c>
      <c r="AE200">
        <v>0.37806986173972956</v>
      </c>
    </row>
    <row r="201" spans="1:31" x14ac:dyDescent="0.3">
      <c r="A201" s="1">
        <v>11945874</v>
      </c>
      <c r="B201" s="1">
        <v>39395396</v>
      </c>
      <c r="C201" s="2">
        <f t="shared" si="17"/>
        <v>12695874</v>
      </c>
      <c r="D201" s="3">
        <v>750000</v>
      </c>
      <c r="E201" s="1">
        <f t="shared" si="18"/>
        <v>0</v>
      </c>
      <c r="F201" s="1">
        <f t="shared" si="19"/>
        <v>-39395396</v>
      </c>
      <c r="G201"/>
      <c r="H201" s="6"/>
      <c r="I201" s="12">
        <f t="shared" si="20"/>
        <v>4.4287324887721399E-2</v>
      </c>
      <c r="J201" s="12">
        <f t="shared" si="21"/>
        <v>-4.0301433522775161E-2</v>
      </c>
      <c r="L201">
        <v>39430670</v>
      </c>
      <c r="M201">
        <v>35274</v>
      </c>
      <c r="P201">
        <v>-0.2875486381322957</v>
      </c>
      <c r="Q201">
        <v>0.66408993814909034</v>
      </c>
      <c r="S201">
        <v>39472836</v>
      </c>
      <c r="T201">
        <v>77440</v>
      </c>
      <c r="W201">
        <v>-0.33904704372121119</v>
      </c>
      <c r="X201">
        <v>0.57731771559135481</v>
      </c>
      <c r="Z201">
        <v>39387458</v>
      </c>
      <c r="AA201">
        <v>-7938</v>
      </c>
      <c r="AD201">
        <v>-0.93348115299334811</v>
      </c>
      <c r="AE201">
        <v>0.58213353540456347</v>
      </c>
    </row>
    <row r="202" spans="1:31" x14ac:dyDescent="0.3">
      <c r="A202" s="1">
        <v>12695874</v>
      </c>
      <c r="B202" s="1">
        <v>41179622</v>
      </c>
      <c r="C202" s="2">
        <f t="shared" si="17"/>
        <v>13445874</v>
      </c>
      <c r="D202" s="3">
        <v>750000</v>
      </c>
      <c r="E202" s="1">
        <f t="shared" si="18"/>
        <v>0</v>
      </c>
      <c r="F202" s="1">
        <f t="shared" si="19"/>
        <v>-41179622</v>
      </c>
      <c r="G202"/>
      <c r="H202" s="6"/>
      <c r="I202" s="12">
        <f t="shared" si="20"/>
        <v>4.2537737644838029E-2</v>
      </c>
      <c r="J202" s="12">
        <f t="shared" si="21"/>
        <v>-3.8636508947995814E-2</v>
      </c>
      <c r="L202">
        <v>41206028</v>
      </c>
      <c r="M202">
        <v>26406</v>
      </c>
      <c r="P202">
        <v>-0.57343338855862003</v>
      </c>
      <c r="Q202">
        <v>1.1086874195258654</v>
      </c>
      <c r="S202">
        <v>41234612</v>
      </c>
      <c r="T202">
        <v>54990</v>
      </c>
      <c r="W202">
        <v>-0.61421440456382215</v>
      </c>
      <c r="X202">
        <v>1.0601927623204221</v>
      </c>
      <c r="Z202">
        <v>41176736</v>
      </c>
      <c r="AA202">
        <v>-2886</v>
      </c>
      <c r="AD202">
        <v>-1.7</v>
      </c>
      <c r="AE202">
        <v>0.16216216216216217</v>
      </c>
    </row>
    <row r="203" spans="1:31" x14ac:dyDescent="0.3">
      <c r="A203" s="1">
        <v>13445874</v>
      </c>
      <c r="B203" s="1">
        <v>42969376</v>
      </c>
      <c r="C203" s="2">
        <f t="shared" si="17"/>
        <v>14195874</v>
      </c>
      <c r="D203" s="3">
        <v>750000</v>
      </c>
      <c r="E203" s="1">
        <f t="shared" si="18"/>
        <v>0</v>
      </c>
      <c r="F203" s="1">
        <f t="shared" si="19"/>
        <v>-42969376</v>
      </c>
      <c r="G203"/>
      <c r="H203" s="6"/>
      <c r="I203" s="12">
        <f t="shared" si="20"/>
        <v>4.0925375976704863E-2</v>
      </c>
      <c r="J203" s="12"/>
      <c r="L203">
        <v>42984014</v>
      </c>
      <c r="M203">
        <v>14638</v>
      </c>
      <c r="P203">
        <v>-2</v>
      </c>
      <c r="S203">
        <v>42998526</v>
      </c>
      <c r="T203">
        <v>29150</v>
      </c>
      <c r="W203">
        <v>-2</v>
      </c>
      <c r="Z203">
        <v>42969142</v>
      </c>
      <c r="AA203">
        <v>-234</v>
      </c>
      <c r="AD203">
        <v>-2</v>
      </c>
    </row>
    <row r="204" spans="1:31" x14ac:dyDescent="0.3">
      <c r="A204" s="1">
        <v>14195874</v>
      </c>
      <c r="B204" s="1">
        <v>44764650</v>
      </c>
      <c r="C204" s="2">
        <f t="shared" ref="C204:C235" si="22">A204+D204</f>
        <v>14945874</v>
      </c>
      <c r="D204" s="3">
        <v>750000</v>
      </c>
      <c r="E204" s="1">
        <f t="shared" si="18"/>
        <v>0</v>
      </c>
      <c r="F204" s="1">
        <f t="shared" si="19"/>
        <v>-44764650</v>
      </c>
      <c r="G204"/>
      <c r="H204" s="6"/>
      <c r="I204" s="12"/>
      <c r="J204" s="12"/>
      <c r="L204">
        <v>44764650</v>
      </c>
      <c r="M204">
        <v>0</v>
      </c>
      <c r="S204">
        <v>44764650</v>
      </c>
      <c r="T204">
        <v>0</v>
      </c>
      <c r="Z204">
        <v>44764650</v>
      </c>
      <c r="AA204">
        <v>0</v>
      </c>
    </row>
    <row r="205" spans="1:31" x14ac:dyDescent="0.3">
      <c r="A205" s="1">
        <v>322056</v>
      </c>
      <c r="B205" s="1">
        <v>12187872</v>
      </c>
      <c r="C205" s="2">
        <f t="shared" si="22"/>
        <v>1172056</v>
      </c>
      <c r="D205" s="3">
        <v>850000</v>
      </c>
      <c r="F205" s="3"/>
      <c r="G205"/>
    </row>
    <row r="206" spans="1:31" x14ac:dyDescent="0.3">
      <c r="A206" s="1">
        <v>1158474</v>
      </c>
      <c r="B206" s="1">
        <v>15281568</v>
      </c>
      <c r="C206" s="2">
        <f t="shared" si="22"/>
        <v>2008474</v>
      </c>
      <c r="D206" s="3">
        <v>850000</v>
      </c>
      <c r="G206"/>
      <c r="L206" t="s">
        <v>19</v>
      </c>
    </row>
    <row r="207" spans="1:31" x14ac:dyDescent="0.3">
      <c r="A207" s="1">
        <v>1172056</v>
      </c>
      <c r="B207" s="1">
        <v>15321966</v>
      </c>
      <c r="C207" s="2">
        <f t="shared" si="22"/>
        <v>2022056</v>
      </c>
      <c r="D207" s="3">
        <v>850000</v>
      </c>
      <c r="G207"/>
      <c r="L207" t="s">
        <v>9</v>
      </c>
      <c r="M207" t="s">
        <v>10</v>
      </c>
      <c r="N207" t="s">
        <v>4</v>
      </c>
      <c r="O207" t="s">
        <v>5</v>
      </c>
      <c r="P207" t="s">
        <v>15</v>
      </c>
      <c r="Q207" t="s">
        <v>14</v>
      </c>
      <c r="S207" t="s">
        <v>9</v>
      </c>
      <c r="T207" t="s">
        <v>10</v>
      </c>
      <c r="U207" t="s">
        <v>4</v>
      </c>
      <c r="V207" t="s">
        <v>5</v>
      </c>
      <c r="W207" t="s">
        <v>15</v>
      </c>
      <c r="X207" t="s">
        <v>14</v>
      </c>
      <c r="Z207" t="s">
        <v>9</v>
      </c>
      <c r="AA207" t="s">
        <v>10</v>
      </c>
      <c r="AB207" t="s">
        <v>4</v>
      </c>
      <c r="AC207" t="s">
        <v>5</v>
      </c>
      <c r="AD207" t="s">
        <v>15</v>
      </c>
      <c r="AE207" t="s">
        <v>14</v>
      </c>
    </row>
    <row r="208" spans="1:31" x14ac:dyDescent="0.3">
      <c r="A208" s="1">
        <v>2008474</v>
      </c>
      <c r="B208" s="1">
        <v>17624552</v>
      </c>
      <c r="C208" s="2">
        <f t="shared" si="22"/>
        <v>2858474</v>
      </c>
      <c r="D208" s="3">
        <v>850000</v>
      </c>
      <c r="G208"/>
      <c r="L208">
        <v>12285786</v>
      </c>
      <c r="M208">
        <v>0</v>
      </c>
      <c r="N208" t="s">
        <v>6</v>
      </c>
      <c r="P208">
        <v>2</v>
      </c>
      <c r="Q208">
        <v>-1.4597084371309377</v>
      </c>
      <c r="S208">
        <v>12285786</v>
      </c>
      <c r="T208">
        <v>0</v>
      </c>
      <c r="U208" t="s">
        <v>6</v>
      </c>
      <c r="W208">
        <v>2</v>
      </c>
      <c r="X208">
        <v>-1.534606726923416</v>
      </c>
      <c r="Z208">
        <v>12285786</v>
      </c>
      <c r="AA208">
        <v>0</v>
      </c>
      <c r="AB208" t="s">
        <v>6</v>
      </c>
      <c r="AD208">
        <v>2</v>
      </c>
      <c r="AE208">
        <v>-1.5400147205835502</v>
      </c>
    </row>
    <row r="209" spans="1:31" x14ac:dyDescent="0.3">
      <c r="A209" s="1">
        <v>2022056</v>
      </c>
      <c r="B209" s="1">
        <v>17659936</v>
      </c>
      <c r="C209" s="2">
        <f t="shared" si="22"/>
        <v>2872056</v>
      </c>
      <c r="D209" s="3">
        <v>850000</v>
      </c>
      <c r="G209"/>
      <c r="L209">
        <v>13710440</v>
      </c>
      <c r="M209">
        <v>-779912</v>
      </c>
      <c r="P209">
        <v>0.31233358110206233</v>
      </c>
      <c r="Q209">
        <v>-1.1053942806677028</v>
      </c>
      <c r="S209">
        <v>14090168</v>
      </c>
      <c r="T209">
        <v>-400184</v>
      </c>
      <c r="W209">
        <v>0.26333525001898606</v>
      </c>
      <c r="X209">
        <v>-1.4030401091643478</v>
      </c>
      <c r="Z209">
        <v>14069794</v>
      </c>
      <c r="AA209">
        <v>-420558</v>
      </c>
      <c r="AD209">
        <v>0.25987760827199263</v>
      </c>
      <c r="AE209">
        <v>-1.4019020605854775</v>
      </c>
    </row>
    <row r="210" spans="1:31" x14ac:dyDescent="0.3">
      <c r="A210" s="1">
        <v>2858474</v>
      </c>
      <c r="B210" s="1">
        <v>19775914</v>
      </c>
      <c r="C210" s="2">
        <f t="shared" si="22"/>
        <v>3708474</v>
      </c>
      <c r="D210" s="3">
        <v>850000</v>
      </c>
      <c r="G210"/>
      <c r="L210">
        <v>15347510</v>
      </c>
      <c r="M210">
        <v>-1068586</v>
      </c>
      <c r="N210" t="s">
        <v>18</v>
      </c>
      <c r="O210">
        <v>1000000</v>
      </c>
      <c r="P210">
        <v>8.9977433697522174E-2</v>
      </c>
      <c r="Q210">
        <v>-1.6648799525080979</v>
      </c>
      <c r="S210">
        <v>15894550</v>
      </c>
      <c r="T210">
        <v>-521546</v>
      </c>
      <c r="U210" t="s">
        <v>18</v>
      </c>
      <c r="V210">
        <v>0</v>
      </c>
      <c r="W210">
        <v>4.6194160827306666E-2</v>
      </c>
      <c r="X210">
        <v>-14.561255344497665</v>
      </c>
      <c r="Z210">
        <v>15869922</v>
      </c>
      <c r="AA210">
        <v>-546174</v>
      </c>
      <c r="AB210" t="s">
        <v>18</v>
      </c>
      <c r="AC210">
        <v>-100000</v>
      </c>
      <c r="AD210">
        <v>4.568981094673339E-2</v>
      </c>
      <c r="AE210">
        <v>-13.826884951102699</v>
      </c>
    </row>
    <row r="211" spans="1:31" x14ac:dyDescent="0.3">
      <c r="A211" s="1">
        <v>2872056</v>
      </c>
      <c r="B211" s="1">
        <v>19809508</v>
      </c>
      <c r="C211" s="2">
        <f t="shared" si="22"/>
        <v>3722056</v>
      </c>
      <c r="D211" s="3">
        <v>850000</v>
      </c>
      <c r="G211"/>
      <c r="L211">
        <v>17075874</v>
      </c>
      <c r="M211">
        <v>-1169264</v>
      </c>
      <c r="N211" t="s">
        <v>7</v>
      </c>
      <c r="O211">
        <v>5785544</v>
      </c>
      <c r="P211">
        <v>8.2276206164072045E-3</v>
      </c>
      <c r="Q211">
        <v>3.2730403219378021</v>
      </c>
      <c r="S211">
        <v>17698930</v>
      </c>
      <c r="T211">
        <v>-546208</v>
      </c>
      <c r="U211" t="s">
        <v>7</v>
      </c>
      <c r="V211">
        <v>5305812</v>
      </c>
      <c r="W211">
        <v>-3.5036996743690436E-2</v>
      </c>
      <c r="X211">
        <v>0.7706907343654622</v>
      </c>
      <c r="Z211">
        <v>17673426</v>
      </c>
      <c r="AA211">
        <v>-571712</v>
      </c>
      <c r="AB211" t="s">
        <v>7</v>
      </c>
      <c r="AC211">
        <v>5164167</v>
      </c>
      <c r="AD211">
        <v>-3.4142419002483472E-2</v>
      </c>
      <c r="AE211">
        <v>0.77322695630354243</v>
      </c>
    </row>
    <row r="212" spans="1:31" x14ac:dyDescent="0.3">
      <c r="A212" s="1">
        <v>3708474</v>
      </c>
      <c r="B212" s="1">
        <v>21850246</v>
      </c>
      <c r="C212" s="2">
        <f t="shared" si="22"/>
        <v>4558474</v>
      </c>
      <c r="D212" s="3">
        <v>850000</v>
      </c>
      <c r="G212"/>
      <c r="L212">
        <v>18851788</v>
      </c>
      <c r="M212">
        <v>-1178924</v>
      </c>
      <c r="N212" t="s">
        <v>17</v>
      </c>
      <c r="O212">
        <v>1.2514839</v>
      </c>
      <c r="P212">
        <v>-3.4079498124523364E-2</v>
      </c>
      <c r="Q212">
        <v>0.56689906014248959</v>
      </c>
      <c r="S212">
        <v>19503312</v>
      </c>
      <c r="T212">
        <v>-527400</v>
      </c>
      <c r="U212" t="s">
        <v>17</v>
      </c>
      <c r="V212">
        <v>1.2029208499999999</v>
      </c>
      <c r="W212">
        <v>-7.8968478438684417E-2</v>
      </c>
      <c r="X212">
        <v>0.31765877773240564</v>
      </c>
      <c r="Z212">
        <v>19478192</v>
      </c>
      <c r="AA212">
        <v>-552520</v>
      </c>
      <c r="AB212" t="s">
        <v>17</v>
      </c>
      <c r="AC212">
        <v>1.2043550000000001</v>
      </c>
      <c r="AD212">
        <v>-7.7181901915449533E-2</v>
      </c>
      <c r="AE212">
        <v>0.31730799982400781</v>
      </c>
    </row>
    <row r="213" spans="1:31" x14ac:dyDescent="0.3">
      <c r="A213" s="1">
        <v>3722056</v>
      </c>
      <c r="B213" s="1">
        <v>21883028</v>
      </c>
      <c r="C213" s="2">
        <f t="shared" si="22"/>
        <v>4572056</v>
      </c>
      <c r="D213" s="3">
        <v>850000</v>
      </c>
      <c r="G213"/>
      <c r="L213">
        <v>20655608</v>
      </c>
      <c r="M213">
        <v>-1139420</v>
      </c>
      <c r="N213" t="s">
        <v>11</v>
      </c>
      <c r="P213">
        <v>-6.1041500478441202E-2</v>
      </c>
      <c r="Q213">
        <v>0.28323828956393615</v>
      </c>
      <c r="S213">
        <v>21307694</v>
      </c>
      <c r="T213">
        <v>-487334</v>
      </c>
      <c r="U213" t="s">
        <v>11</v>
      </c>
      <c r="W213">
        <v>-0.10879005090946856</v>
      </c>
      <c r="X213">
        <v>0.19832788641071003</v>
      </c>
      <c r="Z213">
        <v>21283568</v>
      </c>
      <c r="AA213">
        <v>-511460</v>
      </c>
      <c r="AB213" t="s">
        <v>11</v>
      </c>
      <c r="AD213">
        <v>-0.10629053845361885</v>
      </c>
      <c r="AE213">
        <v>0.19724310461257899</v>
      </c>
    </row>
    <row r="214" spans="1:31" x14ac:dyDescent="0.3">
      <c r="A214" s="1">
        <v>4558474</v>
      </c>
      <c r="B214" s="1">
        <v>23888160</v>
      </c>
      <c r="C214" s="2">
        <f t="shared" si="22"/>
        <v>5408474</v>
      </c>
      <c r="D214" s="3">
        <v>850000</v>
      </c>
      <c r="G214"/>
      <c r="L214">
        <v>22477198</v>
      </c>
      <c r="M214">
        <v>-1071928</v>
      </c>
      <c r="N214" t="s">
        <v>12</v>
      </c>
      <c r="O214">
        <v>1178924</v>
      </c>
      <c r="P214">
        <v>-8.1183247679383064E-2</v>
      </c>
      <c r="Q214">
        <v>0.19133231001492121</v>
      </c>
      <c r="S214">
        <v>23112074</v>
      </c>
      <c r="T214">
        <v>-437052</v>
      </c>
      <c r="U214" t="s">
        <v>12</v>
      </c>
      <c r="V214">
        <v>546208</v>
      </c>
      <c r="W214">
        <v>-0.13274124679760888</v>
      </c>
      <c r="X214">
        <v>0.1523665702010987</v>
      </c>
      <c r="Z214">
        <v>23089286</v>
      </c>
      <c r="AA214">
        <v>-459840</v>
      </c>
      <c r="AB214" t="s">
        <v>12</v>
      </c>
      <c r="AC214">
        <v>571720</v>
      </c>
      <c r="AD214">
        <v>-0.12954944357740594</v>
      </c>
      <c r="AE214">
        <v>0.15106193396977299</v>
      </c>
    </row>
    <row r="215" spans="1:31" x14ac:dyDescent="0.3">
      <c r="A215" s="1">
        <v>4572056</v>
      </c>
      <c r="B215" s="1">
        <v>23920546</v>
      </c>
      <c r="C215" s="2">
        <f t="shared" si="22"/>
        <v>5422056</v>
      </c>
      <c r="D215" s="3">
        <v>850000</v>
      </c>
      <c r="G215"/>
      <c r="L215">
        <v>24310804</v>
      </c>
      <c r="M215">
        <v>-988300</v>
      </c>
      <c r="N215" t="s">
        <v>13</v>
      </c>
      <c r="O215">
        <v>0</v>
      </c>
      <c r="P215">
        <v>-9.835940270113612E-2</v>
      </c>
      <c r="Q215">
        <v>0.15361971380570774</v>
      </c>
      <c r="S215">
        <v>24916456</v>
      </c>
      <c r="T215">
        <v>-382648</v>
      </c>
      <c r="U215" t="s">
        <v>13</v>
      </c>
      <c r="V215">
        <v>0</v>
      </c>
      <c r="W215">
        <v>-0.15463447320558807</v>
      </c>
      <c r="X215">
        <v>0.1333972729966213</v>
      </c>
      <c r="Z215">
        <v>24895212</v>
      </c>
      <c r="AA215">
        <v>-403892</v>
      </c>
      <c r="AB215" t="s">
        <v>13</v>
      </c>
      <c r="AC215">
        <v>8</v>
      </c>
      <c r="AD215">
        <v>-0.15071834030906206</v>
      </c>
      <c r="AE215">
        <v>0.13175979569003998</v>
      </c>
    </row>
    <row r="216" spans="1:31" x14ac:dyDescent="0.3">
      <c r="A216" s="1">
        <v>5408474</v>
      </c>
      <c r="B216" s="1">
        <v>25908176</v>
      </c>
      <c r="C216" s="2">
        <f t="shared" si="22"/>
        <v>6258474</v>
      </c>
      <c r="D216" s="3">
        <v>850000</v>
      </c>
      <c r="G216"/>
      <c r="L216">
        <v>26152912</v>
      </c>
      <c r="M216">
        <v>-895648</v>
      </c>
      <c r="N216" t="s">
        <v>14</v>
      </c>
      <c r="O216">
        <v>17607.000997494761</v>
      </c>
      <c r="P216">
        <v>-0.11472650042854209</v>
      </c>
      <c r="Q216">
        <v>0.13885983668687574</v>
      </c>
      <c r="S216">
        <v>26720836</v>
      </c>
      <c r="T216">
        <v>-327724</v>
      </c>
      <c r="U216" t="s">
        <v>14</v>
      </c>
      <c r="V216">
        <v>-79710.669959373365</v>
      </c>
      <c r="W216">
        <v>-0.1767364628132109</v>
      </c>
      <c r="X216">
        <v>0.12744145734397744</v>
      </c>
      <c r="Z216">
        <v>26701276</v>
      </c>
      <c r="AA216">
        <v>-347284</v>
      </c>
      <c r="AB216" t="s">
        <v>14</v>
      </c>
      <c r="AC216">
        <v>-75296.060993028237</v>
      </c>
      <c r="AD216">
        <v>-0.17197750995978561</v>
      </c>
      <c r="AE216">
        <v>0.12553989544614069</v>
      </c>
    </row>
    <row r="217" spans="1:31" x14ac:dyDescent="0.3">
      <c r="A217" s="1">
        <v>5422056</v>
      </c>
      <c r="B217" s="1">
        <v>25940368</v>
      </c>
      <c r="C217" s="2">
        <f t="shared" si="22"/>
        <v>6272056</v>
      </c>
      <c r="D217" s="3">
        <v>850000</v>
      </c>
      <c r="G217"/>
      <c r="L217">
        <v>28001256</v>
      </c>
      <c r="M217">
        <v>-798468</v>
      </c>
      <c r="P217">
        <v>-0.13184600967045174</v>
      </c>
      <c r="Q217">
        <v>0.13678465556008065</v>
      </c>
      <c r="S217">
        <v>28525218</v>
      </c>
      <c r="T217">
        <v>-274506</v>
      </c>
      <c r="W217">
        <v>-0.20079290951290985</v>
      </c>
      <c r="X217">
        <v>0.12953707600049477</v>
      </c>
      <c r="Z217">
        <v>28507436</v>
      </c>
      <c r="AA217">
        <v>-292288</v>
      </c>
      <c r="AD217">
        <v>-0.19501351757284469</v>
      </c>
      <c r="AE217">
        <v>0.12741845421540665</v>
      </c>
    </row>
    <row r="218" spans="1:31" x14ac:dyDescent="0.3">
      <c r="A218" s="1">
        <v>6258474</v>
      </c>
      <c r="B218" s="1">
        <v>27919980</v>
      </c>
      <c r="C218" s="2">
        <f t="shared" si="22"/>
        <v>7108474</v>
      </c>
      <c r="D218" s="3">
        <v>850000</v>
      </c>
      <c r="G218"/>
      <c r="L218">
        <v>29854312</v>
      </c>
      <c r="M218">
        <v>-699704</v>
      </c>
      <c r="P218">
        <v>-0.15120449238535763</v>
      </c>
      <c r="Q218">
        <v>0.14392761365691017</v>
      </c>
      <c r="S218">
        <v>30329600</v>
      </c>
      <c r="T218">
        <v>-224416</v>
      </c>
      <c r="W218">
        <v>-0.22860434169496913</v>
      </c>
      <c r="X218">
        <v>0.13811696343499108</v>
      </c>
      <c r="Z218">
        <v>30313664</v>
      </c>
      <c r="AA218">
        <v>-240352</v>
      </c>
      <c r="AD218">
        <v>-0.22155262452514535</v>
      </c>
      <c r="AE218">
        <v>0.13560109797918124</v>
      </c>
    </row>
    <row r="219" spans="1:31" x14ac:dyDescent="0.3">
      <c r="A219" s="1">
        <v>6272056</v>
      </c>
      <c r="B219" s="1">
        <v>27952094</v>
      </c>
      <c r="C219" s="2">
        <f t="shared" si="22"/>
        <v>7122056</v>
      </c>
      <c r="D219" s="3">
        <v>850000</v>
      </c>
      <c r="G219"/>
      <c r="L219">
        <v>31711014</v>
      </c>
      <c r="M219">
        <v>-601342</v>
      </c>
      <c r="P219">
        <v>-0.17465454953114207</v>
      </c>
      <c r="Q219">
        <v>0.16004797344029181</v>
      </c>
      <c r="S219">
        <v>32133980</v>
      </c>
      <c r="T219">
        <v>-178376</v>
      </c>
      <c r="W219">
        <v>-0.2625206907704894</v>
      </c>
      <c r="X219">
        <v>0.15313608659643121</v>
      </c>
      <c r="Z219">
        <v>32119944</v>
      </c>
      <c r="AA219">
        <v>-192412</v>
      </c>
      <c r="AD219">
        <v>-0.25378046923500402</v>
      </c>
      <c r="AE219">
        <v>0.15029442003041141</v>
      </c>
    </row>
    <row r="220" spans="1:31" x14ac:dyDescent="0.3">
      <c r="A220" s="1">
        <v>7108474</v>
      </c>
      <c r="B220" s="1">
        <v>29929108</v>
      </c>
      <c r="C220" s="2">
        <f t="shared" si="22"/>
        <v>7958474</v>
      </c>
      <c r="D220" s="3">
        <v>850000</v>
      </c>
      <c r="G220"/>
      <c r="L220">
        <v>33570594</v>
      </c>
      <c r="M220">
        <v>-504750</v>
      </c>
      <c r="P220">
        <v>-0.20503915336981096</v>
      </c>
      <c r="Q220">
        <v>0.18743260146934182</v>
      </c>
      <c r="S220">
        <v>33938362</v>
      </c>
      <c r="T220">
        <v>-136982</v>
      </c>
      <c r="W220">
        <v>-0.30605545361189207</v>
      </c>
      <c r="X220">
        <v>0.17640231082751878</v>
      </c>
      <c r="Z220">
        <v>33926264</v>
      </c>
      <c r="AA220">
        <v>-149080</v>
      </c>
      <c r="AD220">
        <v>-0.29502139844207026</v>
      </c>
      <c r="AE220">
        <v>0.17343871914573544</v>
      </c>
    </row>
    <row r="221" spans="1:31" x14ac:dyDescent="0.3">
      <c r="A221" s="1">
        <v>7122056</v>
      </c>
      <c r="B221" s="1">
        <v>29961210</v>
      </c>
      <c r="C221" s="2">
        <f t="shared" si="22"/>
        <v>7972056</v>
      </c>
      <c r="D221" s="3">
        <v>850000</v>
      </c>
      <c r="G221"/>
      <c r="L221">
        <v>35432486</v>
      </c>
      <c r="M221">
        <v>-410880</v>
      </c>
      <c r="P221">
        <v>-0.24744422139688549</v>
      </c>
      <c r="Q221">
        <v>0.23252753639996826</v>
      </c>
      <c r="S221">
        <v>35742744</v>
      </c>
      <c r="T221">
        <v>-100622</v>
      </c>
      <c r="W221">
        <v>-0.36526685706897971</v>
      </c>
      <c r="X221">
        <v>0.21294242813930631</v>
      </c>
      <c r="Z221">
        <v>35732614</v>
      </c>
      <c r="AA221">
        <v>-110752</v>
      </c>
      <c r="AD221">
        <v>-0.35104813458578782</v>
      </c>
      <c r="AE221">
        <v>0.20980317732729173</v>
      </c>
    </row>
    <row r="222" spans="1:31" x14ac:dyDescent="0.3">
      <c r="A222" s="1">
        <v>7958474</v>
      </c>
      <c r="B222" s="1">
        <v>31938896</v>
      </c>
      <c r="C222" s="2">
        <f t="shared" si="22"/>
        <v>8808474</v>
      </c>
      <c r="D222" s="3">
        <v>850000</v>
      </c>
      <c r="G222"/>
      <c r="L222">
        <v>37296264</v>
      </c>
      <c r="M222">
        <v>-320404</v>
      </c>
      <c r="P222">
        <v>-0.31255142547816672</v>
      </c>
      <c r="Q222">
        <v>0.31159526940666415</v>
      </c>
      <c r="S222">
        <v>37547124</v>
      </c>
      <c r="T222">
        <v>-69544</v>
      </c>
      <c r="W222">
        <v>-0.45231588412645241</v>
      </c>
      <c r="X222">
        <v>0.27432078041942581</v>
      </c>
      <c r="Z222">
        <v>37538990</v>
      </c>
      <c r="AA222">
        <v>-77678</v>
      </c>
      <c r="AD222">
        <v>-0.43333072284438873</v>
      </c>
      <c r="AE222">
        <v>0.27252716027925428</v>
      </c>
    </row>
    <row r="223" spans="1:31" x14ac:dyDescent="0.3">
      <c r="A223" s="1">
        <v>7972056</v>
      </c>
      <c r="B223" s="1">
        <v>31971028</v>
      </c>
      <c r="C223" s="2">
        <f t="shared" si="22"/>
        <v>8822056</v>
      </c>
      <c r="D223" s="3">
        <v>850000</v>
      </c>
      <c r="G223"/>
      <c r="L223">
        <v>39161600</v>
      </c>
      <c r="M223">
        <v>-233796</v>
      </c>
      <c r="P223">
        <v>-0.42791422192221817</v>
      </c>
      <c r="Q223">
        <v>0.47414826869265086</v>
      </c>
      <c r="S223">
        <v>39351506</v>
      </c>
      <c r="T223">
        <v>-43890</v>
      </c>
      <c r="W223">
        <v>-0.59611972080918019</v>
      </c>
      <c r="X223">
        <v>0.39624341230808485</v>
      </c>
      <c r="Z223">
        <v>39345384</v>
      </c>
      <c r="AA223">
        <v>-50012</v>
      </c>
      <c r="AD223">
        <v>-0.57005575682828435</v>
      </c>
      <c r="AE223">
        <v>0.4002053127555617</v>
      </c>
    </row>
    <row r="224" spans="1:31" x14ac:dyDescent="0.3">
      <c r="A224" s="1">
        <v>8808474</v>
      </c>
      <c r="B224" s="1">
        <v>33951444</v>
      </c>
      <c r="C224" s="2">
        <f t="shared" si="22"/>
        <v>9658474</v>
      </c>
      <c r="D224" s="3">
        <v>850000</v>
      </c>
      <c r="G224"/>
      <c r="L224">
        <v>41028238</v>
      </c>
      <c r="M224">
        <v>-151384</v>
      </c>
      <c r="P224">
        <v>-0.69385721403658618</v>
      </c>
      <c r="Q224">
        <v>0.96971938910320776</v>
      </c>
      <c r="S224">
        <v>41155888</v>
      </c>
      <c r="T224">
        <v>-23734</v>
      </c>
      <c r="W224">
        <v>-0.89068875220753918</v>
      </c>
      <c r="X224">
        <v>0.76750653071542918</v>
      </c>
      <c r="Z224">
        <v>41151796</v>
      </c>
      <c r="AA224">
        <v>-27826</v>
      </c>
      <c r="AD224">
        <v>-0.85526653327176649</v>
      </c>
      <c r="AE224">
        <v>0.80304333587799992</v>
      </c>
    </row>
    <row r="225" spans="1:30" x14ac:dyDescent="0.3">
      <c r="A225" s="1">
        <v>8822056</v>
      </c>
      <c r="B225" s="1">
        <v>33983634</v>
      </c>
      <c r="C225" s="2">
        <f t="shared" si="22"/>
        <v>9672056</v>
      </c>
      <c r="D225" s="3">
        <v>850000</v>
      </c>
      <c r="G225"/>
      <c r="L225">
        <v>42895976</v>
      </c>
      <c r="M225">
        <v>-73400</v>
      </c>
      <c r="P225">
        <v>-2</v>
      </c>
      <c r="S225">
        <v>42960268</v>
      </c>
      <c r="T225">
        <v>-9108</v>
      </c>
      <c r="W225">
        <v>-2</v>
      </c>
      <c r="Z225">
        <v>42958220</v>
      </c>
      <c r="AA225">
        <v>-11156</v>
      </c>
      <c r="AD225">
        <v>-2.0028704700394688</v>
      </c>
    </row>
    <row r="226" spans="1:30" x14ac:dyDescent="0.3">
      <c r="A226" s="1">
        <v>9658474</v>
      </c>
      <c r="B226" s="1">
        <v>35968100</v>
      </c>
      <c r="C226" s="2">
        <f t="shared" si="22"/>
        <v>10508474</v>
      </c>
      <c r="D226" s="3">
        <v>850000</v>
      </c>
      <c r="G226"/>
      <c r="L226">
        <v>44764650</v>
      </c>
      <c r="M226">
        <v>0</v>
      </c>
      <c r="S226">
        <v>44764650</v>
      </c>
      <c r="T226">
        <v>0</v>
      </c>
      <c r="Z226">
        <v>44764658</v>
      </c>
      <c r="AA226">
        <v>8</v>
      </c>
    </row>
    <row r="227" spans="1:30" x14ac:dyDescent="0.3">
      <c r="A227" s="1">
        <v>9672056</v>
      </c>
      <c r="B227" s="1">
        <v>36000362</v>
      </c>
      <c r="C227" s="2">
        <f t="shared" si="22"/>
        <v>10522056</v>
      </c>
      <c r="D227" s="3">
        <v>850000</v>
      </c>
      <c r="G227"/>
    </row>
    <row r="228" spans="1:30" x14ac:dyDescent="0.3">
      <c r="A228" s="1">
        <v>10508474</v>
      </c>
      <c r="B228" s="1">
        <v>37989742</v>
      </c>
      <c r="C228" s="2">
        <f t="shared" si="22"/>
        <v>11358474</v>
      </c>
      <c r="D228" s="3">
        <v>850000</v>
      </c>
      <c r="G228"/>
    </row>
    <row r="229" spans="1:30" x14ac:dyDescent="0.3">
      <c r="A229" s="1">
        <v>10522056</v>
      </c>
      <c r="B229" s="1">
        <v>38022088</v>
      </c>
      <c r="C229" s="2">
        <f t="shared" si="22"/>
        <v>11372056</v>
      </c>
      <c r="D229" s="3">
        <v>850000</v>
      </c>
      <c r="G229"/>
    </row>
    <row r="230" spans="1:30" x14ac:dyDescent="0.3">
      <c r="A230" s="1">
        <v>11358474</v>
      </c>
      <c r="B230" s="1">
        <v>40016938</v>
      </c>
      <c r="C230" s="2">
        <f t="shared" si="22"/>
        <v>12208474</v>
      </c>
      <c r="D230" s="3">
        <v>850000</v>
      </c>
      <c r="G230"/>
    </row>
    <row r="231" spans="1:30" x14ac:dyDescent="0.3">
      <c r="A231" s="1">
        <v>11372056</v>
      </c>
      <c r="B231" s="1">
        <v>40049378</v>
      </c>
      <c r="C231" s="2">
        <f t="shared" si="22"/>
        <v>12222056</v>
      </c>
      <c r="D231" s="3">
        <v>850000</v>
      </c>
      <c r="G231"/>
    </row>
    <row r="232" spans="1:30" x14ac:dyDescent="0.3">
      <c r="A232" s="1">
        <v>12208474</v>
      </c>
      <c r="B232" s="1">
        <v>42050056</v>
      </c>
      <c r="C232" s="2">
        <f t="shared" si="22"/>
        <v>13058474</v>
      </c>
      <c r="D232" s="3">
        <v>850000</v>
      </c>
      <c r="G232"/>
    </row>
    <row r="233" spans="1:30" x14ac:dyDescent="0.3">
      <c r="A233" s="1">
        <v>12222056</v>
      </c>
      <c r="B233" s="1">
        <v>42082592</v>
      </c>
      <c r="C233" s="2">
        <f t="shared" si="22"/>
        <v>13072056</v>
      </c>
      <c r="D233" s="3">
        <v>850000</v>
      </c>
      <c r="G233"/>
    </row>
    <row r="234" spans="1:30" x14ac:dyDescent="0.3">
      <c r="A234" s="1">
        <v>13058474</v>
      </c>
      <c r="B234" s="1">
        <v>44089322</v>
      </c>
      <c r="C234" s="2">
        <f t="shared" si="22"/>
        <v>13908474</v>
      </c>
      <c r="D234" s="3">
        <v>850000</v>
      </c>
      <c r="G234"/>
    </row>
    <row r="235" spans="1:30" x14ac:dyDescent="0.3">
      <c r="A235" s="1">
        <v>13072056</v>
      </c>
      <c r="B235" s="1">
        <v>44121958</v>
      </c>
      <c r="C235" s="2">
        <f t="shared" si="22"/>
        <v>13922056</v>
      </c>
      <c r="D235" s="3">
        <v>850000</v>
      </c>
      <c r="G235"/>
    </row>
    <row r="236" spans="1:30" x14ac:dyDescent="0.3">
      <c r="A236" s="1">
        <v>13908474</v>
      </c>
      <c r="B236" s="1">
        <v>46134862</v>
      </c>
      <c r="C236" s="2">
        <f t="shared" ref="C236:C267" si="23">A236+D236</f>
        <v>14758474</v>
      </c>
      <c r="D236" s="3">
        <v>850000</v>
      </c>
      <c r="G236"/>
    </row>
    <row r="237" spans="1:30" x14ac:dyDescent="0.3">
      <c r="A237" s="1">
        <v>13922056</v>
      </c>
      <c r="B237" s="1">
        <v>46167600</v>
      </c>
      <c r="C237" s="2">
        <f t="shared" si="23"/>
        <v>14772056</v>
      </c>
      <c r="D237" s="3">
        <v>850000</v>
      </c>
      <c r="G237"/>
    </row>
    <row r="238" spans="1:30" x14ac:dyDescent="0.3">
      <c r="A238" s="1">
        <v>14758474</v>
      </c>
      <c r="B238" s="1">
        <v>48186740</v>
      </c>
      <c r="C238" s="2">
        <f t="shared" si="23"/>
        <v>15608474</v>
      </c>
      <c r="D238" s="3">
        <v>850000</v>
      </c>
      <c r="G238"/>
    </row>
    <row r="239" spans="1:30" x14ac:dyDescent="0.3">
      <c r="A239" s="1">
        <v>14772056</v>
      </c>
      <c r="B239" s="1">
        <v>48219578</v>
      </c>
      <c r="C239" s="2">
        <f t="shared" si="23"/>
        <v>15622056</v>
      </c>
      <c r="D239" s="3">
        <v>850000</v>
      </c>
      <c r="G239"/>
    </row>
    <row r="240" spans="1:30" x14ac:dyDescent="0.3">
      <c r="A240" s="1">
        <v>15608474</v>
      </c>
      <c r="B240" s="1">
        <v>50244966</v>
      </c>
      <c r="C240" s="2">
        <f t="shared" si="23"/>
        <v>16458474</v>
      </c>
      <c r="D240" s="3">
        <v>850000</v>
      </c>
      <c r="G240"/>
    </row>
    <row r="241" spans="1:6" customFormat="1" x14ac:dyDescent="0.3">
      <c r="A241" s="1">
        <v>15622056</v>
      </c>
      <c r="B241" s="1">
        <v>50277906</v>
      </c>
      <c r="C241" s="2">
        <f t="shared" si="23"/>
        <v>16472056</v>
      </c>
      <c r="D241" s="3">
        <v>850000</v>
      </c>
      <c r="E241" s="5"/>
      <c r="F241" s="5"/>
    </row>
    <row r="242" spans="1:6" customFormat="1" x14ac:dyDescent="0.3">
      <c r="A242" s="1">
        <v>16458474</v>
      </c>
      <c r="B242" s="1">
        <v>52309518</v>
      </c>
      <c r="C242" s="2">
        <f t="shared" si="23"/>
        <v>17308474</v>
      </c>
      <c r="D242" s="3">
        <v>850000</v>
      </c>
      <c r="E242" s="5"/>
      <c r="F242" s="5"/>
    </row>
    <row r="243" spans="1:6" customFormat="1" x14ac:dyDescent="0.3">
      <c r="A243" s="1">
        <v>296237</v>
      </c>
      <c r="B243" s="1">
        <v>16837790</v>
      </c>
      <c r="C243" s="2">
        <f t="shared" si="23"/>
        <v>1496237</v>
      </c>
      <c r="D243" s="3">
        <v>1200000</v>
      </c>
      <c r="E243" s="5"/>
      <c r="F243" s="5"/>
    </row>
    <row r="244" spans="1:6" customFormat="1" x14ac:dyDescent="0.3">
      <c r="A244" s="1">
        <v>1496237</v>
      </c>
      <c r="B244" s="1">
        <v>21940376</v>
      </c>
      <c r="C244" s="2">
        <f t="shared" si="23"/>
        <v>2696237</v>
      </c>
      <c r="D244" s="3">
        <v>1200000</v>
      </c>
      <c r="E244" s="5"/>
      <c r="F244" s="5"/>
    </row>
    <row r="245" spans="1:6" customFormat="1" x14ac:dyDescent="0.3">
      <c r="A245" s="1">
        <v>2696237</v>
      </c>
      <c r="B245" s="1">
        <v>25429282</v>
      </c>
      <c r="C245" s="2">
        <f t="shared" si="23"/>
        <v>3896237</v>
      </c>
      <c r="D245" s="3">
        <v>1200000</v>
      </c>
      <c r="E245" s="5"/>
      <c r="F245" s="5"/>
    </row>
    <row r="246" spans="1:6" customFormat="1" x14ac:dyDescent="0.3">
      <c r="A246" s="1">
        <v>3896237</v>
      </c>
      <c r="B246" s="1">
        <v>28599718</v>
      </c>
      <c r="C246" s="2">
        <f t="shared" si="23"/>
        <v>5096237</v>
      </c>
      <c r="D246" s="3">
        <v>1200000</v>
      </c>
      <c r="E246" s="5"/>
      <c r="F246" s="5"/>
    </row>
    <row r="247" spans="1:6" customFormat="1" x14ac:dyDescent="0.3">
      <c r="A247" s="1">
        <v>5096237</v>
      </c>
      <c r="B247" s="1">
        <v>31646212</v>
      </c>
      <c r="C247" s="2">
        <f t="shared" si="23"/>
        <v>6296237</v>
      </c>
      <c r="D247" s="3">
        <v>1200000</v>
      </c>
      <c r="E247" s="5"/>
      <c r="F247" s="5"/>
    </row>
    <row r="248" spans="1:6" customFormat="1" x14ac:dyDescent="0.3">
      <c r="A248" s="1">
        <v>6296237</v>
      </c>
      <c r="B248" s="1">
        <v>34634760</v>
      </c>
      <c r="C248" s="2">
        <f t="shared" si="23"/>
        <v>7496237</v>
      </c>
      <c r="D248" s="3">
        <v>1200000</v>
      </c>
      <c r="E248" s="5"/>
      <c r="F248" s="5"/>
    </row>
    <row r="249" spans="1:6" customFormat="1" x14ac:dyDescent="0.3">
      <c r="A249" s="1">
        <v>7496237</v>
      </c>
      <c r="B249" s="1">
        <v>37594812</v>
      </c>
      <c r="C249" s="2">
        <f t="shared" si="23"/>
        <v>8696237</v>
      </c>
      <c r="D249" s="3">
        <v>1200000</v>
      </c>
      <c r="E249" s="5"/>
      <c r="F249" s="5"/>
    </row>
    <row r="250" spans="1:6" customFormat="1" x14ac:dyDescent="0.3">
      <c r="A250" s="1">
        <v>8696237</v>
      </c>
      <c r="B250" s="1">
        <v>40541590</v>
      </c>
      <c r="C250" s="2">
        <f t="shared" si="23"/>
        <v>9896237</v>
      </c>
      <c r="D250" s="3">
        <v>1200000</v>
      </c>
      <c r="E250" s="5"/>
      <c r="F250" s="5"/>
    </row>
    <row r="251" spans="1:6" customFormat="1" x14ac:dyDescent="0.3">
      <c r="A251" s="1">
        <v>9896237</v>
      </c>
      <c r="B251" s="1">
        <v>43483706</v>
      </c>
      <c r="C251" s="2">
        <f t="shared" si="23"/>
        <v>11096237</v>
      </c>
      <c r="D251" s="3">
        <v>1200000</v>
      </c>
      <c r="E251" s="5"/>
      <c r="F251" s="5"/>
    </row>
    <row r="252" spans="1:6" customFormat="1" x14ac:dyDescent="0.3">
      <c r="A252" s="1">
        <v>11096237</v>
      </c>
      <c r="B252" s="1">
        <v>46426338</v>
      </c>
      <c r="C252" s="2">
        <f t="shared" si="23"/>
        <v>12296237</v>
      </c>
      <c r="D252" s="3">
        <v>1200000</v>
      </c>
      <c r="E252" s="5"/>
      <c r="F252" s="5"/>
    </row>
    <row r="253" spans="1:6" customFormat="1" x14ac:dyDescent="0.3">
      <c r="A253" s="1">
        <v>12296237</v>
      </c>
      <c r="B253" s="1">
        <v>49372720</v>
      </c>
      <c r="C253" s="2">
        <f t="shared" si="23"/>
        <v>13496237</v>
      </c>
      <c r="D253" s="3">
        <v>1200000</v>
      </c>
      <c r="E253" s="5"/>
      <c r="F253" s="5"/>
    </row>
    <row r="254" spans="1:6" customFormat="1" x14ac:dyDescent="0.3">
      <c r="A254" s="1">
        <v>13496237</v>
      </c>
      <c r="B254" s="1">
        <v>52324928</v>
      </c>
      <c r="C254" s="2">
        <f t="shared" si="23"/>
        <v>14696237</v>
      </c>
      <c r="D254" s="3">
        <v>1200000</v>
      </c>
      <c r="E254" s="5"/>
      <c r="F254" s="5"/>
    </row>
    <row r="255" spans="1:6" customFormat="1" x14ac:dyDescent="0.3">
      <c r="A255" s="1">
        <v>14696237</v>
      </c>
      <c r="B255" s="1">
        <v>55284312</v>
      </c>
      <c r="C255" s="2">
        <f t="shared" si="23"/>
        <v>15896237</v>
      </c>
      <c r="D255" s="3">
        <v>1200000</v>
      </c>
      <c r="E255" s="5"/>
      <c r="F255" s="5"/>
    </row>
    <row r="256" spans="1:6" customFormat="1" x14ac:dyDescent="0.3">
      <c r="A256" s="1">
        <v>15896237</v>
      </c>
      <c r="B256" s="1">
        <v>58251754</v>
      </c>
      <c r="C256" s="2">
        <f t="shared" si="23"/>
        <v>17096237</v>
      </c>
      <c r="D256" s="3">
        <v>1200000</v>
      </c>
      <c r="E256" s="5"/>
      <c r="F256" s="5"/>
    </row>
    <row r="257" spans="1:6" customFormat="1" x14ac:dyDescent="0.3">
      <c r="A257" s="1">
        <v>17096237</v>
      </c>
      <c r="B257" s="1">
        <v>61227816</v>
      </c>
      <c r="C257" s="2">
        <f t="shared" si="23"/>
        <v>18296237</v>
      </c>
      <c r="D257" s="3">
        <v>1200000</v>
      </c>
      <c r="E257" s="5"/>
      <c r="F257" s="5"/>
    </row>
    <row r="258" spans="1:6" customFormat="1" x14ac:dyDescent="0.3">
      <c r="A258" s="1">
        <v>18296237</v>
      </c>
      <c r="B258" s="1">
        <v>64212850</v>
      </c>
      <c r="C258" s="2">
        <f t="shared" si="23"/>
        <v>19496237</v>
      </c>
      <c r="D258" s="3">
        <v>1200000</v>
      </c>
      <c r="E258" s="5"/>
      <c r="F258" s="5"/>
    </row>
    <row r="259" spans="1:6" customFormat="1" x14ac:dyDescent="0.3">
      <c r="A259" s="1">
        <v>19496237</v>
      </c>
      <c r="B259" s="1">
        <v>67207056</v>
      </c>
      <c r="C259" s="2">
        <f t="shared" si="23"/>
        <v>20696237</v>
      </c>
      <c r="D259" s="3">
        <v>1200000</v>
      </c>
      <c r="E259" s="5"/>
      <c r="F259" s="5"/>
    </row>
    <row r="260" spans="1:6" customFormat="1" x14ac:dyDescent="0.3">
      <c r="A260" s="1">
        <v>20696237</v>
      </c>
      <c r="B260" s="1">
        <v>70210536</v>
      </c>
      <c r="C260" s="2">
        <f t="shared" si="23"/>
        <v>21896237</v>
      </c>
      <c r="D260" s="3">
        <v>1200000</v>
      </c>
      <c r="E260" s="5"/>
      <c r="F260" s="5"/>
    </row>
    <row r="261" spans="1:6" customFormat="1" x14ac:dyDescent="0.3">
      <c r="A261" s="1">
        <v>21896237</v>
      </c>
      <c r="B261" s="1">
        <v>73223312</v>
      </c>
      <c r="C261" s="2">
        <f t="shared" si="23"/>
        <v>23096237</v>
      </c>
      <c r="D261" s="3">
        <v>1200000</v>
      </c>
      <c r="E261" s="5"/>
      <c r="F261" s="5"/>
    </row>
    <row r="262" spans="1:6" customFormat="1" x14ac:dyDescent="0.3">
      <c r="A262" s="1">
        <v>23096237</v>
      </c>
      <c r="B262" s="1">
        <v>76245354</v>
      </c>
      <c r="C262" s="2">
        <f t="shared" si="23"/>
        <v>24296237</v>
      </c>
      <c r="D262" s="3">
        <v>1200000</v>
      </c>
      <c r="E262" s="5"/>
      <c r="F262" s="5"/>
    </row>
    <row r="263" spans="1:6" customFormat="1" x14ac:dyDescent="0.3">
      <c r="A263" s="1">
        <v>412086</v>
      </c>
      <c r="B263" s="1">
        <v>21146496</v>
      </c>
      <c r="C263" s="2">
        <f t="shared" si="23"/>
        <v>1862086</v>
      </c>
      <c r="D263" s="3">
        <v>1450000</v>
      </c>
      <c r="E263" s="5"/>
      <c r="F263" s="5"/>
    </row>
    <row r="264" spans="1:6" customFormat="1" x14ac:dyDescent="0.3">
      <c r="A264" s="1">
        <v>1862086</v>
      </c>
      <c r="B264" s="1">
        <v>27222928</v>
      </c>
      <c r="C264" s="2">
        <f t="shared" si="23"/>
        <v>3312086</v>
      </c>
      <c r="D264" s="3">
        <v>1450000</v>
      </c>
      <c r="E264" s="5"/>
      <c r="F264" s="5"/>
    </row>
    <row r="265" spans="1:6" customFormat="1" x14ac:dyDescent="0.3">
      <c r="A265" s="1">
        <v>3312086</v>
      </c>
      <c r="B265" s="1">
        <v>31499838</v>
      </c>
      <c r="C265" s="2">
        <f t="shared" si="23"/>
        <v>4762086</v>
      </c>
      <c r="D265" s="3">
        <v>1450000</v>
      </c>
      <c r="E265" s="5"/>
      <c r="F265" s="5"/>
    </row>
    <row r="266" spans="1:6" customFormat="1" x14ac:dyDescent="0.3">
      <c r="A266" s="1">
        <v>4762086</v>
      </c>
      <c r="B266" s="1">
        <v>35400070</v>
      </c>
      <c r="C266" s="2">
        <f t="shared" si="23"/>
        <v>6212086</v>
      </c>
      <c r="D266" s="3">
        <v>1450000</v>
      </c>
      <c r="E266" s="5"/>
      <c r="F266" s="5"/>
    </row>
    <row r="267" spans="1:6" customFormat="1" x14ac:dyDescent="0.3">
      <c r="A267" s="1">
        <v>6212086</v>
      </c>
      <c r="B267" s="1">
        <v>39152104</v>
      </c>
      <c r="C267" s="2">
        <f t="shared" si="23"/>
        <v>7662086</v>
      </c>
      <c r="D267" s="3">
        <v>1450000</v>
      </c>
      <c r="E267" s="5"/>
      <c r="F267" s="5"/>
    </row>
    <row r="268" spans="1:6" customFormat="1" x14ac:dyDescent="0.3">
      <c r="A268" s="1">
        <v>7662086</v>
      </c>
      <c r="B268" s="1">
        <v>42834590</v>
      </c>
      <c r="C268" s="2">
        <f t="shared" ref="C268:C299" si="24">A268+D268</f>
        <v>9112086</v>
      </c>
      <c r="D268" s="3">
        <v>1450000</v>
      </c>
      <c r="E268" s="5"/>
      <c r="F268" s="5"/>
    </row>
    <row r="269" spans="1:6" customFormat="1" x14ac:dyDescent="0.3">
      <c r="A269" s="1">
        <v>9112086</v>
      </c>
      <c r="B269" s="1">
        <v>46482876</v>
      </c>
      <c r="C269" s="2">
        <f t="shared" si="24"/>
        <v>10562086</v>
      </c>
      <c r="D269" s="3">
        <v>1450000</v>
      </c>
      <c r="E269" s="5"/>
      <c r="F269" s="5"/>
    </row>
    <row r="270" spans="1:6" customFormat="1" x14ac:dyDescent="0.3">
      <c r="A270" s="1">
        <v>10562086</v>
      </c>
      <c r="B270" s="1">
        <v>50115306</v>
      </c>
      <c r="C270" s="2">
        <f t="shared" si="24"/>
        <v>12012086</v>
      </c>
      <c r="D270" s="3">
        <v>1450000</v>
      </c>
      <c r="E270" s="5"/>
      <c r="F270" s="5"/>
    </row>
    <row r="271" spans="1:6" customFormat="1" x14ac:dyDescent="0.3">
      <c r="A271" s="1">
        <v>12012086</v>
      </c>
      <c r="B271" s="1">
        <v>53742288</v>
      </c>
      <c r="C271" s="2">
        <f t="shared" si="24"/>
        <v>13462086</v>
      </c>
      <c r="D271" s="3">
        <v>1450000</v>
      </c>
      <c r="E271" s="5"/>
      <c r="F271" s="5"/>
    </row>
    <row r="272" spans="1:6" customFormat="1" x14ac:dyDescent="0.3">
      <c r="A272" s="1">
        <v>13462086</v>
      </c>
      <c r="B272" s="1">
        <v>57370090</v>
      </c>
      <c r="C272" s="2">
        <f t="shared" si="24"/>
        <v>14912086</v>
      </c>
      <c r="D272" s="3">
        <v>1450000</v>
      </c>
      <c r="E272" s="5"/>
      <c r="F272" s="5"/>
    </row>
    <row r="273" spans="1:6" customFormat="1" x14ac:dyDescent="0.3">
      <c r="A273" s="1">
        <v>14912086</v>
      </c>
      <c r="B273" s="1">
        <v>61002630</v>
      </c>
      <c r="C273" s="2">
        <f t="shared" si="24"/>
        <v>16362086</v>
      </c>
      <c r="D273" s="3">
        <v>1450000</v>
      </c>
      <c r="E273" s="5"/>
      <c r="F273" s="5"/>
    </row>
    <row r="274" spans="1:6" customFormat="1" x14ac:dyDescent="0.3">
      <c r="A274" s="1">
        <v>16362086</v>
      </c>
      <c r="B274" s="1">
        <v>64642430</v>
      </c>
      <c r="C274" s="2">
        <f t="shared" si="24"/>
        <v>17812086</v>
      </c>
      <c r="D274" s="3">
        <v>1450000</v>
      </c>
      <c r="E274" s="5"/>
      <c r="F274" s="5"/>
    </row>
    <row r="275" spans="1:6" customFormat="1" x14ac:dyDescent="0.3">
      <c r="A275" s="1">
        <v>17812086</v>
      </c>
      <c r="B275" s="1">
        <v>68291126</v>
      </c>
      <c r="C275" s="2">
        <f t="shared" si="24"/>
        <v>19262086</v>
      </c>
      <c r="D275" s="3">
        <v>1450000</v>
      </c>
      <c r="E275" s="5"/>
      <c r="F275" s="5"/>
    </row>
    <row r="276" spans="1:6" customFormat="1" x14ac:dyDescent="0.3">
      <c r="A276" s="1">
        <v>19262086</v>
      </c>
      <c r="B276" s="1">
        <v>71949788</v>
      </c>
      <c r="C276" s="2">
        <f t="shared" si="24"/>
        <v>20712086</v>
      </c>
      <c r="D276" s="3">
        <v>1450000</v>
      </c>
      <c r="E276" s="5"/>
      <c r="F276" s="5"/>
    </row>
    <row r="277" spans="1:6" customFormat="1" x14ac:dyDescent="0.3">
      <c r="A277" s="1">
        <v>20712086</v>
      </c>
      <c r="B277" s="1">
        <v>75619096</v>
      </c>
      <c r="C277" s="2">
        <f t="shared" si="24"/>
        <v>22162086</v>
      </c>
      <c r="D277" s="3">
        <v>1450000</v>
      </c>
      <c r="E277" s="5"/>
      <c r="F277" s="5"/>
    </row>
    <row r="278" spans="1:6" customFormat="1" x14ac:dyDescent="0.3">
      <c r="A278" s="1">
        <v>22162086</v>
      </c>
      <c r="B278" s="1">
        <v>79299476</v>
      </c>
      <c r="C278" s="2">
        <f t="shared" si="24"/>
        <v>23612086</v>
      </c>
      <c r="D278" s="3">
        <v>1450000</v>
      </c>
      <c r="E278" s="5"/>
      <c r="F278" s="5"/>
    </row>
    <row r="279" spans="1:6" customFormat="1" x14ac:dyDescent="0.3">
      <c r="A279" s="1">
        <v>23612086</v>
      </c>
      <c r="B279" s="1">
        <v>82991174</v>
      </c>
      <c r="C279" s="2">
        <f t="shared" si="24"/>
        <v>25062086</v>
      </c>
      <c r="D279" s="3">
        <v>1450000</v>
      </c>
      <c r="E279" s="5"/>
      <c r="F279" s="5"/>
    </row>
    <row r="280" spans="1:6" customFormat="1" x14ac:dyDescent="0.3">
      <c r="A280" s="1">
        <v>25062086</v>
      </c>
      <c r="B280" s="1">
        <v>86694304</v>
      </c>
      <c r="C280" s="2">
        <f t="shared" si="24"/>
        <v>26512086</v>
      </c>
      <c r="D280" s="3">
        <v>1450000</v>
      </c>
      <c r="E280" s="5"/>
      <c r="F280" s="5"/>
    </row>
    <row r="281" spans="1:6" customFormat="1" x14ac:dyDescent="0.3">
      <c r="A281" s="1">
        <v>26512086</v>
      </c>
      <c r="B281" s="1">
        <v>90408894</v>
      </c>
      <c r="C281" s="2">
        <f t="shared" si="24"/>
        <v>27962086</v>
      </c>
      <c r="D281" s="3">
        <v>1450000</v>
      </c>
      <c r="E281" s="5"/>
      <c r="F281" s="5"/>
    </row>
    <row r="282" spans="1:6" customFormat="1" x14ac:dyDescent="0.3">
      <c r="A282" s="1">
        <v>27962086</v>
      </c>
      <c r="B282" s="1">
        <v>94134908</v>
      </c>
      <c r="C282" s="2">
        <f t="shared" si="24"/>
        <v>29412086</v>
      </c>
      <c r="D282" s="3">
        <v>1450000</v>
      </c>
      <c r="E282" s="5"/>
      <c r="F282" s="5"/>
    </row>
    <row r="283" spans="1:6" customFormat="1" x14ac:dyDescent="0.3">
      <c r="A283" s="1">
        <v>29412086</v>
      </c>
      <c r="B283" s="1">
        <v>97872264</v>
      </c>
      <c r="C283" s="2">
        <f t="shared" si="24"/>
        <v>30862086</v>
      </c>
      <c r="D283" s="3">
        <v>1450000</v>
      </c>
      <c r="E283" s="5"/>
      <c r="F283" s="5"/>
    </row>
    <row r="284" spans="1:6" customFormat="1" x14ac:dyDescent="0.3">
      <c r="A284" s="1">
        <v>46127337</v>
      </c>
      <c r="B284" s="1">
        <v>142193496</v>
      </c>
      <c r="C284" s="2">
        <f t="shared" si="24"/>
        <v>47597337</v>
      </c>
      <c r="D284" s="3">
        <v>1470000</v>
      </c>
      <c r="E284" s="5"/>
      <c r="F284" s="5"/>
    </row>
    <row r="285" spans="1:6" customFormat="1" x14ac:dyDescent="0.3">
      <c r="A285" s="1">
        <v>312550</v>
      </c>
      <c r="B285" s="1">
        <v>25907578</v>
      </c>
      <c r="C285" s="2">
        <f t="shared" si="24"/>
        <v>2162550</v>
      </c>
      <c r="D285" s="3">
        <v>1850000</v>
      </c>
      <c r="E285" s="5"/>
      <c r="F285" s="5"/>
    </row>
    <row r="286" spans="1:6" customFormat="1" x14ac:dyDescent="0.3">
      <c r="A286" s="1">
        <v>2162550</v>
      </c>
      <c r="B286" s="1">
        <v>34927136</v>
      </c>
      <c r="C286" s="2">
        <f t="shared" si="24"/>
        <v>4012550</v>
      </c>
      <c r="D286" s="3">
        <v>1850000</v>
      </c>
      <c r="E286" s="5"/>
      <c r="F286" s="5"/>
    </row>
    <row r="287" spans="1:6" customFormat="1" x14ac:dyDescent="0.3">
      <c r="A287" s="1">
        <v>4012550</v>
      </c>
      <c r="B287" s="1">
        <v>40629876</v>
      </c>
      <c r="C287" s="2">
        <f t="shared" si="24"/>
        <v>5862550</v>
      </c>
      <c r="D287" s="3">
        <v>1850000</v>
      </c>
      <c r="E287" s="5"/>
      <c r="F287" s="5"/>
    </row>
    <row r="288" spans="1:6" customFormat="1" x14ac:dyDescent="0.3">
      <c r="A288" s="1">
        <v>5862550</v>
      </c>
      <c r="B288" s="1">
        <v>45770886</v>
      </c>
      <c r="C288" s="2">
        <f t="shared" si="24"/>
        <v>7712550</v>
      </c>
      <c r="D288" s="3">
        <v>1850000</v>
      </c>
      <c r="E288" s="5"/>
      <c r="F288" s="5"/>
    </row>
    <row r="289" spans="1:6" customFormat="1" x14ac:dyDescent="0.3">
      <c r="A289" s="1">
        <v>7712550</v>
      </c>
      <c r="B289" s="1">
        <v>50698518</v>
      </c>
      <c r="C289" s="2">
        <f t="shared" si="24"/>
        <v>9562550</v>
      </c>
      <c r="D289" s="3">
        <v>1850000</v>
      </c>
      <c r="E289" s="5"/>
      <c r="F289" s="5"/>
    </row>
    <row r="290" spans="1:6" customFormat="1" x14ac:dyDescent="0.3">
      <c r="A290" s="1">
        <v>9562550</v>
      </c>
      <c r="B290" s="1">
        <v>55527222</v>
      </c>
      <c r="C290" s="2">
        <f t="shared" si="24"/>
        <v>11412550</v>
      </c>
      <c r="D290" s="3">
        <v>1850000</v>
      </c>
      <c r="E290" s="5"/>
      <c r="F290" s="5"/>
    </row>
    <row r="291" spans="1:6" customFormat="1" x14ac:dyDescent="0.3">
      <c r="A291" s="1">
        <v>11412550</v>
      </c>
      <c r="B291" s="1">
        <v>60307300</v>
      </c>
      <c r="C291" s="2">
        <f t="shared" si="24"/>
        <v>13262550</v>
      </c>
      <c r="D291" s="3">
        <v>1850000</v>
      </c>
      <c r="E291" s="5"/>
      <c r="F291" s="5"/>
    </row>
    <row r="292" spans="1:6" customFormat="1" x14ac:dyDescent="0.3">
      <c r="A292" s="1">
        <v>13262550</v>
      </c>
      <c r="B292" s="1">
        <v>65064516</v>
      </c>
      <c r="C292" s="2">
        <f t="shared" si="24"/>
        <v>15112550</v>
      </c>
      <c r="D292" s="3">
        <v>1850000</v>
      </c>
      <c r="E292" s="5"/>
      <c r="F292" s="5"/>
    </row>
    <row r="293" spans="1:6" customFormat="1" x14ac:dyDescent="0.3">
      <c r="A293" s="1">
        <v>15112550</v>
      </c>
      <c r="B293" s="1">
        <v>69813368</v>
      </c>
      <c r="C293" s="2">
        <f t="shared" si="24"/>
        <v>16962550</v>
      </c>
      <c r="D293" s="3">
        <v>1850000</v>
      </c>
      <c r="E293" s="5"/>
      <c r="F293" s="5"/>
    </row>
    <row r="294" spans="1:6" customFormat="1" x14ac:dyDescent="0.3">
      <c r="A294" s="1">
        <v>16962550</v>
      </c>
      <c r="B294" s="1">
        <v>74562534</v>
      </c>
      <c r="C294" s="2">
        <f t="shared" si="24"/>
        <v>18812550</v>
      </c>
      <c r="D294" s="3">
        <v>1850000</v>
      </c>
      <c r="E294" s="5"/>
      <c r="F294" s="5"/>
    </row>
    <row r="295" spans="1:6" customFormat="1" x14ac:dyDescent="0.3">
      <c r="A295" s="1">
        <v>18812550</v>
      </c>
      <c r="B295" s="1">
        <v>79317426</v>
      </c>
      <c r="C295" s="2">
        <f t="shared" si="24"/>
        <v>20662550</v>
      </c>
      <c r="D295" s="3">
        <v>1850000</v>
      </c>
      <c r="E295" s="5"/>
      <c r="F295" s="5"/>
    </row>
    <row r="296" spans="1:6" customFormat="1" x14ac:dyDescent="0.3">
      <c r="A296" s="1">
        <v>20662550</v>
      </c>
      <c r="B296" s="1">
        <v>84081510</v>
      </c>
      <c r="C296" s="2">
        <f t="shared" si="24"/>
        <v>22512550</v>
      </c>
      <c r="D296" s="3">
        <v>1850000</v>
      </c>
      <c r="E296" s="5"/>
      <c r="F296" s="5"/>
    </row>
    <row r="297" spans="1:6" customFormat="1" x14ac:dyDescent="0.3">
      <c r="A297" s="1">
        <v>22512550</v>
      </c>
      <c r="B297" s="1">
        <v>88857038</v>
      </c>
      <c r="C297" s="2">
        <f t="shared" si="24"/>
        <v>24362550</v>
      </c>
      <c r="D297" s="3">
        <v>1850000</v>
      </c>
      <c r="E297" s="5"/>
      <c r="F297" s="5"/>
    </row>
    <row r="298" spans="1:6" customFormat="1" x14ac:dyDescent="0.3">
      <c r="A298" s="1">
        <v>24362550</v>
      </c>
      <c r="B298" s="1">
        <v>93645480</v>
      </c>
      <c r="C298" s="2">
        <f t="shared" si="24"/>
        <v>26212550</v>
      </c>
      <c r="D298" s="3">
        <v>1850000</v>
      </c>
      <c r="E298" s="5"/>
      <c r="F298" s="5"/>
    </row>
    <row r="299" spans="1:6" customFormat="1" x14ac:dyDescent="0.3">
      <c r="A299" s="1">
        <v>26212550</v>
      </c>
      <c r="B299" s="1">
        <v>98447778</v>
      </c>
      <c r="C299" s="2">
        <f t="shared" si="24"/>
        <v>28062550</v>
      </c>
      <c r="D299" s="3">
        <v>1850000</v>
      </c>
      <c r="E299" s="5"/>
      <c r="F299" s="5"/>
    </row>
    <row r="300" spans="1:6" customFormat="1" x14ac:dyDescent="0.3">
      <c r="A300" s="1">
        <v>28062550</v>
      </c>
      <c r="B300" s="1">
        <v>103264524</v>
      </c>
      <c r="C300" s="2">
        <f t="shared" ref="C300:C331" si="25">A300+D300</f>
        <v>29912550</v>
      </c>
      <c r="D300" s="3">
        <v>1850000</v>
      </c>
      <c r="E300" s="5"/>
      <c r="F300" s="5"/>
    </row>
    <row r="301" spans="1:6" customFormat="1" x14ac:dyDescent="0.3">
      <c r="A301" s="1">
        <v>29912550</v>
      </c>
      <c r="B301" s="1">
        <v>108096056</v>
      </c>
      <c r="C301" s="2">
        <f t="shared" si="25"/>
        <v>31762550</v>
      </c>
      <c r="D301" s="3">
        <v>1850000</v>
      </c>
      <c r="E301" s="5"/>
      <c r="F301" s="5"/>
    </row>
    <row r="302" spans="1:6" customFormat="1" x14ac:dyDescent="0.3">
      <c r="A302" s="1">
        <v>31762550</v>
      </c>
      <c r="B302" s="1">
        <v>112942546</v>
      </c>
      <c r="C302" s="2">
        <f t="shared" si="25"/>
        <v>33612550</v>
      </c>
      <c r="D302" s="3">
        <v>1850000</v>
      </c>
      <c r="E302" s="5"/>
      <c r="F302" s="5"/>
    </row>
    <row r="303" spans="1:6" customFormat="1" x14ac:dyDescent="0.3">
      <c r="A303" s="1">
        <v>33612550</v>
      </c>
      <c r="B303" s="1">
        <v>117804040</v>
      </c>
      <c r="C303" s="2">
        <f t="shared" si="25"/>
        <v>35462550</v>
      </c>
      <c r="D303" s="3">
        <v>1850000</v>
      </c>
      <c r="E303" s="5"/>
      <c r="F303" s="5"/>
    </row>
    <row r="304" spans="1:6" customFormat="1" x14ac:dyDescent="0.3">
      <c r="A304" s="1">
        <v>35462550</v>
      </c>
      <c r="B304" s="1">
        <v>122680500</v>
      </c>
      <c r="C304" s="2">
        <f t="shared" si="25"/>
        <v>37312550</v>
      </c>
      <c r="D304" s="3">
        <v>1850000</v>
      </c>
      <c r="E304" s="5"/>
      <c r="F304" s="5"/>
    </row>
    <row r="305" spans="1:6" customFormat="1" x14ac:dyDescent="0.3">
      <c r="A305" s="1">
        <v>37312550</v>
      </c>
      <c r="B305" s="1">
        <v>127571824</v>
      </c>
      <c r="C305" s="2">
        <f t="shared" si="25"/>
        <v>39162550</v>
      </c>
      <c r="D305" s="3">
        <v>1850000</v>
      </c>
      <c r="E305" s="5"/>
      <c r="F305" s="5"/>
    </row>
    <row r="306" spans="1:6" customFormat="1" x14ac:dyDescent="0.3">
      <c r="A306" s="1">
        <v>127337</v>
      </c>
      <c r="B306" s="1">
        <v>28959384</v>
      </c>
      <c r="C306" s="2">
        <f t="shared" si="25"/>
        <v>2427337</v>
      </c>
      <c r="D306" s="3">
        <v>2300000</v>
      </c>
      <c r="E306" s="5"/>
      <c r="F306" s="5"/>
    </row>
    <row r="307" spans="1:6" customFormat="1" x14ac:dyDescent="0.3">
      <c r="A307" s="1">
        <v>2427337</v>
      </c>
      <c r="B307" s="1">
        <v>43510550</v>
      </c>
      <c r="C307" s="2">
        <f t="shared" si="25"/>
        <v>4727337</v>
      </c>
      <c r="D307" s="3">
        <v>2300000</v>
      </c>
      <c r="E307" s="5"/>
      <c r="F307" s="5"/>
    </row>
    <row r="308" spans="1:6" customFormat="1" x14ac:dyDescent="0.3">
      <c r="A308" s="1">
        <v>4727337</v>
      </c>
      <c r="B308" s="1">
        <v>50918066</v>
      </c>
      <c r="C308" s="2">
        <f t="shared" si="25"/>
        <v>7027337</v>
      </c>
      <c r="D308" s="3">
        <v>2300000</v>
      </c>
      <c r="E308" s="5"/>
      <c r="F308" s="5"/>
    </row>
    <row r="309" spans="1:6" customFormat="1" x14ac:dyDescent="0.3">
      <c r="A309" s="1">
        <v>7027337</v>
      </c>
      <c r="B309" s="1">
        <v>57507144</v>
      </c>
      <c r="C309" s="2">
        <f t="shared" si="25"/>
        <v>9327337</v>
      </c>
      <c r="D309" s="3">
        <v>2300000</v>
      </c>
      <c r="E309" s="5"/>
      <c r="F309" s="5"/>
    </row>
    <row r="310" spans="1:6" customFormat="1" x14ac:dyDescent="0.3">
      <c r="A310" s="1">
        <v>9327337</v>
      </c>
      <c r="B310" s="1">
        <v>63797374</v>
      </c>
      <c r="C310" s="2">
        <f t="shared" si="25"/>
        <v>11627337</v>
      </c>
      <c r="D310" s="3">
        <v>2300000</v>
      </c>
      <c r="E310" s="5"/>
      <c r="F310" s="5"/>
    </row>
    <row r="311" spans="1:6" customFormat="1" x14ac:dyDescent="0.3">
      <c r="A311" s="1">
        <v>11627337</v>
      </c>
      <c r="B311" s="1">
        <v>69950920</v>
      </c>
      <c r="C311" s="2">
        <f t="shared" si="25"/>
        <v>13927337</v>
      </c>
      <c r="D311" s="3">
        <v>2300000</v>
      </c>
      <c r="E311" s="5"/>
      <c r="F311" s="5"/>
    </row>
    <row r="312" spans="1:6" customFormat="1" x14ac:dyDescent="0.3">
      <c r="A312" s="1">
        <v>13927337</v>
      </c>
      <c r="B312" s="1">
        <v>76037394</v>
      </c>
      <c r="C312" s="2">
        <f t="shared" si="25"/>
        <v>16227337</v>
      </c>
      <c r="D312" s="3">
        <v>2300000</v>
      </c>
      <c r="E312" s="5"/>
      <c r="F312" s="5"/>
    </row>
    <row r="313" spans="1:6" customFormat="1" x14ac:dyDescent="0.3">
      <c r="A313" s="1">
        <v>16227337</v>
      </c>
      <c r="B313" s="1">
        <v>82091974</v>
      </c>
      <c r="C313" s="2">
        <f t="shared" si="25"/>
        <v>18527337</v>
      </c>
      <c r="D313" s="3">
        <v>2300000</v>
      </c>
      <c r="E313" s="5"/>
      <c r="F313" s="5"/>
    </row>
    <row r="314" spans="1:6" customFormat="1" x14ac:dyDescent="0.3">
      <c r="A314" s="1">
        <v>18527337</v>
      </c>
      <c r="B314" s="1">
        <v>88134274</v>
      </c>
      <c r="C314" s="2">
        <f t="shared" si="25"/>
        <v>20827337</v>
      </c>
      <c r="D314" s="3">
        <v>2300000</v>
      </c>
      <c r="E314" s="5"/>
      <c r="F314" s="5"/>
    </row>
    <row r="315" spans="1:6" customFormat="1" x14ac:dyDescent="0.3">
      <c r="A315" s="1">
        <v>20827337</v>
      </c>
      <c r="B315" s="1">
        <v>94175972</v>
      </c>
      <c r="C315" s="2">
        <f t="shared" si="25"/>
        <v>23127337</v>
      </c>
      <c r="D315" s="3">
        <v>2300000</v>
      </c>
      <c r="E315" s="5"/>
      <c r="F315" s="5"/>
    </row>
    <row r="316" spans="1:6" customFormat="1" x14ac:dyDescent="0.3">
      <c r="A316" s="1">
        <v>23127337</v>
      </c>
      <c r="B316" s="1">
        <v>100224318</v>
      </c>
      <c r="C316" s="2">
        <f t="shared" si="25"/>
        <v>25427337</v>
      </c>
      <c r="D316" s="3">
        <v>2300000</v>
      </c>
      <c r="E316" s="5"/>
      <c r="F316" s="5"/>
    </row>
    <row r="317" spans="1:6" customFormat="1" x14ac:dyDescent="0.3">
      <c r="A317" s="1">
        <v>25427337</v>
      </c>
      <c r="B317" s="1">
        <v>106283948</v>
      </c>
      <c r="C317" s="2">
        <f t="shared" si="25"/>
        <v>27727337</v>
      </c>
      <c r="D317" s="3">
        <v>2300000</v>
      </c>
      <c r="E317" s="5"/>
      <c r="F317" s="5"/>
    </row>
    <row r="318" spans="1:6" customFormat="1" x14ac:dyDescent="0.3">
      <c r="A318" s="1">
        <v>27727337</v>
      </c>
      <c r="B318" s="1">
        <v>112357874</v>
      </c>
      <c r="C318" s="2">
        <f t="shared" si="25"/>
        <v>30027337</v>
      </c>
      <c r="D318" s="3">
        <v>2300000</v>
      </c>
      <c r="E318" s="5"/>
      <c r="F318" s="5"/>
    </row>
    <row r="319" spans="1:6" customFormat="1" x14ac:dyDescent="0.3">
      <c r="A319" s="1">
        <v>30027337</v>
      </c>
      <c r="B319" s="1">
        <v>118448054</v>
      </c>
      <c r="C319" s="2">
        <f t="shared" si="25"/>
        <v>32327337</v>
      </c>
      <c r="D319" s="3">
        <v>2300000</v>
      </c>
      <c r="E319" s="5"/>
      <c r="F319" s="5"/>
    </row>
    <row r="320" spans="1:6" customFormat="1" x14ac:dyDescent="0.3">
      <c r="A320" s="1">
        <v>32327337</v>
      </c>
      <c r="B320" s="1">
        <v>124555752</v>
      </c>
      <c r="C320" s="2">
        <f t="shared" si="25"/>
        <v>34627337</v>
      </c>
      <c r="D320" s="3">
        <v>2300000</v>
      </c>
      <c r="E320" s="5"/>
      <c r="F320" s="5"/>
    </row>
    <row r="321" spans="1:10" x14ac:dyDescent="0.3">
      <c r="A321" s="1">
        <v>34627337</v>
      </c>
      <c r="B321" s="1">
        <v>130681762</v>
      </c>
      <c r="C321" s="2">
        <f t="shared" si="25"/>
        <v>36927337</v>
      </c>
      <c r="D321" s="3">
        <v>2300000</v>
      </c>
      <c r="G321"/>
    </row>
    <row r="322" spans="1:10" x14ac:dyDescent="0.3">
      <c r="A322" s="1">
        <v>36927337</v>
      </c>
      <c r="B322" s="1">
        <v>136826550</v>
      </c>
      <c r="C322" s="2">
        <f t="shared" si="25"/>
        <v>39227337</v>
      </c>
      <c r="D322" s="3">
        <v>2300000</v>
      </c>
      <c r="G322"/>
    </row>
    <row r="323" spans="1:10" x14ac:dyDescent="0.3">
      <c r="A323" s="1">
        <v>39227337</v>
      </c>
      <c r="B323" s="1">
        <v>142990352</v>
      </c>
      <c r="C323" s="2">
        <f t="shared" si="25"/>
        <v>41527337</v>
      </c>
      <c r="D323" s="3">
        <v>2300000</v>
      </c>
      <c r="G323"/>
    </row>
    <row r="324" spans="1:10" x14ac:dyDescent="0.3">
      <c r="A324" s="1">
        <v>41527337</v>
      </c>
      <c r="B324" s="1">
        <v>149173244</v>
      </c>
      <c r="C324" s="2">
        <f t="shared" si="25"/>
        <v>43827337</v>
      </c>
      <c r="D324" s="3">
        <v>2300000</v>
      </c>
      <c r="G324"/>
    </row>
    <row r="325" spans="1:10" x14ac:dyDescent="0.3">
      <c r="A325" s="1">
        <v>43827337</v>
      </c>
      <c r="B325" s="1">
        <v>155375184</v>
      </c>
      <c r="C325" s="2">
        <f t="shared" si="25"/>
        <v>46127337</v>
      </c>
      <c r="D325" s="3">
        <v>2300000</v>
      </c>
      <c r="G325"/>
    </row>
    <row r="326" spans="1:10" x14ac:dyDescent="0.3">
      <c r="A326" s="1">
        <v>201269</v>
      </c>
      <c r="B326" s="1">
        <v>35753398</v>
      </c>
      <c r="C326" s="2">
        <f t="shared" si="25"/>
        <v>2901269</v>
      </c>
      <c r="D326" s="3">
        <v>2700000</v>
      </c>
      <c r="E326" s="1">
        <f>H$328+A326^H$326/H$327</f>
        <v>1401381.4743115595</v>
      </c>
      <c r="F326" s="1">
        <f t="shared" ref="F326:F333" si="26">E326-B326</f>
        <v>-34352016.52568844</v>
      </c>
      <c r="G326" s="9" t="s">
        <v>22</v>
      </c>
      <c r="H326">
        <v>1.1000000000000001</v>
      </c>
      <c r="I326" s="12"/>
      <c r="J326" s="12"/>
    </row>
    <row r="327" spans="1:10" x14ac:dyDescent="0.3">
      <c r="A327" s="1">
        <v>2901269</v>
      </c>
      <c r="B327" s="1">
        <v>52142238</v>
      </c>
      <c r="C327" s="2">
        <f t="shared" si="25"/>
        <v>5601269</v>
      </c>
      <c r="D327" s="3">
        <v>2700000</v>
      </c>
      <c r="E327" s="1">
        <f t="shared" ref="E327:E333" si="27">H$328+A327^H$326/H$327</f>
        <v>8555262.2466156017</v>
      </c>
      <c r="F327" s="1">
        <f t="shared" si="26"/>
        <v>-43586975.753384396</v>
      </c>
      <c r="G327" s="8" t="s">
        <v>23</v>
      </c>
      <c r="H327" s="19">
        <f>A347^H326/(B347-H328)</f>
        <v>1.7005807310806673</v>
      </c>
      <c r="I327" s="12"/>
      <c r="J327" s="12"/>
    </row>
    <row r="328" spans="1:10" x14ac:dyDescent="0.3">
      <c r="A328" s="1">
        <v>5601269</v>
      </c>
      <c r="B328" s="1">
        <v>60954150</v>
      </c>
      <c r="C328" s="2">
        <f t="shared" si="25"/>
        <v>8301269</v>
      </c>
      <c r="D328" s="3">
        <v>2700000</v>
      </c>
      <c r="E328" s="1">
        <f t="shared" si="27"/>
        <v>16578219.514047852</v>
      </c>
      <c r="F328" s="1">
        <f t="shared" si="26"/>
        <v>-44375930.485952146</v>
      </c>
      <c r="G328" s="8" t="s">
        <v>24</v>
      </c>
      <c r="H328" s="10">
        <v>1000000</v>
      </c>
      <c r="I328" s="12"/>
      <c r="J328" s="12"/>
    </row>
    <row r="329" spans="1:10" x14ac:dyDescent="0.3">
      <c r="A329" s="1">
        <v>8301269</v>
      </c>
      <c r="B329" s="1">
        <v>68811478</v>
      </c>
      <c r="C329" s="2">
        <f t="shared" si="25"/>
        <v>11001269</v>
      </c>
      <c r="D329" s="3">
        <v>2700000</v>
      </c>
      <c r="E329" s="1">
        <f t="shared" si="27"/>
        <v>25013843.839680243</v>
      </c>
      <c r="F329" s="1">
        <f t="shared" si="26"/>
        <v>-43797634.16031976</v>
      </c>
      <c r="G329"/>
      <c r="I329" s="12"/>
      <c r="J329" s="12"/>
    </row>
    <row r="330" spans="1:10" x14ac:dyDescent="0.3">
      <c r="A330" s="1">
        <v>11001269</v>
      </c>
      <c r="B330" s="1">
        <v>76317782</v>
      </c>
      <c r="C330" s="2">
        <f t="shared" si="25"/>
        <v>13701269</v>
      </c>
      <c r="D330" s="3">
        <v>2700000</v>
      </c>
      <c r="E330" s="1">
        <f t="shared" si="27"/>
        <v>33733301.34034799</v>
      </c>
      <c r="F330" s="1">
        <f t="shared" si="26"/>
        <v>-42584480.65965201</v>
      </c>
      <c r="G330" s="7"/>
      <c r="H330" s="7"/>
      <c r="I330" s="12"/>
      <c r="J330" s="12"/>
    </row>
    <row r="331" spans="1:10" x14ac:dyDescent="0.3">
      <c r="A331" s="1">
        <v>13701269</v>
      </c>
      <c r="B331" s="1">
        <v>83663144</v>
      </c>
      <c r="C331" s="2">
        <f t="shared" si="25"/>
        <v>16401269</v>
      </c>
      <c r="D331" s="3">
        <v>2700000</v>
      </c>
      <c r="E331" s="1">
        <f t="shared" si="27"/>
        <v>42671546.528485611</v>
      </c>
      <c r="F331" s="1">
        <f t="shared" si="26"/>
        <v>-40991597.471514389</v>
      </c>
      <c r="G331"/>
      <c r="H331" s="6"/>
      <c r="I331" s="12"/>
      <c r="J331" s="12"/>
    </row>
    <row r="332" spans="1:10" x14ac:dyDescent="0.3">
      <c r="A332" s="1">
        <v>16401269</v>
      </c>
      <c r="B332" s="1">
        <v>90929508</v>
      </c>
      <c r="C332" s="2">
        <f t="shared" ref="C332:C347" si="28">A332+D332</f>
        <v>19101269</v>
      </c>
      <c r="D332" s="3">
        <v>2700000</v>
      </c>
      <c r="E332" s="1">
        <f t="shared" si="27"/>
        <v>51788798.963325486</v>
      </c>
      <c r="F332" s="1">
        <f t="shared" si="26"/>
        <v>-39140709.036674514</v>
      </c>
      <c r="G332"/>
      <c r="H332" s="6"/>
      <c r="I332" s="12"/>
      <c r="J332" s="12"/>
    </row>
    <row r="333" spans="1:10" x14ac:dyDescent="0.3">
      <c r="A333" s="1">
        <v>19101269</v>
      </c>
      <c r="B333" s="1">
        <v>98158368</v>
      </c>
      <c r="C333" s="2">
        <f t="shared" si="28"/>
        <v>21801269</v>
      </c>
      <c r="D333" s="3">
        <v>2700000</v>
      </c>
      <c r="E333" s="1">
        <f t="shared" si="27"/>
        <v>61058044.712162487</v>
      </c>
      <c r="F333" s="1">
        <f t="shared" si="26"/>
        <v>-37100323.287837513</v>
      </c>
      <c r="G333"/>
      <c r="H333" s="6"/>
      <c r="I333" s="12"/>
      <c r="J333" s="12"/>
    </row>
    <row r="334" spans="1:10" x14ac:dyDescent="0.3">
      <c r="A334" s="1">
        <v>21801269</v>
      </c>
      <c r="B334" s="1">
        <v>105372906</v>
      </c>
      <c r="C334" s="2">
        <f t="shared" si="28"/>
        <v>24501269</v>
      </c>
      <c r="D334" s="3">
        <v>2700000</v>
      </c>
      <c r="E334" s="1">
        <f t="shared" ref="E334:E347" si="29">H$328+A334^H$326/H$327</f>
        <v>70459667.027307928</v>
      </c>
      <c r="F334" s="1">
        <f t="shared" ref="F334:F360" si="30">E334-B334</f>
        <v>-34913238.972692072</v>
      </c>
      <c r="G334"/>
    </row>
    <row r="335" spans="1:10" x14ac:dyDescent="0.3">
      <c r="A335" s="1">
        <v>24501269</v>
      </c>
      <c r="B335" s="1">
        <v>112586930</v>
      </c>
      <c r="C335" s="2">
        <f t="shared" si="28"/>
        <v>27201269</v>
      </c>
      <c r="D335" s="3">
        <v>2700000</v>
      </c>
      <c r="E335" s="1">
        <f t="shared" si="29"/>
        <v>79978736.648582831</v>
      </c>
      <c r="F335" s="1">
        <f t="shared" si="30"/>
        <v>-32608193.351417169</v>
      </c>
      <c r="G335"/>
    </row>
    <row r="336" spans="1:10" x14ac:dyDescent="0.3">
      <c r="A336" s="1">
        <v>27201269</v>
      </c>
      <c r="B336" s="1">
        <v>119809024</v>
      </c>
      <c r="C336" s="2">
        <f t="shared" si="28"/>
        <v>29901269</v>
      </c>
      <c r="D336" s="3">
        <v>2700000</v>
      </c>
      <c r="E336" s="1">
        <f t="shared" si="29"/>
        <v>89603489.86567539</v>
      </c>
      <c r="F336" s="1">
        <f t="shared" si="30"/>
        <v>-30205534.13432461</v>
      </c>
      <c r="G336"/>
    </row>
    <row r="337" spans="1:9" x14ac:dyDescent="0.3">
      <c r="A337" s="1">
        <v>29901269</v>
      </c>
      <c r="B337" s="1">
        <v>127044676</v>
      </c>
      <c r="C337" s="2">
        <f t="shared" si="28"/>
        <v>32601269</v>
      </c>
      <c r="D337" s="3">
        <v>2700000</v>
      </c>
      <c r="E337" s="1">
        <f t="shared" si="29"/>
        <v>99324405.263069078</v>
      </c>
      <c r="F337" s="1">
        <f t="shared" si="30"/>
        <v>-27720270.736930922</v>
      </c>
      <c r="G337"/>
    </row>
    <row r="338" spans="1:9" x14ac:dyDescent="0.3">
      <c r="A338" s="1">
        <v>32601269</v>
      </c>
      <c r="B338" s="1">
        <v>134297452</v>
      </c>
      <c r="C338" s="2">
        <f t="shared" si="28"/>
        <v>35301269</v>
      </c>
      <c r="D338" s="3">
        <v>2700000</v>
      </c>
      <c r="E338" s="1">
        <f t="shared" si="29"/>
        <v>109133609.97900678</v>
      </c>
      <c r="F338" s="1">
        <f t="shared" si="30"/>
        <v>-25163842.020993218</v>
      </c>
      <c r="G338"/>
    </row>
    <row r="339" spans="1:9" x14ac:dyDescent="0.3">
      <c r="A339" s="1">
        <v>35301269</v>
      </c>
      <c r="B339" s="1">
        <v>141569670</v>
      </c>
      <c r="C339" s="2">
        <f t="shared" si="28"/>
        <v>38001269</v>
      </c>
      <c r="D339" s="3">
        <v>2700000</v>
      </c>
      <c r="E339" s="1">
        <f t="shared" si="29"/>
        <v>119024479.94166921</v>
      </c>
      <c r="F339" s="1">
        <f t="shared" si="30"/>
        <v>-22545190.058330789</v>
      </c>
      <c r="G339"/>
    </row>
    <row r="340" spans="1:9" x14ac:dyDescent="0.3">
      <c r="A340" s="1">
        <v>38001269</v>
      </c>
      <c r="B340" s="1">
        <v>148862832</v>
      </c>
      <c r="C340" s="2">
        <f t="shared" si="28"/>
        <v>40701269</v>
      </c>
      <c r="D340" s="3">
        <v>2700000</v>
      </c>
      <c r="E340" s="1">
        <f t="shared" si="29"/>
        <v>128991360.53823602</v>
      </c>
      <c r="F340" s="1">
        <f t="shared" si="30"/>
        <v>-19871471.461763978</v>
      </c>
      <c r="G340"/>
    </row>
    <row r="341" spans="1:9" x14ac:dyDescent="0.3">
      <c r="A341" s="1">
        <v>40701269</v>
      </c>
      <c r="B341" s="1">
        <v>156177870</v>
      </c>
      <c r="C341" s="2">
        <f t="shared" si="28"/>
        <v>43401269</v>
      </c>
      <c r="D341" s="3">
        <v>2700000</v>
      </c>
      <c r="E341" s="1">
        <f t="shared" si="29"/>
        <v>139029365.36311972</v>
      </c>
      <c r="F341" s="1">
        <f t="shared" si="30"/>
        <v>-17148504.636880279</v>
      </c>
      <c r="G341"/>
    </row>
    <row r="342" spans="1:9" x14ac:dyDescent="0.3">
      <c r="A342" s="1">
        <v>43401269</v>
      </c>
      <c r="B342" s="1">
        <v>163515336</v>
      </c>
      <c r="C342" s="2">
        <f t="shared" si="28"/>
        <v>46101269</v>
      </c>
      <c r="D342" s="3">
        <v>2700000</v>
      </c>
      <c r="E342" s="1">
        <f t="shared" si="29"/>
        <v>149134227.438364</v>
      </c>
      <c r="F342" s="1">
        <f t="shared" si="30"/>
        <v>-14381108.561636001</v>
      </c>
      <c r="G342"/>
    </row>
    <row r="343" spans="1:9" x14ac:dyDescent="0.3">
      <c r="A343" s="1">
        <v>46101269</v>
      </c>
      <c r="B343" s="1">
        <v>170875510</v>
      </c>
      <c r="C343" s="2">
        <f t="shared" si="28"/>
        <v>48801269</v>
      </c>
      <c r="D343" s="3">
        <v>2700000</v>
      </c>
      <c r="E343" s="1">
        <f t="shared" si="29"/>
        <v>159302186.78334343</v>
      </c>
      <c r="F343" s="1">
        <f t="shared" si="30"/>
        <v>-11573323.216656566</v>
      </c>
      <c r="G343"/>
    </row>
    <row r="344" spans="1:9" x14ac:dyDescent="0.3">
      <c r="A344" s="1">
        <v>48801269</v>
      </c>
      <c r="B344" s="1">
        <v>178258478</v>
      </c>
      <c r="C344" s="2">
        <f t="shared" si="28"/>
        <v>51501269</v>
      </c>
      <c r="D344" s="3">
        <v>2700000</v>
      </c>
      <c r="E344" s="1">
        <f t="shared" si="29"/>
        <v>169529903.82733989</v>
      </c>
      <c r="F344" s="1">
        <f t="shared" si="30"/>
        <v>-8728574.1726601124</v>
      </c>
      <c r="G344"/>
    </row>
    <row r="345" spans="1:9" x14ac:dyDescent="0.3">
      <c r="A345" s="1">
        <v>51501269</v>
      </c>
      <c r="B345" s="1">
        <v>185664188</v>
      </c>
      <c r="C345" s="2">
        <f t="shared" si="28"/>
        <v>54201269</v>
      </c>
      <c r="D345" s="3">
        <v>2700000</v>
      </c>
      <c r="E345" s="1">
        <f t="shared" si="29"/>
        <v>179814391.61329898</v>
      </c>
      <c r="F345" s="1">
        <f t="shared" si="30"/>
        <v>-5849796.3867010176</v>
      </c>
      <c r="G345"/>
    </row>
    <row r="346" spans="1:9" x14ac:dyDescent="0.3">
      <c r="A346" s="1">
        <v>54201269</v>
      </c>
      <c r="B346" s="1">
        <v>193092496</v>
      </c>
      <c r="C346" s="2">
        <f t="shared" si="28"/>
        <v>56901269</v>
      </c>
      <c r="D346" s="3">
        <v>2700000</v>
      </c>
      <c r="E346" s="1">
        <f t="shared" si="29"/>
        <v>190152961.9367753</v>
      </c>
      <c r="F346" s="1">
        <f t="shared" si="30"/>
        <v>-2939534.0632247031</v>
      </c>
      <c r="G346"/>
    </row>
    <row r="347" spans="1:9" x14ac:dyDescent="0.3">
      <c r="A347" s="20">
        <v>56901269</v>
      </c>
      <c r="B347" s="20">
        <v>200543182</v>
      </c>
      <c r="C347" s="21">
        <f t="shared" si="28"/>
        <v>59601269</v>
      </c>
      <c r="D347" s="22">
        <v>2700000</v>
      </c>
      <c r="E347" s="1">
        <f t="shared" si="29"/>
        <v>200543182</v>
      </c>
      <c r="F347" s="1">
        <f t="shared" si="30"/>
        <v>0</v>
      </c>
      <c r="G347"/>
    </row>
    <row r="348" spans="1:9" x14ac:dyDescent="0.3">
      <c r="A348" s="17">
        <v>51205</v>
      </c>
      <c r="B348" s="17">
        <v>341147252</v>
      </c>
      <c r="C348" s="2">
        <v>30051205</v>
      </c>
      <c r="D348" s="2">
        <v>30000000</v>
      </c>
      <c r="E348" s="5">
        <f>H$349*A348+H$350</f>
        <v>670821002</v>
      </c>
      <c r="F348" s="5">
        <f t="shared" si="30"/>
        <v>329673750</v>
      </c>
      <c r="G348"/>
      <c r="H348" s="23" t="s">
        <v>25</v>
      </c>
      <c r="I348" s="5"/>
    </row>
    <row r="349" spans="1:9" x14ac:dyDescent="0.3">
      <c r="A349" s="17">
        <v>30051205</v>
      </c>
      <c r="B349" s="17">
        <v>737302880</v>
      </c>
      <c r="C349" s="2">
        <v>60051205</v>
      </c>
      <c r="D349" s="2">
        <v>30000000</v>
      </c>
      <c r="E349" s="5">
        <f t="shared" ref="E349:E360" si="31">H$349*A349+H$350</f>
        <v>775079274</v>
      </c>
      <c r="F349" s="5">
        <f t="shared" si="30"/>
        <v>37776394</v>
      </c>
      <c r="G349"/>
      <c r="H349" s="5">
        <f>3258071/937500</f>
        <v>3.4752757333333335</v>
      </c>
      <c r="I349" s="5" t="s">
        <v>27</v>
      </c>
    </row>
    <row r="350" spans="1:9" x14ac:dyDescent="0.3">
      <c r="A350" s="17">
        <v>60051205</v>
      </c>
      <c r="B350" s="17">
        <v>865531206</v>
      </c>
      <c r="C350" s="2">
        <v>90051205</v>
      </c>
      <c r="D350" s="2">
        <v>30000000</v>
      </c>
      <c r="E350" s="5">
        <f t="shared" si="31"/>
        <v>879337546</v>
      </c>
      <c r="F350" s="5">
        <f t="shared" si="30"/>
        <v>13806340</v>
      </c>
      <c r="G350"/>
      <c r="H350" s="5">
        <f>628727859849445/937500</f>
        <v>670643050.50607467</v>
      </c>
      <c r="I350" s="5" t="s">
        <v>26</v>
      </c>
    </row>
    <row r="351" spans="1:9" x14ac:dyDescent="0.3">
      <c r="A351" s="17">
        <v>90051205</v>
      </c>
      <c r="B351" s="17">
        <v>978775876</v>
      </c>
      <c r="C351" s="2">
        <v>120051205</v>
      </c>
      <c r="D351" s="2">
        <v>30000000</v>
      </c>
      <c r="E351" s="5">
        <f t="shared" si="31"/>
        <v>983595818</v>
      </c>
      <c r="F351" s="5">
        <f t="shared" si="30"/>
        <v>4819942</v>
      </c>
      <c r="G351"/>
    </row>
    <row r="352" spans="1:9" x14ac:dyDescent="0.3">
      <c r="A352" s="17">
        <v>120051205</v>
      </c>
      <c r="B352" s="17">
        <v>1086661166</v>
      </c>
      <c r="C352" s="2">
        <v>150051205</v>
      </c>
      <c r="D352" s="2">
        <v>30000000</v>
      </c>
      <c r="E352" s="5">
        <f t="shared" si="31"/>
        <v>1087854090</v>
      </c>
      <c r="F352" s="5">
        <f t="shared" si="30"/>
        <v>1192924</v>
      </c>
      <c r="G352"/>
    </row>
    <row r="353" spans="1:7" x14ac:dyDescent="0.3">
      <c r="A353" s="17">
        <v>150051205</v>
      </c>
      <c r="B353" s="17">
        <v>1192112362</v>
      </c>
      <c r="C353" s="2">
        <v>180051205</v>
      </c>
      <c r="D353" s="2">
        <v>30000000</v>
      </c>
      <c r="E353" s="5">
        <f t="shared" si="31"/>
        <v>1192112362</v>
      </c>
      <c r="F353" s="5">
        <f t="shared" si="30"/>
        <v>0</v>
      </c>
      <c r="G353"/>
    </row>
    <row r="354" spans="1:7" x14ac:dyDescent="0.3">
      <c r="A354" s="17">
        <v>180051205</v>
      </c>
      <c r="B354" s="17">
        <v>1296370634</v>
      </c>
      <c r="C354" s="2">
        <v>210051205</v>
      </c>
      <c r="D354" s="2">
        <v>30000000</v>
      </c>
      <c r="E354" s="5">
        <f t="shared" si="31"/>
        <v>1296370634</v>
      </c>
      <c r="F354" s="5">
        <f t="shared" si="30"/>
        <v>0</v>
      </c>
      <c r="G354"/>
    </row>
    <row r="355" spans="1:7" x14ac:dyDescent="0.3">
      <c r="A355" s="17">
        <v>540051205</v>
      </c>
      <c r="B355" s="17">
        <v>2548519592</v>
      </c>
      <c r="C355" s="2">
        <v>570051205</v>
      </c>
      <c r="D355" s="2">
        <v>30000000</v>
      </c>
      <c r="E355" s="5">
        <f t="shared" si="31"/>
        <v>2547469898</v>
      </c>
      <c r="F355" s="5">
        <f t="shared" si="30"/>
        <v>-1049694</v>
      </c>
      <c r="G355"/>
    </row>
    <row r="356" spans="1:7" x14ac:dyDescent="0.3">
      <c r="A356" s="17">
        <v>570051205</v>
      </c>
      <c r="B356" s="17">
        <v>2654694440</v>
      </c>
      <c r="C356" s="2">
        <v>600051205</v>
      </c>
      <c r="D356" s="2">
        <v>30000000</v>
      </c>
      <c r="E356" s="5">
        <f t="shared" si="31"/>
        <v>2651728170</v>
      </c>
      <c r="F356" s="5">
        <f t="shared" si="30"/>
        <v>-2966270</v>
      </c>
      <c r="G356"/>
    </row>
    <row r="357" spans="1:7" x14ac:dyDescent="0.3">
      <c r="A357" s="17">
        <v>600051205</v>
      </c>
      <c r="B357" s="17">
        <v>2761193512</v>
      </c>
      <c r="C357" s="2">
        <v>630051205</v>
      </c>
      <c r="D357" s="2">
        <v>30000000</v>
      </c>
      <c r="E357" s="5">
        <f t="shared" si="31"/>
        <v>2755986442</v>
      </c>
      <c r="F357" s="5">
        <f t="shared" si="30"/>
        <v>-5207070</v>
      </c>
      <c r="G357"/>
    </row>
    <row r="358" spans="1:7" x14ac:dyDescent="0.3">
      <c r="A358" s="17">
        <v>630051205</v>
      </c>
      <c r="B358" s="17">
        <v>2868013764</v>
      </c>
      <c r="C358" s="2">
        <v>660051205</v>
      </c>
      <c r="D358" s="2">
        <v>30000000</v>
      </c>
      <c r="E358" s="5">
        <f t="shared" si="31"/>
        <v>2860244714</v>
      </c>
      <c r="F358" s="5">
        <f t="shared" si="30"/>
        <v>-7769050</v>
      </c>
      <c r="G358"/>
    </row>
    <row r="359" spans="1:7" x14ac:dyDescent="0.3">
      <c r="A359" s="17">
        <v>660051205</v>
      </c>
      <c r="B359" s="17">
        <v>2975151438</v>
      </c>
      <c r="C359" s="2">
        <v>690051205</v>
      </c>
      <c r="D359" s="2">
        <v>30000000</v>
      </c>
      <c r="E359" s="5">
        <f t="shared" si="31"/>
        <v>2964502986</v>
      </c>
      <c r="F359" s="5">
        <f t="shared" si="30"/>
        <v>-10648452</v>
      </c>
      <c r="G359"/>
    </row>
    <row r="360" spans="1:7" x14ac:dyDescent="0.3">
      <c r="A360" s="17">
        <v>690051205</v>
      </c>
      <c r="B360" s="17">
        <v>3082602274</v>
      </c>
      <c r="C360" s="2">
        <v>720051205</v>
      </c>
      <c r="D360" s="2">
        <v>30000000</v>
      </c>
      <c r="E360" s="5">
        <f t="shared" si="31"/>
        <v>3068761258</v>
      </c>
      <c r="F360" s="5">
        <f t="shared" si="30"/>
        <v>-13841016</v>
      </c>
      <c r="G360"/>
    </row>
    <row r="361" spans="1:7" x14ac:dyDescent="0.3">
      <c r="A361" s="2">
        <v>90109</v>
      </c>
      <c r="B361" s="2">
        <v>386388272</v>
      </c>
      <c r="C361" s="2">
        <v>32090109</v>
      </c>
      <c r="D361" s="2">
        <f>C361-A361</f>
        <v>32000000</v>
      </c>
      <c r="E361" s="5">
        <f t="shared" ref="E361:E409" si="32">H$349*A361+H$350</f>
        <v>670956204.12712955</v>
      </c>
      <c r="F361" s="5">
        <f t="shared" ref="F361:F409" si="33">E361-B361</f>
        <v>284567932.12712955</v>
      </c>
      <c r="G361"/>
    </row>
    <row r="362" spans="1:7" x14ac:dyDescent="0.3">
      <c r="A362" s="2">
        <v>32090109</v>
      </c>
      <c r="B362" s="2">
        <v>792025004</v>
      </c>
      <c r="C362" s="2">
        <f>A362+D362</f>
        <v>64090109</v>
      </c>
      <c r="D362" s="2">
        <v>32000000</v>
      </c>
      <c r="E362" s="5">
        <f t="shared" si="32"/>
        <v>782165027.59379625</v>
      </c>
      <c r="F362" s="5">
        <f t="shared" si="33"/>
        <v>-9859976.4062037468</v>
      </c>
      <c r="G362"/>
    </row>
    <row r="363" spans="1:7" x14ac:dyDescent="0.3">
      <c r="A363" s="2">
        <f>A362+D362</f>
        <v>64090109</v>
      </c>
      <c r="B363" s="2">
        <v>929708104</v>
      </c>
      <c r="C363" s="2">
        <f>A363+D363</f>
        <v>96090109</v>
      </c>
      <c r="D363" s="2">
        <v>32000000</v>
      </c>
      <c r="E363" s="5">
        <f t="shared" si="32"/>
        <v>893373851.06046295</v>
      </c>
      <c r="F363" s="5">
        <f t="shared" si="33"/>
        <v>-36334252.939537048</v>
      </c>
      <c r="G363"/>
    </row>
    <row r="364" spans="1:7" x14ac:dyDescent="0.3">
      <c r="A364" s="2">
        <f>A363+D363</f>
        <v>96090109</v>
      </c>
      <c r="B364" s="2">
        <v>1051321550</v>
      </c>
      <c r="C364" s="2">
        <f>A364+D364</f>
        <v>128090109</v>
      </c>
      <c r="D364" s="2">
        <v>32000000</v>
      </c>
      <c r="E364" s="5">
        <f t="shared" si="32"/>
        <v>1004582674.5271297</v>
      </c>
      <c r="F364" s="5">
        <f t="shared" si="33"/>
        <v>-46738875.47287035</v>
      </c>
      <c r="G364"/>
    </row>
    <row r="365" spans="1:7" x14ac:dyDescent="0.3">
      <c r="A365" s="2">
        <f t="shared" ref="A365:A370" si="34">A364+D364</f>
        <v>128090109</v>
      </c>
      <c r="B365" s="2">
        <v>1167184642</v>
      </c>
      <c r="C365" s="2">
        <f t="shared" ref="C365:C370" si="35">A365+D365</f>
        <v>160090109</v>
      </c>
      <c r="D365" s="2">
        <v>32000000</v>
      </c>
      <c r="E365" s="5">
        <f t="shared" si="32"/>
        <v>1115791497.9937963</v>
      </c>
      <c r="F365" s="5">
        <f t="shared" si="33"/>
        <v>-51393144.006203651</v>
      </c>
      <c r="G365"/>
    </row>
    <row r="366" spans="1:7" x14ac:dyDescent="0.3">
      <c r="A366" s="2">
        <f t="shared" si="34"/>
        <v>160090109</v>
      </c>
      <c r="B366" s="2">
        <v>1280435678</v>
      </c>
      <c r="C366" s="2">
        <f t="shared" si="35"/>
        <v>192090109</v>
      </c>
      <c r="D366" s="2">
        <v>32000000</v>
      </c>
      <c r="E366" s="5">
        <f t="shared" si="32"/>
        <v>1227000321.460463</v>
      </c>
      <c r="F366" s="5">
        <f t="shared" si="33"/>
        <v>-53435356.539536953</v>
      </c>
      <c r="G366"/>
    </row>
    <row r="367" spans="1:7" x14ac:dyDescent="0.3">
      <c r="A367" s="2">
        <f t="shared" si="34"/>
        <v>192090109</v>
      </c>
      <c r="B367" s="2">
        <v>1392406540</v>
      </c>
      <c r="C367" s="2">
        <f t="shared" si="35"/>
        <v>224090109</v>
      </c>
      <c r="D367" s="2">
        <v>32000000</v>
      </c>
      <c r="E367" s="5">
        <f t="shared" si="32"/>
        <v>1338209144.9271297</v>
      </c>
      <c r="F367" s="5">
        <f t="shared" si="33"/>
        <v>-54197395.072870255</v>
      </c>
      <c r="G367"/>
    </row>
    <row r="368" spans="1:7" x14ac:dyDescent="0.3">
      <c r="A368" s="2">
        <f t="shared" si="34"/>
        <v>224090109</v>
      </c>
      <c r="B368" s="2">
        <v>1503765758</v>
      </c>
      <c r="C368" s="2">
        <f t="shared" si="35"/>
        <v>256090109</v>
      </c>
      <c r="D368" s="2">
        <v>32000000</v>
      </c>
      <c r="E368" s="5">
        <f t="shared" si="32"/>
        <v>1449417968.3937964</v>
      </c>
      <c r="F368" s="5">
        <f t="shared" si="33"/>
        <v>-54347789.606203556</v>
      </c>
      <c r="G368"/>
    </row>
    <row r="369" spans="1:7" x14ac:dyDescent="0.3">
      <c r="A369" s="2">
        <f t="shared" si="34"/>
        <v>256090109</v>
      </c>
      <c r="B369" s="2">
        <v>1614884662</v>
      </c>
      <c r="C369" s="2">
        <f t="shared" si="35"/>
        <v>288090109</v>
      </c>
      <c r="D369" s="2">
        <v>32000000</v>
      </c>
      <c r="E369" s="5">
        <f t="shared" si="32"/>
        <v>1560626791.8604631</v>
      </c>
      <c r="F369" s="5">
        <f t="shared" si="33"/>
        <v>-54257870.139536858</v>
      </c>
      <c r="G369"/>
    </row>
    <row r="370" spans="1:7" x14ac:dyDescent="0.3">
      <c r="A370" s="2">
        <f t="shared" si="34"/>
        <v>288090109</v>
      </c>
      <c r="B370" s="2">
        <v>1725983586</v>
      </c>
      <c r="C370" s="2">
        <f t="shared" si="35"/>
        <v>320090109</v>
      </c>
      <c r="D370" s="2">
        <v>32000000</v>
      </c>
      <c r="E370" s="5">
        <f t="shared" si="32"/>
        <v>1671835615.3271296</v>
      </c>
      <c r="F370" s="5">
        <f t="shared" si="33"/>
        <v>-54147970.672870398</v>
      </c>
      <c r="G370"/>
    </row>
    <row r="371" spans="1:7" x14ac:dyDescent="0.3">
      <c r="A371" s="2">
        <f t="shared" ref="A371:A380" si="36">A370+D370</f>
        <v>320090109</v>
      </c>
      <c r="B371" s="2">
        <v>1837199188</v>
      </c>
      <c r="C371" s="2">
        <f t="shared" ref="C371:C380" si="37">A371+D371</f>
        <v>352090109</v>
      </c>
      <c r="D371" s="2">
        <v>32000000</v>
      </c>
      <c r="E371" s="5">
        <f t="shared" si="32"/>
        <v>1783044438.7937963</v>
      </c>
      <c r="F371" s="5">
        <f t="shared" si="33"/>
        <v>-54154749.206203699</v>
      </c>
      <c r="G371"/>
    </row>
    <row r="372" spans="1:7" x14ac:dyDescent="0.3">
      <c r="A372" s="2">
        <f t="shared" si="36"/>
        <v>352090109</v>
      </c>
      <c r="B372" s="2">
        <v>1948618694</v>
      </c>
      <c r="C372" s="2">
        <f t="shared" si="37"/>
        <v>384090109</v>
      </c>
      <c r="D372" s="2">
        <v>32000000</v>
      </c>
      <c r="E372" s="5">
        <f t="shared" si="32"/>
        <v>1894253262.260463</v>
      </c>
      <c r="F372" s="5">
        <f t="shared" si="33"/>
        <v>-54365431.739537001</v>
      </c>
      <c r="G372"/>
    </row>
    <row r="373" spans="1:7" x14ac:dyDescent="0.3">
      <c r="A373" s="2">
        <f t="shared" si="36"/>
        <v>384090109</v>
      </c>
      <c r="B373" s="2">
        <v>2060298698</v>
      </c>
      <c r="C373" s="2">
        <f t="shared" si="37"/>
        <v>416090109</v>
      </c>
      <c r="D373" s="2">
        <v>32000000</v>
      </c>
      <c r="E373" s="5">
        <f t="shared" si="32"/>
        <v>2005462085.7271297</v>
      </c>
      <c r="F373" s="5">
        <f t="shared" si="33"/>
        <v>-54836612.272870302</v>
      </c>
      <c r="G373"/>
    </row>
    <row r="374" spans="1:7" x14ac:dyDescent="0.3">
      <c r="A374" s="2">
        <f t="shared" si="36"/>
        <v>416090109</v>
      </c>
      <c r="B374" s="2">
        <v>2172276076</v>
      </c>
      <c r="C374" s="2">
        <f t="shared" si="37"/>
        <v>448090109</v>
      </c>
      <c r="D374" s="2">
        <v>32000000</v>
      </c>
      <c r="E374" s="5">
        <f t="shared" si="32"/>
        <v>2116670909.1937964</v>
      </c>
      <c r="F374" s="5">
        <f t="shared" si="33"/>
        <v>-55605166.806203604</v>
      </c>
      <c r="G374"/>
    </row>
    <row r="375" spans="1:7" x14ac:dyDescent="0.3">
      <c r="A375" s="2">
        <f t="shared" si="36"/>
        <v>448090109</v>
      </c>
      <c r="B375" s="2">
        <v>2284574644</v>
      </c>
      <c r="C375" s="2">
        <f t="shared" si="37"/>
        <v>480090109</v>
      </c>
      <c r="D375" s="2">
        <v>32000000</v>
      </c>
      <c r="E375" s="5">
        <f t="shared" si="32"/>
        <v>2227879732.6604633</v>
      </c>
      <c r="F375" s="5">
        <f t="shared" si="33"/>
        <v>-56694911.339536667</v>
      </c>
      <c r="G375"/>
    </row>
    <row r="376" spans="1:7" x14ac:dyDescent="0.3">
      <c r="A376" s="2">
        <f t="shared" si="36"/>
        <v>480090109</v>
      </c>
      <c r="B376" s="2">
        <v>2397209350</v>
      </c>
      <c r="C376" s="2">
        <f t="shared" si="37"/>
        <v>512090109</v>
      </c>
      <c r="D376" s="2">
        <v>32000000</v>
      </c>
      <c r="E376" s="5">
        <f t="shared" si="32"/>
        <v>2339088556.1271296</v>
      </c>
      <c r="F376" s="5">
        <f t="shared" si="33"/>
        <v>-58120793.872870445</v>
      </c>
      <c r="G376"/>
    </row>
    <row r="377" spans="1:7" x14ac:dyDescent="0.3">
      <c r="A377" s="2">
        <f t="shared" si="36"/>
        <v>512090109</v>
      </c>
      <c r="B377" s="2">
        <v>2510189022</v>
      </c>
      <c r="C377" s="2">
        <f t="shared" si="37"/>
        <v>544090109</v>
      </c>
      <c r="D377" s="2">
        <v>32000000</v>
      </c>
      <c r="E377" s="5">
        <f t="shared" si="32"/>
        <v>2450297379.5937963</v>
      </c>
      <c r="F377" s="5">
        <f t="shared" si="33"/>
        <v>-59891642.406203747</v>
      </c>
      <c r="G377"/>
    </row>
    <row r="378" spans="1:7" x14ac:dyDescent="0.3">
      <c r="A378" s="2">
        <f t="shared" si="36"/>
        <v>544090109</v>
      </c>
      <c r="B378" s="2">
        <v>2623518208</v>
      </c>
      <c r="C378" s="2">
        <f t="shared" si="37"/>
        <v>576090109</v>
      </c>
      <c r="D378" s="2">
        <v>32000000</v>
      </c>
      <c r="E378" s="5">
        <f t="shared" si="32"/>
        <v>2561506203.060463</v>
      </c>
      <c r="F378" s="5">
        <f t="shared" si="33"/>
        <v>-62012004.939537048</v>
      </c>
      <c r="G378"/>
    </row>
    <row r="379" spans="1:7" x14ac:dyDescent="0.3">
      <c r="A379" s="2">
        <f t="shared" si="36"/>
        <v>576090109</v>
      </c>
      <c r="B379" s="2">
        <v>2737198420</v>
      </c>
      <c r="C379" s="2">
        <f t="shared" si="37"/>
        <v>608090109</v>
      </c>
      <c r="D379" s="2">
        <v>32000000</v>
      </c>
      <c r="E379" s="5">
        <f t="shared" si="32"/>
        <v>2672715026.5271297</v>
      </c>
      <c r="F379" s="5">
        <f t="shared" si="33"/>
        <v>-64483393.47287035</v>
      </c>
      <c r="G379"/>
    </row>
    <row r="380" spans="1:7" x14ac:dyDescent="0.3">
      <c r="A380" s="2">
        <f t="shared" si="36"/>
        <v>608090109</v>
      </c>
      <c r="B380" s="2">
        <v>2851229016</v>
      </c>
      <c r="C380" s="2">
        <f t="shared" si="37"/>
        <v>640090109</v>
      </c>
      <c r="D380" s="2">
        <v>32000000</v>
      </c>
      <c r="E380" s="5">
        <f t="shared" si="32"/>
        <v>2783923849.9937963</v>
      </c>
      <c r="F380" s="5">
        <f t="shared" si="33"/>
        <v>-67305166.006203651</v>
      </c>
      <c r="G380"/>
    </row>
    <row r="381" spans="1:7" x14ac:dyDescent="0.3">
      <c r="A381" s="2">
        <f t="shared" ref="A381:A385" si="38">A380+D380</f>
        <v>640090109</v>
      </c>
      <c r="B381" s="2">
        <v>2965607820</v>
      </c>
      <c r="C381" s="2">
        <f t="shared" ref="C381:C385" si="39">A381+D381</f>
        <v>672090109</v>
      </c>
      <c r="D381" s="2">
        <v>32000000</v>
      </c>
      <c r="E381" s="5">
        <f t="shared" si="32"/>
        <v>2895132673.4604626</v>
      </c>
      <c r="F381" s="5">
        <f t="shared" si="33"/>
        <v>-70475146.53953743</v>
      </c>
      <c r="G381"/>
    </row>
    <row r="382" spans="1:7" x14ac:dyDescent="0.3">
      <c r="A382" s="2">
        <f t="shared" si="38"/>
        <v>672090109</v>
      </c>
      <c r="B382" s="2">
        <v>3080331564</v>
      </c>
      <c r="C382" s="2">
        <f t="shared" si="39"/>
        <v>704090109</v>
      </c>
      <c r="D382" s="2">
        <v>32000000</v>
      </c>
      <c r="E382" s="5">
        <f t="shared" si="32"/>
        <v>3006341496.9271297</v>
      </c>
      <c r="F382" s="5">
        <f t="shared" si="33"/>
        <v>-73990067.072870255</v>
      </c>
      <c r="G382"/>
    </row>
    <row r="383" spans="1:7" x14ac:dyDescent="0.3">
      <c r="A383" s="2">
        <f t="shared" si="38"/>
        <v>704090109</v>
      </c>
      <c r="B383" s="2">
        <v>3195396206</v>
      </c>
      <c r="C383" s="2">
        <f t="shared" si="39"/>
        <v>736090109</v>
      </c>
      <c r="D383" s="2">
        <v>32000000</v>
      </c>
      <c r="E383" s="5">
        <f t="shared" si="32"/>
        <v>3117550320.393796</v>
      </c>
      <c r="F383" s="5">
        <f t="shared" si="33"/>
        <v>-77845885.606204033</v>
      </c>
      <c r="G383"/>
    </row>
    <row r="384" spans="1:7" x14ac:dyDescent="0.3">
      <c r="A384" s="2">
        <f t="shared" si="38"/>
        <v>736090109</v>
      </c>
      <c r="B384" s="2">
        <v>3310797176</v>
      </c>
      <c r="C384" s="2">
        <f t="shared" si="39"/>
        <v>768090109</v>
      </c>
      <c r="D384" s="2">
        <v>32000000</v>
      </c>
      <c r="E384" s="5">
        <f t="shared" si="32"/>
        <v>3228759143.8604631</v>
      </c>
      <c r="F384" s="5">
        <f t="shared" si="33"/>
        <v>-82038032.139536858</v>
      </c>
      <c r="G384"/>
    </row>
    <row r="385" spans="1:7" x14ac:dyDescent="0.3">
      <c r="A385" s="2">
        <f t="shared" si="38"/>
        <v>768090109</v>
      </c>
      <c r="B385" s="2">
        <v>3426529544</v>
      </c>
      <c r="C385" s="2">
        <f t="shared" si="39"/>
        <v>800090109</v>
      </c>
      <c r="D385" s="2">
        <v>32000000</v>
      </c>
      <c r="E385" s="5">
        <f t="shared" si="32"/>
        <v>3339967967.3271294</v>
      </c>
      <c r="F385" s="5">
        <f t="shared" si="33"/>
        <v>-86561576.672870636</v>
      </c>
      <c r="G385"/>
    </row>
    <row r="386" spans="1:7" x14ac:dyDescent="0.3">
      <c r="A386" s="2">
        <v>84090</v>
      </c>
      <c r="B386" s="2">
        <v>599257934</v>
      </c>
      <c r="C386" s="2">
        <f>A386+D386</f>
        <v>50084090</v>
      </c>
      <c r="D386" s="2">
        <v>50000000</v>
      </c>
      <c r="E386" s="5">
        <f t="shared" si="32"/>
        <v>670935286.4424907</v>
      </c>
      <c r="F386" s="5">
        <f t="shared" si="33"/>
        <v>71677352.442490697</v>
      </c>
      <c r="G386"/>
    </row>
    <row r="387" spans="1:7" x14ac:dyDescent="0.3">
      <c r="A387" s="2">
        <f>A386+D386</f>
        <v>50084090</v>
      </c>
      <c r="B387" s="2">
        <v>1297169220</v>
      </c>
      <c r="C387" s="2">
        <f>A387+D387</f>
        <v>100084090</v>
      </c>
      <c r="D387" s="2">
        <v>50000000</v>
      </c>
      <c r="E387" s="5">
        <f t="shared" si="32"/>
        <v>844699073.10915732</v>
      </c>
      <c r="F387" s="5">
        <f t="shared" si="33"/>
        <v>-452470146.89084268</v>
      </c>
      <c r="G387"/>
    </row>
    <row r="388" spans="1:7" x14ac:dyDescent="0.3">
      <c r="A388" s="2">
        <f t="shared" ref="A388:A409" si="40">A387+D387</f>
        <v>100084090</v>
      </c>
      <c r="B388" s="2">
        <v>1522769230</v>
      </c>
      <c r="C388" s="2">
        <f t="shared" ref="C388:C409" si="41">A388+D388</f>
        <v>150084090</v>
      </c>
      <c r="D388" s="2">
        <v>50000000</v>
      </c>
      <c r="E388" s="5">
        <f t="shared" si="32"/>
        <v>1018462859.7758241</v>
      </c>
      <c r="F388" s="5">
        <f t="shared" si="33"/>
        <v>-504306370.22417593</v>
      </c>
      <c r="G388"/>
    </row>
    <row r="389" spans="1:7" x14ac:dyDescent="0.3">
      <c r="A389" s="2">
        <f t="shared" si="40"/>
        <v>150084090</v>
      </c>
      <c r="B389" s="2">
        <v>1722006872</v>
      </c>
      <c r="C389" s="2">
        <f t="shared" si="41"/>
        <v>200084090</v>
      </c>
      <c r="D389" s="2">
        <v>50000000</v>
      </c>
      <c r="E389" s="5">
        <f t="shared" si="32"/>
        <v>1192226646.4424906</v>
      </c>
      <c r="F389" s="5">
        <f t="shared" si="33"/>
        <v>-529780225.55750942</v>
      </c>
      <c r="G389"/>
    </row>
    <row r="390" spans="1:7" x14ac:dyDescent="0.3">
      <c r="A390" s="2">
        <f t="shared" si="40"/>
        <v>200084090</v>
      </c>
      <c r="B390" s="2">
        <v>1911815272</v>
      </c>
      <c r="C390" s="2">
        <f t="shared" si="41"/>
        <v>250084090</v>
      </c>
      <c r="D390" s="2">
        <v>50000000</v>
      </c>
      <c r="E390" s="5">
        <f t="shared" si="32"/>
        <v>1365990433.1091573</v>
      </c>
      <c r="F390" s="5">
        <f t="shared" si="33"/>
        <v>-545824838.89084268</v>
      </c>
      <c r="G390"/>
    </row>
    <row r="391" spans="1:7" x14ac:dyDescent="0.3">
      <c r="A391" s="2">
        <f t="shared" si="40"/>
        <v>250084090</v>
      </c>
      <c r="B391" s="2">
        <v>2097341162</v>
      </c>
      <c r="C391" s="2">
        <f t="shared" si="41"/>
        <v>300084090</v>
      </c>
      <c r="D391" s="2">
        <v>50000000</v>
      </c>
      <c r="E391" s="5">
        <f t="shared" si="32"/>
        <v>1539754219.7758241</v>
      </c>
      <c r="F391" s="5">
        <f t="shared" si="33"/>
        <v>-557586942.22417593</v>
      </c>
      <c r="G391"/>
    </row>
    <row r="392" spans="1:7" x14ac:dyDescent="0.3">
      <c r="A392" s="2">
        <f t="shared" si="40"/>
        <v>300084090</v>
      </c>
      <c r="B392" s="2">
        <v>2280768244</v>
      </c>
      <c r="C392" s="2">
        <f t="shared" si="41"/>
        <v>350084090</v>
      </c>
      <c r="D392" s="2">
        <v>50000000</v>
      </c>
      <c r="E392" s="5">
        <f t="shared" si="32"/>
        <v>1713518006.4424906</v>
      </c>
      <c r="F392" s="5">
        <f t="shared" si="33"/>
        <v>-567250237.55750942</v>
      </c>
      <c r="G392"/>
    </row>
    <row r="393" spans="1:7" x14ac:dyDescent="0.3">
      <c r="A393" s="2">
        <f t="shared" si="40"/>
        <v>350084090</v>
      </c>
      <c r="B393" s="2">
        <v>2463192460</v>
      </c>
      <c r="C393" s="2">
        <f t="shared" si="41"/>
        <v>400084090</v>
      </c>
      <c r="D393" s="2">
        <v>50000000</v>
      </c>
      <c r="E393" s="5">
        <f t="shared" si="32"/>
        <v>1887281793.1091573</v>
      </c>
      <c r="F393" s="5">
        <f t="shared" si="33"/>
        <v>-575910666.89084268</v>
      </c>
      <c r="G393"/>
    </row>
    <row r="394" spans="1:7" x14ac:dyDescent="0.3">
      <c r="A394" s="2">
        <f t="shared" si="40"/>
        <v>400084090</v>
      </c>
      <c r="B394" s="2">
        <v>2645222484</v>
      </c>
      <c r="C394" s="2">
        <f t="shared" si="41"/>
        <v>450084090</v>
      </c>
      <c r="D394" s="2">
        <v>50000000</v>
      </c>
      <c r="E394" s="5">
        <f t="shared" si="32"/>
        <v>2061045579.7758241</v>
      </c>
      <c r="F394" s="5">
        <f t="shared" si="33"/>
        <v>-584176904.22417593</v>
      </c>
      <c r="G394"/>
    </row>
    <row r="395" spans="1:7" x14ac:dyDescent="0.3">
      <c r="A395" s="2">
        <f t="shared" si="40"/>
        <v>450084090</v>
      </c>
      <c r="B395" s="2">
        <v>2827219460</v>
      </c>
      <c r="C395" s="2">
        <f t="shared" si="41"/>
        <v>500084090</v>
      </c>
      <c r="D395" s="2">
        <v>50000000</v>
      </c>
      <c r="E395" s="5">
        <f t="shared" si="32"/>
        <v>2234809366.4424906</v>
      </c>
      <c r="F395" s="5">
        <f t="shared" si="33"/>
        <v>-592410093.55750942</v>
      </c>
      <c r="G395"/>
    </row>
    <row r="396" spans="1:7" x14ac:dyDescent="0.3">
      <c r="A396" s="2">
        <f t="shared" si="40"/>
        <v>500084090</v>
      </c>
      <c r="B396" s="2">
        <v>3009407370</v>
      </c>
      <c r="C396" s="2">
        <f t="shared" si="41"/>
        <v>550084090</v>
      </c>
      <c r="D396" s="2">
        <v>50000000</v>
      </c>
      <c r="E396" s="5">
        <f t="shared" si="32"/>
        <v>2408573153.1091576</v>
      </c>
      <c r="F396" s="5">
        <f t="shared" si="33"/>
        <v>-600834216.89084244</v>
      </c>
      <c r="G396"/>
    </row>
    <row r="397" spans="1:7" x14ac:dyDescent="0.3">
      <c r="A397" s="2">
        <f t="shared" si="40"/>
        <v>550084090</v>
      </c>
      <c r="B397" s="2">
        <v>3191929178</v>
      </c>
      <c r="C397" s="2">
        <f t="shared" si="41"/>
        <v>600084090</v>
      </c>
      <c r="D397" s="2">
        <v>50000000</v>
      </c>
      <c r="E397" s="5">
        <f t="shared" si="32"/>
        <v>2582336939.7758241</v>
      </c>
      <c r="F397" s="5">
        <f t="shared" si="33"/>
        <v>-609592238.22417593</v>
      </c>
      <c r="G397"/>
    </row>
    <row r="398" spans="1:7" x14ac:dyDescent="0.3">
      <c r="A398" s="2">
        <f t="shared" si="40"/>
        <v>600084090</v>
      </c>
      <c r="B398" s="2">
        <v>3374877638</v>
      </c>
      <c r="C398" s="2">
        <f t="shared" si="41"/>
        <v>650084090</v>
      </c>
      <c r="D398" s="2">
        <v>50000000</v>
      </c>
      <c r="E398" s="5">
        <f t="shared" si="32"/>
        <v>2756100726.4424906</v>
      </c>
      <c r="F398" s="5">
        <f t="shared" si="33"/>
        <v>-618776911.55750942</v>
      </c>
      <c r="G398"/>
    </row>
    <row r="399" spans="1:7" x14ac:dyDescent="0.3">
      <c r="A399" s="2">
        <f t="shared" si="40"/>
        <v>650084090</v>
      </c>
      <c r="B399" s="2">
        <v>3558313190</v>
      </c>
      <c r="C399" s="2">
        <f t="shared" si="41"/>
        <v>700084090</v>
      </c>
      <c r="D399" s="2">
        <v>50000000</v>
      </c>
      <c r="E399" s="5">
        <f t="shared" si="32"/>
        <v>2929864513.1091576</v>
      </c>
      <c r="F399" s="5">
        <f t="shared" si="33"/>
        <v>-628448676.89084244</v>
      </c>
      <c r="G399"/>
    </row>
    <row r="400" spans="1:7" x14ac:dyDescent="0.3">
      <c r="A400" s="2">
        <f t="shared" si="40"/>
        <v>700084090</v>
      </c>
      <c r="B400" s="2">
        <v>3742274860</v>
      </c>
      <c r="C400" s="2">
        <f t="shared" si="41"/>
        <v>750084090</v>
      </c>
      <c r="D400" s="2">
        <v>50000000</v>
      </c>
      <c r="E400" s="5">
        <f t="shared" si="32"/>
        <v>3103628299.7758245</v>
      </c>
      <c r="F400" s="5">
        <f t="shared" si="33"/>
        <v>-638646560.22417545</v>
      </c>
      <c r="G400"/>
    </row>
    <row r="401" spans="1:7" x14ac:dyDescent="0.3">
      <c r="A401" s="2">
        <f t="shared" si="40"/>
        <v>750084090</v>
      </c>
      <c r="B401" s="2">
        <v>3926787156</v>
      </c>
      <c r="C401" s="2">
        <f t="shared" si="41"/>
        <v>800084090</v>
      </c>
      <c r="D401" s="2">
        <v>50000000</v>
      </c>
      <c r="E401" s="5">
        <f t="shared" si="32"/>
        <v>3277392086.4424906</v>
      </c>
      <c r="F401" s="5">
        <f t="shared" si="33"/>
        <v>-649395069.55750942</v>
      </c>
      <c r="G401"/>
    </row>
    <row r="402" spans="1:7" x14ac:dyDescent="0.3">
      <c r="A402" s="2">
        <f t="shared" si="40"/>
        <v>800084090</v>
      </c>
      <c r="B402" s="2">
        <v>4111864550</v>
      </c>
      <c r="C402" s="2">
        <f t="shared" si="41"/>
        <v>850084090</v>
      </c>
      <c r="D402" s="2">
        <v>50000000</v>
      </c>
      <c r="E402" s="5">
        <f t="shared" si="32"/>
        <v>3451155873.1091576</v>
      </c>
      <c r="F402" s="5">
        <f t="shared" si="33"/>
        <v>-660708676.89084244</v>
      </c>
      <c r="G402"/>
    </row>
    <row r="403" spans="1:7" x14ac:dyDescent="0.3">
      <c r="A403" s="2">
        <f t="shared" si="40"/>
        <v>850084090</v>
      </c>
      <c r="B403" s="2">
        <v>4297514494</v>
      </c>
      <c r="C403" s="2">
        <f t="shared" si="41"/>
        <v>900084090</v>
      </c>
      <c r="D403" s="2">
        <v>50000000</v>
      </c>
      <c r="E403" s="5">
        <f t="shared" si="32"/>
        <v>3624919659.7758245</v>
      </c>
      <c r="F403" s="5">
        <f t="shared" si="33"/>
        <v>-672594834.22417545</v>
      </c>
      <c r="G403"/>
    </row>
    <row r="404" spans="1:7" x14ac:dyDescent="0.3">
      <c r="A404" s="2">
        <f t="shared" si="40"/>
        <v>900084090</v>
      </c>
      <c r="B404" s="2">
        <v>4483739472</v>
      </c>
      <c r="C404" s="2">
        <f t="shared" si="41"/>
        <v>950084090</v>
      </c>
      <c r="D404" s="2">
        <v>50000000</v>
      </c>
      <c r="E404" s="5">
        <f t="shared" si="32"/>
        <v>3798683446.4424906</v>
      </c>
      <c r="F404" s="5">
        <f t="shared" si="33"/>
        <v>-685056025.55750942</v>
      </c>
      <c r="G404"/>
    </row>
    <row r="405" spans="1:7" x14ac:dyDescent="0.3">
      <c r="A405" s="2">
        <f t="shared" si="40"/>
        <v>950084090</v>
      </c>
      <c r="B405" s="2">
        <v>4670538438</v>
      </c>
      <c r="C405" s="2">
        <f t="shared" si="41"/>
        <v>1000084090</v>
      </c>
      <c r="D405" s="2">
        <v>50000000</v>
      </c>
      <c r="E405" s="5">
        <f t="shared" si="32"/>
        <v>3972447233.1091576</v>
      </c>
      <c r="F405" s="5">
        <f t="shared" si="33"/>
        <v>-698091204.89084244</v>
      </c>
      <c r="G405"/>
    </row>
    <row r="406" spans="1:7" x14ac:dyDescent="0.3">
      <c r="A406" s="2">
        <f t="shared" si="40"/>
        <v>1000084090</v>
      </c>
      <c r="B406" s="2">
        <v>4857907826</v>
      </c>
      <c r="C406" s="2">
        <f t="shared" si="41"/>
        <v>1050084090</v>
      </c>
      <c r="D406" s="2">
        <v>50000000</v>
      </c>
      <c r="E406" s="5">
        <f t="shared" si="32"/>
        <v>4146211019.7758245</v>
      </c>
      <c r="F406" s="5">
        <f t="shared" si="33"/>
        <v>-711696806.22417545</v>
      </c>
      <c r="G406"/>
    </row>
    <row r="407" spans="1:7" x14ac:dyDescent="0.3">
      <c r="A407" s="2">
        <f t="shared" si="40"/>
        <v>1050084090</v>
      </c>
      <c r="B407" s="2">
        <v>5045842282</v>
      </c>
      <c r="C407" s="2">
        <f t="shared" si="41"/>
        <v>1100084090</v>
      </c>
      <c r="D407" s="2">
        <v>50000000</v>
      </c>
      <c r="E407" s="5">
        <f t="shared" si="32"/>
        <v>4319974806.4424906</v>
      </c>
      <c r="F407" s="5">
        <f t="shared" si="33"/>
        <v>-725867475.55750942</v>
      </c>
      <c r="G407"/>
    </row>
    <row r="408" spans="1:7" x14ac:dyDescent="0.3">
      <c r="A408" s="2">
        <f t="shared" si="40"/>
        <v>1100084090</v>
      </c>
      <c r="B408" s="2">
        <v>5234335194</v>
      </c>
      <c r="C408" s="2">
        <f t="shared" si="41"/>
        <v>1150084090</v>
      </c>
      <c r="D408" s="2">
        <v>50000000</v>
      </c>
      <c r="E408" s="5">
        <f t="shared" si="32"/>
        <v>4493738593.1091576</v>
      </c>
      <c r="F408" s="5">
        <f t="shared" si="33"/>
        <v>-740596600.89084244</v>
      </c>
      <c r="G408"/>
    </row>
    <row r="409" spans="1:7" x14ac:dyDescent="0.3">
      <c r="A409" s="2">
        <f t="shared" si="40"/>
        <v>1150084090</v>
      </c>
      <c r="B409" s="2">
        <v>5423379070</v>
      </c>
      <c r="C409" s="2">
        <f t="shared" si="41"/>
        <v>1200084090</v>
      </c>
      <c r="D409" s="2">
        <v>50000000</v>
      </c>
      <c r="E409" s="5">
        <f t="shared" si="32"/>
        <v>4667502379.7758245</v>
      </c>
      <c r="F409" s="5">
        <f t="shared" si="33"/>
        <v>-755876690.22417545</v>
      </c>
      <c r="G409"/>
    </row>
    <row r="410" spans="1:7" x14ac:dyDescent="0.3">
      <c r="G410"/>
    </row>
    <row r="411" spans="1:7" x14ac:dyDescent="0.3">
      <c r="G411"/>
    </row>
    <row r="412" spans="1:7" x14ac:dyDescent="0.3">
      <c r="G412"/>
    </row>
    <row r="413" spans="1:7" x14ac:dyDescent="0.3">
      <c r="G413"/>
    </row>
    <row r="414" spans="1:7" x14ac:dyDescent="0.3">
      <c r="G414"/>
    </row>
    <row r="415" spans="1:7" x14ac:dyDescent="0.3">
      <c r="G415"/>
    </row>
    <row r="416" spans="1:7" x14ac:dyDescent="0.3">
      <c r="G416"/>
    </row>
    <row r="417" spans="1:10" x14ac:dyDescent="0.3">
      <c r="G417"/>
    </row>
    <row r="418" spans="1:10" x14ac:dyDescent="0.3">
      <c r="G418"/>
    </row>
    <row r="419" spans="1:10" x14ac:dyDescent="0.3">
      <c r="G419"/>
    </row>
    <row r="420" spans="1:10" x14ac:dyDescent="0.3">
      <c r="G420"/>
    </row>
    <row r="421" spans="1:10" x14ac:dyDescent="0.3">
      <c r="G421"/>
    </row>
    <row r="422" spans="1:10" x14ac:dyDescent="0.3">
      <c r="G422"/>
    </row>
    <row r="423" spans="1:10" x14ac:dyDescent="0.3">
      <c r="G423"/>
    </row>
    <row r="424" spans="1:10" x14ac:dyDescent="0.3">
      <c r="G424"/>
    </row>
    <row r="425" spans="1:10" x14ac:dyDescent="0.3">
      <c r="G425"/>
    </row>
    <row r="426" spans="1:10" x14ac:dyDescent="0.3">
      <c r="G426"/>
    </row>
    <row r="427" spans="1:10" x14ac:dyDescent="0.3">
      <c r="D427" s="2" t="s">
        <v>9</v>
      </c>
      <c r="E427" s="2" t="s">
        <v>30</v>
      </c>
      <c r="H427" t="s">
        <v>31</v>
      </c>
      <c r="I427" t="s">
        <v>32</v>
      </c>
      <c r="J427" t="s">
        <v>33</v>
      </c>
    </row>
    <row r="428" spans="1:10" x14ac:dyDescent="0.3">
      <c r="A428" s="17">
        <v>10000</v>
      </c>
      <c r="B428" s="17">
        <v>10540</v>
      </c>
      <c r="C428" s="2">
        <v>100</v>
      </c>
      <c r="E428" s="2" t="s">
        <v>28</v>
      </c>
      <c r="F428" s="5">
        <f>(B429-B428)/(A429-A428)</f>
        <v>1.0904</v>
      </c>
      <c r="H428" s="27">
        <v>100</v>
      </c>
      <c r="I428" s="29">
        <v>1.0904</v>
      </c>
      <c r="J428" s="25">
        <v>-364</v>
      </c>
    </row>
    <row r="429" spans="1:10" x14ac:dyDescent="0.3">
      <c r="A429" s="17">
        <v>15000</v>
      </c>
      <c r="B429" s="17">
        <v>15992</v>
      </c>
      <c r="C429" s="2" t="s">
        <v>21</v>
      </c>
      <c r="E429" s="2" t="s">
        <v>29</v>
      </c>
      <c r="F429" s="5">
        <f>B429-F428*A429</f>
        <v>-364</v>
      </c>
      <c r="H429" s="27">
        <v>10000</v>
      </c>
      <c r="I429" s="29">
        <v>1.5152000000000001</v>
      </c>
      <c r="J429" s="26">
        <v>90988</v>
      </c>
    </row>
    <row r="430" spans="1:10" x14ac:dyDescent="0.3">
      <c r="E430" s="2"/>
      <c r="H430" s="27">
        <v>750000</v>
      </c>
      <c r="I430" s="30">
        <v>2.3936986666666669</v>
      </c>
      <c r="J430" s="26">
        <v>10784005.334031999</v>
      </c>
    </row>
    <row r="431" spans="1:10" x14ac:dyDescent="0.3">
      <c r="A431" s="17">
        <v>180000</v>
      </c>
      <c r="B431" s="17">
        <v>363724</v>
      </c>
      <c r="C431" s="2">
        <v>10000</v>
      </c>
      <c r="E431" s="2" t="s">
        <v>28</v>
      </c>
      <c r="F431" s="5">
        <f>(B432-B431)/(A432-A431)</f>
        <v>1.5152000000000001</v>
      </c>
      <c r="H431" s="27">
        <v>850000</v>
      </c>
      <c r="I431" s="30">
        <v>2.4289434230253293</v>
      </c>
      <c r="J431" s="26">
        <v>12332815.824666619</v>
      </c>
    </row>
    <row r="432" spans="1:10" x14ac:dyDescent="0.3">
      <c r="A432" s="17">
        <v>190000</v>
      </c>
      <c r="B432" s="17">
        <v>378876</v>
      </c>
      <c r="C432" s="2" t="s">
        <v>21</v>
      </c>
      <c r="E432" s="2" t="s">
        <v>29</v>
      </c>
      <c r="F432" s="5">
        <f>B432-F431*A432</f>
        <v>90988</v>
      </c>
      <c r="H432" s="28">
        <v>1200000</v>
      </c>
      <c r="I432" s="30">
        <v>2.5183683333333335</v>
      </c>
      <c r="J432" s="26">
        <v>18080522.120038331</v>
      </c>
    </row>
    <row r="433" spans="1:10" x14ac:dyDescent="0.3">
      <c r="E433" s="2"/>
      <c r="H433" s="28">
        <v>1450000</v>
      </c>
      <c r="I433" s="30">
        <v>2.5774868965517239</v>
      </c>
      <c r="J433" s="26">
        <v>22062997.734747589</v>
      </c>
    </row>
    <row r="434" spans="1:10" x14ac:dyDescent="0.3">
      <c r="A434" s="1">
        <v>13445874</v>
      </c>
      <c r="B434" s="1">
        <v>42969376</v>
      </c>
      <c r="C434" s="2">
        <v>750000</v>
      </c>
      <c r="E434" s="2" t="s">
        <v>28</v>
      </c>
      <c r="F434" s="5">
        <f>(B435-B434)/(A435-A434)</f>
        <v>2.3936986666666669</v>
      </c>
      <c r="H434" s="28">
        <v>1850000</v>
      </c>
      <c r="I434" s="30">
        <v>2.6439589189189188</v>
      </c>
      <c r="J434" s="26">
        <v>28918974.639891893</v>
      </c>
    </row>
    <row r="435" spans="1:10" x14ac:dyDescent="0.3">
      <c r="A435" s="1">
        <v>14195874</v>
      </c>
      <c r="B435" s="1">
        <v>44764650</v>
      </c>
      <c r="C435" s="2" t="s">
        <v>21</v>
      </c>
      <c r="E435" s="2" t="s">
        <v>29</v>
      </c>
      <c r="F435" s="5">
        <f>B435-F434*A435</f>
        <v>10784005.334031999</v>
      </c>
      <c r="H435" s="28">
        <v>2300000</v>
      </c>
      <c r="I435" s="30">
        <v>2.6964956521739132</v>
      </c>
      <c r="J435" s="26">
        <v>37194960.333139122</v>
      </c>
    </row>
    <row r="436" spans="1:10" x14ac:dyDescent="0.3">
      <c r="E436" s="2"/>
      <c r="H436" s="28">
        <v>2700000</v>
      </c>
      <c r="I436" s="30">
        <v>2.7595133333333335</v>
      </c>
      <c r="J436" s="26">
        <v>43523371.510913312</v>
      </c>
    </row>
    <row r="437" spans="1:10" x14ac:dyDescent="0.3">
      <c r="A437" s="1">
        <v>15622056</v>
      </c>
      <c r="B437" s="1">
        <v>50277906</v>
      </c>
      <c r="C437" s="2">
        <v>850000</v>
      </c>
      <c r="E437" s="2" t="s">
        <v>28</v>
      </c>
      <c r="F437" s="5">
        <f>(B438-B437)/(A438-A437)</f>
        <v>2.4289434230253293</v>
      </c>
      <c r="H437" s="28">
        <v>30000000</v>
      </c>
      <c r="I437" s="30">
        <v>3.5816945333333332</v>
      </c>
      <c r="J437" s="26">
        <v>611049645.3314209</v>
      </c>
    </row>
    <row r="438" spans="1:10" x14ac:dyDescent="0.3">
      <c r="A438" s="1">
        <v>16458474</v>
      </c>
      <c r="B438" s="1">
        <v>52309518</v>
      </c>
      <c r="C438" s="2" t="s">
        <v>21</v>
      </c>
      <c r="E438" s="2" t="s">
        <v>29</v>
      </c>
      <c r="F438" s="5">
        <f>B438-F437*A438</f>
        <v>12332815.824666619</v>
      </c>
    </row>
    <row r="439" spans="1:10" x14ac:dyDescent="0.3">
      <c r="E439" s="2"/>
    </row>
    <row r="440" spans="1:10" x14ac:dyDescent="0.3">
      <c r="A440" s="1">
        <v>21896237</v>
      </c>
      <c r="B440" s="1">
        <v>73223312</v>
      </c>
      <c r="C440" s="2">
        <v>1200000</v>
      </c>
      <c r="E440" s="2" t="s">
        <v>28</v>
      </c>
      <c r="F440" s="5">
        <f>(B441-B440)/(A441-A440)</f>
        <v>2.5183683333333335</v>
      </c>
    </row>
    <row r="441" spans="1:10" x14ac:dyDescent="0.3">
      <c r="A441" s="1">
        <v>23096237</v>
      </c>
      <c r="B441" s="1">
        <v>76245354</v>
      </c>
      <c r="C441" s="2" t="s">
        <v>21</v>
      </c>
      <c r="E441" s="2" t="s">
        <v>29</v>
      </c>
      <c r="F441" s="5">
        <f>B441-F440*A441</f>
        <v>18080522.120038331</v>
      </c>
    </row>
    <row r="442" spans="1:10" x14ac:dyDescent="0.3">
      <c r="E442" s="2"/>
    </row>
    <row r="443" spans="1:10" x14ac:dyDescent="0.3">
      <c r="A443" s="1">
        <v>27962086</v>
      </c>
      <c r="B443" s="1">
        <v>94134908</v>
      </c>
      <c r="C443" s="2">
        <v>1450000</v>
      </c>
      <c r="E443" s="2" t="s">
        <v>28</v>
      </c>
      <c r="F443" s="5">
        <f>(B444-B443)/(A444-A443)</f>
        <v>2.5774868965517239</v>
      </c>
    </row>
    <row r="444" spans="1:10" x14ac:dyDescent="0.3">
      <c r="A444" s="1">
        <v>29412086</v>
      </c>
      <c r="B444" s="1">
        <v>97872264</v>
      </c>
      <c r="C444" s="2" t="s">
        <v>21</v>
      </c>
      <c r="E444" s="2" t="s">
        <v>29</v>
      </c>
      <c r="F444" s="5">
        <f>B444-F443*A444</f>
        <v>22062997.734747589</v>
      </c>
    </row>
    <row r="445" spans="1:10" x14ac:dyDescent="0.3">
      <c r="E445" s="2"/>
    </row>
    <row r="446" spans="1:10" x14ac:dyDescent="0.3">
      <c r="A446" s="1">
        <v>35462550</v>
      </c>
      <c r="B446" s="1">
        <v>122680500</v>
      </c>
      <c r="C446" s="2">
        <v>1850000</v>
      </c>
      <c r="E446" s="2" t="s">
        <v>28</v>
      </c>
      <c r="F446" s="5">
        <f>(B447-B446)/(A447-A446)</f>
        <v>2.6439589189189188</v>
      </c>
    </row>
    <row r="447" spans="1:10" x14ac:dyDescent="0.3">
      <c r="A447" s="1">
        <v>37312550</v>
      </c>
      <c r="B447" s="1">
        <v>127571824</v>
      </c>
      <c r="C447" s="2" t="s">
        <v>21</v>
      </c>
      <c r="E447" s="2" t="s">
        <v>29</v>
      </c>
      <c r="F447" s="5">
        <f>B447-F446*A447</f>
        <v>28918974.639891893</v>
      </c>
    </row>
    <row r="448" spans="1:10" x14ac:dyDescent="0.3">
      <c r="E448" s="2"/>
    </row>
    <row r="449" spans="1:6" x14ac:dyDescent="0.3">
      <c r="A449" s="1">
        <v>41527337</v>
      </c>
      <c r="B449" s="1">
        <v>149173244</v>
      </c>
      <c r="C449" s="2">
        <v>2300000</v>
      </c>
      <c r="E449" s="2" t="s">
        <v>28</v>
      </c>
      <c r="F449" s="5">
        <f>(B450-B449)/(A450-A449)</f>
        <v>2.6964956521739132</v>
      </c>
    </row>
    <row r="450" spans="1:6" x14ac:dyDescent="0.3">
      <c r="A450" s="1">
        <v>43827337</v>
      </c>
      <c r="B450" s="1">
        <v>155375184</v>
      </c>
      <c r="C450" s="2" t="s">
        <v>21</v>
      </c>
      <c r="E450" s="2" t="s">
        <v>29</v>
      </c>
      <c r="F450" s="5">
        <f>B450-F449*A450</f>
        <v>37194960.333139122</v>
      </c>
    </row>
    <row r="451" spans="1:6" x14ac:dyDescent="0.3">
      <c r="E451" s="2"/>
    </row>
    <row r="452" spans="1:6" x14ac:dyDescent="0.3">
      <c r="A452" s="1">
        <v>54201269</v>
      </c>
      <c r="B452" s="1">
        <v>193092496</v>
      </c>
      <c r="C452" s="2">
        <v>2700000</v>
      </c>
      <c r="E452" s="2" t="s">
        <v>28</v>
      </c>
      <c r="F452" s="5">
        <f>(B453-B452)/(A453-A452)</f>
        <v>2.7595133333333335</v>
      </c>
    </row>
    <row r="453" spans="1:6" x14ac:dyDescent="0.3">
      <c r="A453" s="1">
        <v>56901269</v>
      </c>
      <c r="B453" s="1">
        <v>200543182</v>
      </c>
      <c r="C453" s="2" t="s">
        <v>21</v>
      </c>
      <c r="E453" s="2" t="s">
        <v>29</v>
      </c>
      <c r="F453" s="5">
        <f>B453-F452*A453</f>
        <v>43523371.510913312</v>
      </c>
    </row>
    <row r="454" spans="1:6" x14ac:dyDescent="0.3">
      <c r="E454" s="2"/>
    </row>
    <row r="455" spans="1:6" x14ac:dyDescent="0.3">
      <c r="A455" s="17">
        <v>51205</v>
      </c>
      <c r="B455" s="17">
        <v>341147252</v>
      </c>
      <c r="C455" s="2">
        <v>30000000</v>
      </c>
      <c r="D455" s="2">
        <f>F$466*A455+F$467</f>
        <v>611233046.00000024</v>
      </c>
      <c r="E455" s="2"/>
    </row>
    <row r="456" spans="1:6" x14ac:dyDescent="0.3">
      <c r="A456" s="17">
        <v>30051205</v>
      </c>
      <c r="B456" s="17">
        <v>737302880</v>
      </c>
      <c r="C456" s="2" t="s">
        <v>21</v>
      </c>
      <c r="D456" s="2">
        <f t="shared" ref="D456:D467" si="42">F$466*A456+F$467</f>
        <v>718683882.00000024</v>
      </c>
      <c r="E456" s="18"/>
    </row>
    <row r="457" spans="1:6" x14ac:dyDescent="0.3">
      <c r="A457" s="17">
        <v>60051205</v>
      </c>
      <c r="B457" s="17">
        <v>865531206</v>
      </c>
      <c r="D457" s="2">
        <f t="shared" si="42"/>
        <v>826134718.00000024</v>
      </c>
      <c r="E457" s="2"/>
    </row>
    <row r="458" spans="1:6" x14ac:dyDescent="0.3">
      <c r="A458" s="17">
        <v>90051205</v>
      </c>
      <c r="B458" s="17">
        <v>978775876</v>
      </c>
      <c r="D458" s="2">
        <f t="shared" si="42"/>
        <v>933585554.00000024</v>
      </c>
      <c r="E458" s="2"/>
    </row>
    <row r="459" spans="1:6" x14ac:dyDescent="0.3">
      <c r="A459" s="17">
        <v>120051205</v>
      </c>
      <c r="B459" s="17">
        <v>1086661166</v>
      </c>
      <c r="D459" s="2">
        <f t="shared" si="42"/>
        <v>1041036390.0000002</v>
      </c>
      <c r="E459" s="2"/>
    </row>
    <row r="460" spans="1:6" x14ac:dyDescent="0.3">
      <c r="A460" s="17">
        <v>150051205</v>
      </c>
      <c r="B460" s="17">
        <v>1192112362</v>
      </c>
      <c r="D460" s="2">
        <f t="shared" si="42"/>
        <v>1148487226.0000002</v>
      </c>
      <c r="E460" s="2"/>
    </row>
    <row r="461" spans="1:6" x14ac:dyDescent="0.3">
      <c r="A461" s="17">
        <v>180051205</v>
      </c>
      <c r="B461" s="17">
        <v>1296370634</v>
      </c>
      <c r="D461" s="2">
        <f t="shared" si="42"/>
        <v>1255938062.0000002</v>
      </c>
      <c r="E461" s="2"/>
    </row>
    <row r="462" spans="1:6" x14ac:dyDescent="0.3">
      <c r="A462" s="17">
        <v>540051205</v>
      </c>
      <c r="B462" s="17">
        <v>2548519592</v>
      </c>
      <c r="D462" s="2">
        <f t="shared" si="42"/>
        <v>2545348094</v>
      </c>
      <c r="E462" s="2"/>
    </row>
    <row r="463" spans="1:6" x14ac:dyDescent="0.3">
      <c r="A463" s="17">
        <v>570051205</v>
      </c>
      <c r="B463" s="17">
        <v>2654694440</v>
      </c>
      <c r="D463" s="2">
        <f t="shared" si="42"/>
        <v>2652798930</v>
      </c>
      <c r="E463" s="2"/>
    </row>
    <row r="464" spans="1:6" x14ac:dyDescent="0.3">
      <c r="A464" s="17">
        <v>600051205</v>
      </c>
      <c r="B464" s="17">
        <v>2761193512</v>
      </c>
      <c r="D464" s="2">
        <f t="shared" si="42"/>
        <v>2760249766</v>
      </c>
      <c r="E464" s="2"/>
    </row>
    <row r="465" spans="1:6" x14ac:dyDescent="0.3">
      <c r="A465" s="17">
        <v>630051205</v>
      </c>
      <c r="B465" s="17">
        <v>2868013764</v>
      </c>
      <c r="D465" s="2">
        <f t="shared" si="42"/>
        <v>2867700602</v>
      </c>
      <c r="E465" s="2"/>
    </row>
    <row r="466" spans="1:6" x14ac:dyDescent="0.3">
      <c r="A466" s="17">
        <v>660051205</v>
      </c>
      <c r="B466" s="17">
        <v>2975151438</v>
      </c>
      <c r="D466" s="2">
        <f t="shared" si="42"/>
        <v>2975151438</v>
      </c>
      <c r="E466" s="2" t="s">
        <v>28</v>
      </c>
      <c r="F466" s="5">
        <f>(B467-B466)/(A467-A466)</f>
        <v>3.5816945333333332</v>
      </c>
    </row>
    <row r="467" spans="1:6" x14ac:dyDescent="0.3">
      <c r="A467" s="17">
        <v>690051205</v>
      </c>
      <c r="B467" s="17">
        <v>3082602274</v>
      </c>
      <c r="D467" s="2">
        <f t="shared" si="42"/>
        <v>3082602274</v>
      </c>
      <c r="E467" s="2" t="s">
        <v>29</v>
      </c>
      <c r="F467" s="5">
        <f>B467-F466*A467</f>
        <v>611049645.3314209</v>
      </c>
    </row>
  </sheetData>
  <sortState ref="A348:D360">
    <sortCondition ref="A348:A360"/>
  </sortState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2018-04-02T19:39:42Z</dcterms:created>
  <dcterms:modified xsi:type="dcterms:W3CDTF">2020-08-18T20:40:51Z</dcterms:modified>
</cp:coreProperties>
</file>