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e545228e8050611/r/effectiveness-meta-shiny/"/>
    </mc:Choice>
  </mc:AlternateContent>
  <xr:revisionPtr revIDLastSave="93" documentId="13_ncr:1_{A1497853-AA28-394C-9F4E-8285CAB54BD7}" xr6:coauthVersionLast="47" xr6:coauthVersionMax="47" xr10:uidLastSave="{1AA54F62-42DF-4541-96AA-75F94EDF7B3F}"/>
  <bookViews>
    <workbookView xWindow="0" yWindow="460" windowWidth="41860" windowHeight="19280" xr2:uid="{00000000-000D-0000-FFFF-FFFF00000000}"/>
  </bookViews>
  <sheets>
    <sheet name="ES_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I16" i="1"/>
  <c r="I15" i="1"/>
  <c r="J15" i="1" s="1"/>
  <c r="L16" i="1"/>
  <c r="J16" i="1"/>
  <c r="P15" i="1" l="1"/>
  <c r="M16" i="1"/>
  <c r="O16" i="1" s="1"/>
  <c r="R16" i="1" l="1"/>
  <c r="N16" i="1"/>
  <c r="Q16" i="1"/>
  <c r="P16" i="1"/>
  <c r="R15" i="1"/>
  <c r="O15" i="1"/>
  <c r="N15" i="1"/>
  <c r="Q15" i="1"/>
</calcChain>
</file>

<file path=xl/sharedStrings.xml><?xml version="1.0" encoding="utf-8"?>
<sst xmlns="http://schemas.openxmlformats.org/spreadsheetml/2006/main" count="37" uniqueCount="36">
  <si>
    <t>SEd Minami</t>
  </si>
  <si>
    <t>squddev</t>
  </si>
  <si>
    <t>hilosqdev</t>
  </si>
  <si>
    <t>wsqy</t>
  </si>
  <si>
    <t>wi+tausq</t>
  </si>
  <si>
    <t>wi+hilotausq</t>
  </si>
  <si>
    <t>homog</t>
  </si>
  <si>
    <t>N</t>
  </si>
  <si>
    <t>PRE-MEAN</t>
  </si>
  <si>
    <t>PRE(SD)</t>
  </si>
  <si>
    <t>POST-MEAN</t>
  </si>
  <si>
    <t>POST(SD)</t>
  </si>
  <si>
    <t>d</t>
  </si>
  <si>
    <t>r</t>
  </si>
  <si>
    <t>estr</t>
  </si>
  <si>
    <t>var</t>
  </si>
  <si>
    <t>dovervar</t>
  </si>
  <si>
    <t>1overvar</t>
  </si>
  <si>
    <t>d95Lo</t>
  </si>
  <si>
    <t>d95Hi</t>
  </si>
  <si>
    <t>OUTCOME</t>
  </si>
  <si>
    <t>GROUP</t>
  </si>
  <si>
    <t xml:space="preserve">Instructions: </t>
  </si>
  <si>
    <t>1. Calculate pre-treatment and post-treatment means and standard deviations in your sample and any relevant subgroups.</t>
  </si>
  <si>
    <t>Reference:</t>
  </si>
  <si>
    <t>2. Calculate the r correlation coefficient between the pre and post-treatment measures in each relevant sample. Use Pearson's if normally distributed. Use Spearman's if not normally distributed (most common in clinical measures).</t>
  </si>
  <si>
    <t>3. Input the sample parameters in columns C, D, E, F, G. Enter the correlation (r) between pre-post measures in column K.</t>
  </si>
  <si>
    <t>4. The pre-post effect size will be automatically computed in column J; with Lower and Higher 95% confidence intervals in columns P and Q.</t>
  </si>
  <si>
    <t>https://link.springer.com/article/10.1007/s11135-006-9057-z</t>
  </si>
  <si>
    <t>EFFECT SIZE CALCULATOR (95% CI with critical values)</t>
  </si>
  <si>
    <t>Treatment</t>
  </si>
  <si>
    <t>Test 1</t>
  </si>
  <si>
    <t>Test 2</t>
  </si>
  <si>
    <t>NA</t>
  </si>
  <si>
    <t>ESpreSD</t>
  </si>
  <si>
    <r>
      <t xml:space="preserve">Minami, T., Serlin, R. C., Wampold, B. E., Kircher, J. C., &amp; Brown, G. J. (2008). Using clinical trials to benchmark effects produced in clinical practice. </t>
    </r>
    <r>
      <rPr>
        <i/>
        <sz val="10"/>
        <rFont val="Arial"/>
        <family val="2"/>
      </rPr>
      <t>Quality and Quantity, 42</t>
    </r>
    <r>
      <rPr>
        <sz val="10"/>
        <rFont val="Arial"/>
        <family val="2"/>
      </rPr>
      <t>(4), 513.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</si>
</sst>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165" fontId="1" fillId="2" borderId="1" xfId="0" applyNumberFormat="1" applyFont="1" applyFill="1" applyBorder="1"/>
    <xf numFmtId="0" fontId="0" fillId="2" borderId="0" xfId="0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/>
    <xf numFmtId="2" fontId="1" fillId="3" borderId="1" xfId="0" applyNumberFormat="1" applyFont="1" applyFill="1" applyBorder="1"/>
    <xf numFmtId="0" fontId="0" fillId="4" borderId="0" xfId="0" applyFill="1"/>
    <xf numFmtId="0" fontId="1" fillId="2" borderId="3" xfId="0" applyFont="1" applyFill="1" applyBorder="1"/>
    <xf numFmtId="0" fontId="2" fillId="0" borderId="4" xfId="0" applyFont="1" applyBorder="1" applyAlignment="1">
      <alignment horizontal="center"/>
    </xf>
    <xf numFmtId="164" fontId="1" fillId="2" borderId="3" xfId="0" applyNumberFormat="1" applyFont="1" applyFill="1" applyBorder="1"/>
    <xf numFmtId="0" fontId="0" fillId="5" borderId="0" xfId="0" applyFill="1"/>
    <xf numFmtId="0" fontId="7" fillId="4" borderId="0" xfId="0" applyFont="1" applyFill="1"/>
    <xf numFmtId="0" fontId="6" fillId="4" borderId="0" xfId="0" applyFont="1" applyFill="1"/>
    <xf numFmtId="0" fontId="8" fillId="4" borderId="0" xfId="0" applyFont="1" applyFill="1"/>
    <xf numFmtId="164" fontId="1" fillId="6" borderId="5" xfId="0" applyNumberFormat="1" applyFont="1" applyFill="1" applyBorder="1"/>
    <xf numFmtId="164" fontId="1" fillId="6" borderId="6" xfId="0" applyNumberFormat="1" applyFont="1" applyFill="1" applyBorder="1"/>
    <xf numFmtId="0" fontId="4" fillId="0" borderId="0" xfId="1"/>
    <xf numFmtId="0" fontId="7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7" fillId="4" borderId="10" xfId="0" applyFont="1" applyFill="1" applyBorder="1"/>
    <xf numFmtId="0" fontId="0" fillId="4" borderId="11" xfId="0" applyFill="1" applyBorder="1"/>
    <xf numFmtId="0" fontId="7" fillId="6" borderId="10" xfId="0" applyFont="1" applyFill="1" applyBorder="1"/>
    <xf numFmtId="0" fontId="0" fillId="6" borderId="0" xfId="0" applyFill="1"/>
    <xf numFmtId="0" fontId="7" fillId="4" borderId="12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0" fontId="1" fillId="2" borderId="2" xfId="0" applyFont="1" applyFill="1" applyBorder="1"/>
    <xf numFmtId="164" fontId="1" fillId="2" borderId="1" xfId="0" applyNumberFormat="1" applyFont="1" applyFill="1" applyBorder="1"/>
    <xf numFmtId="164" fontId="1" fillId="3" borderId="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nk.springer.com/article/10.1007/s11135-006-9057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zoomScale="180" zoomScaleNormal="180" workbookViewId="0">
      <selection activeCell="M15" sqref="M15"/>
    </sheetView>
  </sheetViews>
  <sheetFormatPr baseColWidth="10" defaultColWidth="8.83203125" defaultRowHeight="13" x14ac:dyDescent="0.15"/>
  <cols>
    <col min="1" max="1" width="14.5" customWidth="1"/>
    <col min="2" max="2" width="15.6640625" customWidth="1"/>
    <col min="3" max="3" width="9.1640625" customWidth="1"/>
    <col min="4" max="4" width="10.6640625" customWidth="1"/>
    <col min="5" max="5" width="9.1640625" customWidth="1"/>
    <col min="6" max="6" width="12" customWidth="1"/>
    <col min="7" max="7" width="11.5" customWidth="1"/>
    <col min="8" max="8" width="3.83203125" customWidth="1"/>
    <col min="9" max="9" width="12.5" customWidth="1"/>
    <col min="14" max="14" width="14.83203125" customWidth="1"/>
    <col min="15" max="15" width="11.83203125" customWidth="1"/>
  </cols>
  <sheetData>
    <row r="1" spans="1:24" s="13" customFormat="1" ht="20" x14ac:dyDescent="0.2">
      <c r="F1" s="16" t="s">
        <v>29</v>
      </c>
    </row>
    <row r="2" spans="1:24" s="13" customFormat="1" x14ac:dyDescent="0.15"/>
    <row r="3" spans="1:24" s="9" customFormat="1" x14ac:dyDescent="0.15">
      <c r="A3" s="15" t="s">
        <v>24</v>
      </c>
      <c r="B3" s="14" t="s">
        <v>35</v>
      </c>
    </row>
    <row r="4" spans="1:24" s="9" customFormat="1" x14ac:dyDescent="0.15">
      <c r="A4" s="15"/>
      <c r="B4" s="19" t="s">
        <v>28</v>
      </c>
    </row>
    <row r="5" spans="1:24" s="9" customFormat="1" ht="14" thickBot="1" x14ac:dyDescent="0.2">
      <c r="A5" s="15"/>
      <c r="B5" s="19"/>
    </row>
    <row r="6" spans="1:24" s="9" customFormat="1" x14ac:dyDescent="0.15">
      <c r="A6" s="15" t="s">
        <v>22</v>
      </c>
      <c r="B6" s="20" t="s">
        <v>23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2"/>
    </row>
    <row r="7" spans="1:24" s="9" customFormat="1" x14ac:dyDescent="0.15">
      <c r="B7" s="23" t="s">
        <v>25</v>
      </c>
      <c r="T7" s="24"/>
    </row>
    <row r="8" spans="1:24" s="9" customFormat="1" x14ac:dyDescent="0.15">
      <c r="B8" s="25" t="s">
        <v>26</v>
      </c>
      <c r="C8" s="26"/>
      <c r="D8" s="26"/>
      <c r="E8" s="26"/>
      <c r="F8" s="26"/>
      <c r="G8" s="26"/>
      <c r="H8" s="26"/>
      <c r="I8" s="26"/>
      <c r="J8" s="26"/>
      <c r="K8" s="26"/>
      <c r="T8" s="24"/>
    </row>
    <row r="9" spans="1:24" s="9" customFormat="1" ht="14" thickBot="1" x14ac:dyDescent="0.2">
      <c r="B9" s="27" t="s">
        <v>27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1:24" s="9" customFormat="1" x14ac:dyDescent="0.15">
      <c r="B10" s="14"/>
    </row>
    <row r="11" spans="1:24" s="9" customFormat="1" x14ac:dyDescent="0.15">
      <c r="B11" s="14"/>
    </row>
    <row r="12" spans="1:24" s="9" customFormat="1" x14ac:dyDescent="0.15"/>
    <row r="13" spans="1:24" s="7" customFormat="1" ht="12" customHeight="1" x14ac:dyDescent="0.15">
      <c r="A13" s="5" t="s">
        <v>20</v>
      </c>
      <c r="B13" s="6" t="s">
        <v>21</v>
      </c>
      <c r="C13" s="11" t="s">
        <v>7</v>
      </c>
      <c r="D13" s="11" t="s">
        <v>8</v>
      </c>
      <c r="E13" s="11" t="s">
        <v>9</v>
      </c>
      <c r="F13" s="11" t="s">
        <v>10</v>
      </c>
      <c r="G13" s="11" t="s">
        <v>11</v>
      </c>
      <c r="H13" s="6"/>
      <c r="I13" s="6" t="s">
        <v>34</v>
      </c>
      <c r="J13" s="6" t="s">
        <v>12</v>
      </c>
      <c r="K13" s="11" t="s">
        <v>13</v>
      </c>
      <c r="L13" s="6" t="s">
        <v>14</v>
      </c>
      <c r="M13" s="6" t="s">
        <v>15</v>
      </c>
      <c r="N13" s="6" t="s">
        <v>16</v>
      </c>
      <c r="O13" s="6" t="s">
        <v>17</v>
      </c>
      <c r="P13" s="6" t="s">
        <v>18</v>
      </c>
      <c r="Q13" s="6" t="s">
        <v>19</v>
      </c>
      <c r="R13" s="5" t="s">
        <v>0</v>
      </c>
      <c r="S13" s="6" t="s">
        <v>1</v>
      </c>
      <c r="T13" s="6" t="s">
        <v>2</v>
      </c>
      <c r="U13" s="6" t="s">
        <v>3</v>
      </c>
      <c r="V13" s="6" t="s">
        <v>4</v>
      </c>
      <c r="W13" s="6" t="s">
        <v>5</v>
      </c>
      <c r="X13" s="6" t="s">
        <v>6</v>
      </c>
    </row>
    <row r="14" spans="1:24" s="7" customFormat="1" ht="12.75" customHeight="1" thickBot="1" x14ac:dyDescent="0.2">
      <c r="A14" s="5" t="s">
        <v>30</v>
      </c>
      <c r="B14" s="30"/>
      <c r="C14" s="31"/>
      <c r="D14" s="32"/>
      <c r="E14" s="32"/>
      <c r="F14" s="32"/>
      <c r="G14" s="33"/>
      <c r="H14" s="34"/>
      <c r="I14" s="6"/>
      <c r="J14" s="30"/>
      <c r="K14" s="35"/>
      <c r="L14" s="34"/>
      <c r="M14" s="6"/>
      <c r="N14" s="6"/>
      <c r="O14" s="6"/>
      <c r="P14" s="6"/>
      <c r="Q14" s="6"/>
      <c r="R14" s="5"/>
      <c r="S14" s="6"/>
      <c r="T14" s="6"/>
      <c r="U14" s="6"/>
      <c r="V14" s="6"/>
      <c r="W14" s="6"/>
      <c r="X14" s="6"/>
    </row>
    <row r="15" spans="1:24" s="4" customFormat="1" ht="12.75" customHeight="1" x14ac:dyDescent="0.2">
      <c r="A15" s="1" t="s">
        <v>31</v>
      </c>
      <c r="B15" s="37" t="s">
        <v>33</v>
      </c>
      <c r="C15">
        <v>1646</v>
      </c>
      <c r="D15">
        <v>14.96</v>
      </c>
      <c r="E15">
        <v>3.28</v>
      </c>
      <c r="F15" s="36">
        <v>10.15</v>
      </c>
      <c r="G15" s="36">
        <v>0</v>
      </c>
      <c r="H15" s="10"/>
      <c r="I15" s="38">
        <f>(D15-F15)/E15</f>
        <v>1.4664634146341466</v>
      </c>
      <c r="J15" s="39">
        <f>(1-3/(4*C15-5))*I15</f>
        <v>1.4657947126666893</v>
      </c>
      <c r="K15" s="17">
        <v>0.5</v>
      </c>
      <c r="L15" s="12">
        <f>K15+K15*(1-K15*K15)/2/(C15-4)</f>
        <v>0.50011419001218027</v>
      </c>
      <c r="M15" s="3">
        <f>2*(1-L15)/C15+J15*J15/(2*C15)</f>
        <v>1.2600538820270052E-3</v>
      </c>
      <c r="N15" s="3">
        <f>J15/M15</f>
        <v>1163.2793911231129</v>
      </c>
      <c r="O15" s="3">
        <f>1/M15</f>
        <v>793.61685580566962</v>
      </c>
      <c r="P15" s="8">
        <f>J15-1.96*SQRT(M15)</f>
        <v>1.3962201268382781</v>
      </c>
      <c r="Q15" s="8">
        <f>J15+1.96*SQRT(M15)</f>
        <v>1.5353692984951004</v>
      </c>
      <c r="R15" s="2">
        <f>1.96*SQRT(M15)</f>
        <v>6.9574585828411098E-2</v>
      </c>
      <c r="S15" s="2"/>
      <c r="T15" s="2"/>
      <c r="U15" s="2"/>
      <c r="V15" s="2"/>
      <c r="W15" s="2"/>
      <c r="X15" s="1"/>
    </row>
    <row r="16" spans="1:24" s="4" customFormat="1" ht="12.75" customHeight="1" x14ac:dyDescent="0.15">
      <c r="A16" s="1" t="s">
        <v>32</v>
      </c>
      <c r="B16" s="37" t="s">
        <v>33</v>
      </c>
      <c r="C16"/>
      <c r="D16"/>
      <c r="E16"/>
      <c r="F16"/>
      <c r="G16"/>
      <c r="H16" s="10"/>
      <c r="I16" s="38" t="e">
        <f>(D16-F16)/E16</f>
        <v>#DIV/0!</v>
      </c>
      <c r="J16" s="39" t="e">
        <f>(1-3/(4*C16-5))*I16</f>
        <v>#DIV/0!</v>
      </c>
      <c r="K16" s="18"/>
      <c r="L16" s="12">
        <f>K16+K16*(1-K16*K16)/2/(C16-4)</f>
        <v>0</v>
      </c>
      <c r="M16" s="3" t="e">
        <f>2*(1-L16)/C16+J16*J16/(2*C16)</f>
        <v>#DIV/0!</v>
      </c>
      <c r="N16" s="3" t="e">
        <f>J16/M16</f>
        <v>#DIV/0!</v>
      </c>
      <c r="O16" s="3" t="e">
        <f>1/M16</f>
        <v>#DIV/0!</v>
      </c>
      <c r="P16" s="8" t="e">
        <f>J16-1.96*SQRT(M16)</f>
        <v>#DIV/0!</v>
      </c>
      <c r="Q16" s="8" t="e">
        <f>J16+1.96*SQRT(M16)</f>
        <v>#DIV/0!</v>
      </c>
      <c r="R16" s="2" t="e">
        <f>1.96*SQRT(M16)</f>
        <v>#DIV/0!</v>
      </c>
      <c r="S16" s="2"/>
      <c r="T16" s="2"/>
      <c r="U16" s="2"/>
      <c r="V16" s="2"/>
      <c r="W16" s="2"/>
      <c r="X16" s="1"/>
    </row>
  </sheetData>
  <phoneticPr fontId="3" type="noConversion"/>
  <hyperlinks>
    <hyperlink ref="B4" r:id="rId1" xr:uid="{00000000-0004-0000-00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ES_Calculator</vt:lpstr>
    </vt:vector>
  </TitlesOfParts>
  <Company>Leeds PCT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Chris Gaskell</cp:lastModifiedBy>
  <dcterms:created xsi:type="dcterms:W3CDTF">2014-04-03T20:06:20Z</dcterms:created>
  <dcterms:modified xsi:type="dcterms:W3CDTF">2023-03-13T08:08:59Z</dcterms:modified>
</cp:coreProperties>
</file>