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95" windowWidth="21840" windowHeight="13740"/>
  </bookViews>
  <sheets>
    <sheet name="Insert Percentile" sheetId="3" r:id="rId1"/>
    <sheet name="...." sheetId="2" r:id="rId2"/>
    <sheet name="Graph Data" sheetId="4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3" l="1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D51" i="3" l="1"/>
  <c r="C37" i="3"/>
  <c r="C36" i="3"/>
  <c r="D68" i="3" s="1"/>
  <c r="C35" i="3"/>
  <c r="D67" i="3" s="1"/>
  <c r="C34" i="3"/>
  <c r="D66" i="3" s="1"/>
  <c r="C33" i="3"/>
  <c r="D65" i="3" s="1"/>
  <c r="C32" i="3"/>
  <c r="D64" i="3" s="1"/>
  <c r="C31" i="3"/>
  <c r="D63" i="3" s="1"/>
  <c r="C30" i="3" l="1"/>
  <c r="D62" i="3" s="1"/>
  <c r="C29" i="3"/>
  <c r="D61" i="3" s="1"/>
  <c r="C28" i="3"/>
  <c r="D60" i="3" s="1"/>
  <c r="C27" i="3"/>
  <c r="D59" i="3" s="1"/>
  <c r="B2" i="4"/>
  <c r="D2" i="4" s="1"/>
  <c r="C3" i="3"/>
  <c r="C5" i="3"/>
  <c r="C6" i="3"/>
  <c r="E2" i="4" l="1"/>
  <c r="C2" i="4"/>
  <c r="C26" i="3"/>
  <c r="D58" i="3" s="1"/>
  <c r="C25" i="3"/>
  <c r="D57" i="3" s="1"/>
  <c r="C24" i="3"/>
  <c r="D56" i="3" s="1"/>
  <c r="C23" i="3"/>
  <c r="D55" i="3" s="1"/>
  <c r="C22" i="3"/>
  <c r="D54" i="3" s="1"/>
  <c r="C21" i="3"/>
  <c r="D53" i="3" s="1"/>
  <c r="C20" i="3"/>
  <c r="D52" i="3" s="1"/>
  <c r="C19" i="3"/>
  <c r="C18" i="3"/>
  <c r="D49" i="3" s="1"/>
  <c r="C17" i="3"/>
  <c r="D48" i="3" s="1"/>
  <c r="C16" i="3"/>
  <c r="D47" i="3" s="1"/>
  <c r="C15" i="3"/>
  <c r="D46" i="3" s="1"/>
  <c r="C14" i="3"/>
  <c r="D45" i="3" s="1"/>
  <c r="C13" i="3"/>
  <c r="C12" i="3"/>
  <c r="C11" i="3"/>
  <c r="C10" i="3"/>
  <c r="C9" i="3"/>
  <c r="C8" i="3"/>
  <c r="C7" i="3"/>
  <c r="C4" i="3"/>
  <c r="C2" i="3"/>
  <c r="D50" i="3" l="1"/>
  <c r="D44" i="3"/>
  <c r="D43" i="3"/>
  <c r="D42" i="3"/>
  <c r="D41" i="3"/>
  <c r="D40" i="3"/>
  <c r="D39" i="3"/>
  <c r="D38" i="3"/>
  <c r="D36" i="3"/>
  <c r="D34" i="3"/>
  <c r="D33" i="3"/>
  <c r="D30" i="3"/>
  <c r="D28" i="3"/>
  <c r="D29" i="3"/>
  <c r="D37" i="3"/>
  <c r="B37" i="4" s="1"/>
  <c r="D35" i="3"/>
  <c r="B35" i="4" s="1"/>
  <c r="E35" i="4" s="1"/>
  <c r="D32" i="3"/>
  <c r="D31" i="3"/>
  <c r="D27" i="3"/>
  <c r="B30" i="4"/>
  <c r="D2" i="3"/>
  <c r="D3" i="3"/>
  <c r="D4" i="3"/>
  <c r="D5" i="3"/>
  <c r="D6" i="3"/>
  <c r="D7" i="3"/>
  <c r="D8" i="3"/>
  <c r="D9" i="3"/>
  <c r="D10" i="3"/>
  <c r="D11" i="3"/>
  <c r="B11" i="4" s="1"/>
  <c r="D12" i="3"/>
  <c r="B12" i="4" s="1"/>
  <c r="D13" i="3"/>
  <c r="B13" i="4" s="1"/>
  <c r="D14" i="3"/>
  <c r="B14" i="4" s="1"/>
  <c r="D15" i="3"/>
  <c r="B15" i="4" s="1"/>
  <c r="D16" i="3"/>
  <c r="B16" i="4" s="1"/>
  <c r="D17" i="3"/>
  <c r="D18" i="3"/>
  <c r="B18" i="4" s="1"/>
  <c r="D19" i="3"/>
  <c r="D20" i="3"/>
  <c r="B20" i="4" s="1"/>
  <c r="D21" i="3"/>
  <c r="D22" i="3"/>
  <c r="D23" i="3"/>
  <c r="D24" i="3"/>
  <c r="D25" i="3"/>
  <c r="D26" i="3"/>
  <c r="B25" i="4" l="1"/>
  <c r="C25" i="4" s="1"/>
  <c r="B23" i="4"/>
  <c r="C23" i="4" s="1"/>
  <c r="B21" i="4"/>
  <c r="E21" i="4" s="1"/>
  <c r="B19" i="4"/>
  <c r="C19" i="4" s="1"/>
  <c r="B17" i="4"/>
  <c r="D17" i="4" s="1"/>
  <c r="B29" i="4"/>
  <c r="C29" i="4" s="1"/>
  <c r="B34" i="4"/>
  <c r="C34" i="4" s="1"/>
  <c r="B31" i="4"/>
  <c r="D31" i="4" s="1"/>
  <c r="B26" i="4"/>
  <c r="D26" i="4" s="1"/>
  <c r="B24" i="4"/>
  <c r="E24" i="4" s="1"/>
  <c r="B22" i="4"/>
  <c r="D22" i="4" s="1"/>
  <c r="B27" i="4"/>
  <c r="C27" i="4" s="1"/>
  <c r="B32" i="4"/>
  <c r="D32" i="4" s="1"/>
  <c r="B28" i="4"/>
  <c r="C28" i="4" s="1"/>
  <c r="B33" i="4"/>
  <c r="E33" i="4" s="1"/>
  <c r="B36" i="4"/>
  <c r="C36" i="4" s="1"/>
  <c r="C37" i="4"/>
  <c r="E37" i="4"/>
  <c r="D37" i="4"/>
  <c r="D30" i="4"/>
  <c r="E30" i="4"/>
  <c r="E32" i="4"/>
  <c r="E29" i="4"/>
  <c r="C35" i="4"/>
  <c r="D29" i="4"/>
  <c r="D35" i="4"/>
  <c r="D28" i="4"/>
  <c r="C30" i="4"/>
  <c r="E23" i="4"/>
  <c r="D21" i="4"/>
  <c r="C21" i="4"/>
  <c r="D19" i="4"/>
  <c r="E17" i="4"/>
  <c r="D15" i="4"/>
  <c r="C15" i="4"/>
  <c r="E15" i="4"/>
  <c r="D13" i="4"/>
  <c r="C13" i="4"/>
  <c r="E13" i="4"/>
  <c r="D11" i="4"/>
  <c r="C11" i="4"/>
  <c r="E11" i="4"/>
  <c r="D25" i="4"/>
  <c r="E26" i="4"/>
  <c r="C24" i="4"/>
  <c r="E22" i="4"/>
  <c r="D20" i="4"/>
  <c r="E20" i="4"/>
  <c r="C20" i="4"/>
  <c r="D18" i="4"/>
  <c r="E18" i="4"/>
  <c r="C18" i="4"/>
  <c r="D16" i="4"/>
  <c r="E16" i="4"/>
  <c r="C16" i="4"/>
  <c r="D14" i="4"/>
  <c r="E14" i="4"/>
  <c r="C14" i="4"/>
  <c r="D12" i="4"/>
  <c r="E12" i="4"/>
  <c r="C12" i="4"/>
  <c r="B10" i="4"/>
  <c r="B9" i="4"/>
  <c r="B8" i="4"/>
  <c r="B7" i="4"/>
  <c r="B6" i="4"/>
  <c r="B5" i="4"/>
  <c r="B4" i="4"/>
  <c r="B3" i="4"/>
  <c r="E25" i="4" l="1"/>
  <c r="D34" i="4"/>
  <c r="E36" i="4"/>
  <c r="E31" i="4"/>
  <c r="D24" i="4"/>
  <c r="E19" i="4"/>
  <c r="D23" i="4"/>
  <c r="E28" i="4"/>
  <c r="D36" i="4"/>
  <c r="C31" i="4"/>
  <c r="E27" i="4"/>
  <c r="D27" i="4"/>
  <c r="C22" i="4"/>
  <c r="C26" i="4"/>
  <c r="C17" i="4"/>
  <c r="C32" i="4"/>
  <c r="C33" i="4"/>
  <c r="D33" i="4"/>
  <c r="E34" i="4"/>
  <c r="D10" i="4"/>
  <c r="E10" i="4"/>
  <c r="C10" i="4"/>
  <c r="D9" i="4"/>
  <c r="C9" i="4"/>
  <c r="E9" i="4"/>
  <c r="D8" i="4"/>
  <c r="E8" i="4"/>
  <c r="C8" i="4"/>
  <c r="D7" i="4"/>
  <c r="E7" i="4"/>
  <c r="C7" i="4"/>
  <c r="D6" i="4"/>
  <c r="E6" i="4"/>
  <c r="C6" i="4"/>
  <c r="D5" i="4"/>
  <c r="C5" i="4"/>
  <c r="E5" i="4"/>
  <c r="D4" i="4"/>
  <c r="C4" i="4"/>
  <c r="E4" i="4"/>
  <c r="E3" i="4"/>
  <c r="C3" i="4"/>
  <c r="D3" i="4"/>
</calcChain>
</file>

<file path=xl/sharedStrings.xml><?xml version="1.0" encoding="utf-8"?>
<sst xmlns="http://schemas.openxmlformats.org/spreadsheetml/2006/main" count="114" uniqueCount="78">
  <si>
    <t>X Values</t>
  </si>
  <si>
    <t>Y Values</t>
  </si>
  <si>
    <t>RCFT copy</t>
  </si>
  <si>
    <t>RCFT imm</t>
  </si>
  <si>
    <t>Normative Impairment</t>
  </si>
  <si>
    <t>Mild Normative Impairment</t>
  </si>
  <si>
    <t>Within or above norm</t>
  </si>
  <si>
    <t>Z score</t>
  </si>
  <si>
    <t>Percentile</t>
  </si>
  <si>
    <t>RCFT delay</t>
  </si>
  <si>
    <t>RCFT recog</t>
  </si>
  <si>
    <t>Block Design</t>
  </si>
  <si>
    <t>Matrix Reasoning</t>
  </si>
  <si>
    <t>Digit Span</t>
  </si>
  <si>
    <t>Coding</t>
  </si>
  <si>
    <t xml:space="preserve">Similarities </t>
  </si>
  <si>
    <t>Vocabulary</t>
  </si>
  <si>
    <t>Z Score Difference</t>
  </si>
  <si>
    <t>Insert Percentile</t>
  </si>
  <si>
    <t>Premorbid Intellect</t>
  </si>
  <si>
    <t>WAIS-IV / WASI-II VCI</t>
  </si>
  <si>
    <t>WAIS-IV / WASI-II PRI</t>
  </si>
  <si>
    <t>WAIS-IV / WASI-II WMI</t>
  </si>
  <si>
    <t>WAIS-IV / WASI-II PSI</t>
  </si>
  <si>
    <t>RAVLT List learning total</t>
  </si>
  <si>
    <t>RAVLT List recall total</t>
  </si>
  <si>
    <t>RAVLT List recognition</t>
  </si>
  <si>
    <t>WMS-IV Logical Immediate</t>
  </si>
  <si>
    <t>WMS-IV Logical Recall</t>
  </si>
  <si>
    <t>WMS-IV Logical Recognition</t>
  </si>
  <si>
    <t>WMS-IV VR I</t>
  </si>
  <si>
    <t>WMS-IV VR II</t>
  </si>
  <si>
    <t>WMS-IV VR Recognition</t>
  </si>
  <si>
    <t>DKEFS Phonemic Fluency</t>
  </si>
  <si>
    <t>DKEFS Category Fluency</t>
  </si>
  <si>
    <t>DKEFS Switching</t>
  </si>
  <si>
    <t>Hayling</t>
  </si>
  <si>
    <t>Boston Naming</t>
  </si>
  <si>
    <t>WAIS-IV / WASI-II FSIQ</t>
  </si>
  <si>
    <t>Stroop 1</t>
  </si>
  <si>
    <t>Stroop 2</t>
  </si>
  <si>
    <t>Stroop 3</t>
  </si>
  <si>
    <t>Stroop 4</t>
  </si>
  <si>
    <t>Trails A</t>
  </si>
  <si>
    <t>Trails B</t>
  </si>
  <si>
    <t>CVLT/RAVLT List learning total</t>
  </si>
  <si>
    <t>CVLT/RAVLT List recall total</t>
  </si>
  <si>
    <t>CVLT/RAVLT List recognition</t>
  </si>
  <si>
    <t>BIRT BMIPB Fig copy</t>
  </si>
  <si>
    <t>BIRT BMIPB Fig Imm Recall</t>
  </si>
  <si>
    <t>BIRT BMIPB Fig Del Recall</t>
  </si>
  <si>
    <t>BIRT BMIPB Fig Retained</t>
  </si>
  <si>
    <t>TMT Vis Scanning</t>
  </si>
  <si>
    <t>TMT Numbers</t>
  </si>
  <si>
    <t>TMT Letters</t>
  </si>
  <si>
    <t>TMT Num / Let Switching</t>
  </si>
  <si>
    <t>TMT Motor Speed</t>
  </si>
  <si>
    <t>BMIPB Speed Processing Total</t>
  </si>
  <si>
    <t>BMIPB Speed Processing Speed</t>
  </si>
  <si>
    <t>BMIPB Speed Processing Errors</t>
  </si>
  <si>
    <t>BMIPB Speed Processing Adjusted</t>
  </si>
  <si>
    <t>DK Design Flu Empty Dots</t>
  </si>
  <si>
    <t>DK Design Flu Filled Dots</t>
  </si>
  <si>
    <t>DK Design Flu SwitchingDots</t>
  </si>
  <si>
    <t>Speed of Comp test SCOLP</t>
  </si>
  <si>
    <t>Graded Naming Test</t>
  </si>
  <si>
    <t>VOSP Silhouettes</t>
  </si>
  <si>
    <t>VOSPIncomplete Letters</t>
  </si>
  <si>
    <t>VOSP Dot Counting</t>
  </si>
  <si>
    <t>VOSP Position Discrim</t>
  </si>
  <si>
    <t>VOSP Number Location</t>
  </si>
  <si>
    <t>VOSP Cube Analysis</t>
  </si>
  <si>
    <t>PHQ-9</t>
  </si>
  <si>
    <t>GAD-7</t>
  </si>
  <si>
    <t>Effort 1</t>
  </si>
  <si>
    <t>Effort 2</t>
  </si>
  <si>
    <t>Effort 3</t>
  </si>
  <si>
    <t>Effort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</si>
</sst>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4" fillId="3" borderId="3" applyNumberFormat="0" applyAlignment="0" applyProtection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3" fillId="0" borderId="0" xfId="0" applyFont="1"/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5" fillId="4" borderId="0" xfId="0" applyFont="1" applyFill="1"/>
    <xf numFmtId="0" fontId="4" fillId="3" borderId="3" xfId="1" applyAlignment="1" applyProtection="1">
      <alignment horizontal="center"/>
      <protection locked="0"/>
    </xf>
    <xf numFmtId="0" fontId="6" fillId="5" borderId="0" xfId="0" applyFont="1" applyFill="1" applyProtection="1">
      <protection locked="0"/>
    </xf>
    <xf numFmtId="0" fontId="0" fillId="0" borderId="0" xfId="0" applyBorder="1" applyProtection="1">
      <protection locked="0"/>
    </xf>
    <xf numFmtId="0" fontId="4" fillId="3" borderId="4" xfId="1" applyBorder="1" applyAlignment="1" applyProtection="1">
      <alignment horizontal="center"/>
      <protection locked="0"/>
    </xf>
  </cellXfs>
  <cellStyles count="2">
    <cellStyle name="Input" xfId="1" builtinId="20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C5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2000" dirty="0"/>
              <a:t>Neuropsychological</a:t>
            </a:r>
            <a:r>
              <a:rPr lang="en-IE" sz="2000" baseline="0" dirty="0"/>
              <a:t> Profile </a:t>
            </a:r>
          </a:p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2000" baseline="0" dirty="0"/>
              <a:t>Compared to Premorbid Intellect</a:t>
            </a:r>
          </a:p>
        </c:rich>
      </c:tx>
      <c:layout>
        <c:manualLayout>
          <c:xMode val="edge"/>
          <c:yMode val="edge"/>
          <c:x val="0.2697860961147757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699892148269779E-2"/>
          <c:y val="0.13285272220349878"/>
          <c:w val="0.88589394105525054"/>
          <c:h val="0.49218828191223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>
              <a:bevelT/>
              <a:bevelB/>
            </a:sp3d>
          </c:spPr>
          <c:invertIfNegative val="0"/>
          <c:cat>
            <c:strRef>
              <c:f>'Graph Data'!$A$2:$A$37</c:f>
              <c:strCache>
                <c:ptCount val="36"/>
                <c:pt idx="0">
                  <c:v>Premorbid Intellect</c:v>
                </c:pt>
                <c:pt idx="1">
                  <c:v>WAIS-IV / WASI-II FSIQ</c:v>
                </c:pt>
                <c:pt idx="2">
                  <c:v>WAIS-IV / WASI-II VCI</c:v>
                </c:pt>
                <c:pt idx="3">
                  <c:v>WAIS-IV / WASI-II PRI</c:v>
                </c:pt>
                <c:pt idx="4">
                  <c:v>WAIS-IV / WASI-II WMI</c:v>
                </c:pt>
                <c:pt idx="5">
                  <c:v>WAIS-IV / WASI-II PSI</c:v>
                </c:pt>
                <c:pt idx="6">
                  <c:v>Block Design</c:v>
                </c:pt>
                <c:pt idx="7">
                  <c:v>Matrix Reasoning</c:v>
                </c:pt>
                <c:pt idx="8">
                  <c:v>Similarities </c:v>
                </c:pt>
                <c:pt idx="9">
                  <c:v>Vocabulary</c:v>
                </c:pt>
                <c:pt idx="10">
                  <c:v>Digit Span</c:v>
                </c:pt>
                <c:pt idx="11">
                  <c:v>Coding</c:v>
                </c:pt>
                <c:pt idx="12">
                  <c:v>RAVLT List learning total</c:v>
                </c:pt>
                <c:pt idx="13">
                  <c:v>RAVLT List recall total</c:v>
                </c:pt>
                <c:pt idx="14">
                  <c:v>RAVLT List recognition</c:v>
                </c:pt>
                <c:pt idx="15">
                  <c:v>WMS-IV Logical Immediate</c:v>
                </c:pt>
                <c:pt idx="16">
                  <c:v>WMS-IV Logical Recall</c:v>
                </c:pt>
                <c:pt idx="17">
                  <c:v>WMS-IV Logical Recognition</c:v>
                </c:pt>
                <c:pt idx="18">
                  <c:v>RCFT copy</c:v>
                </c:pt>
                <c:pt idx="19">
                  <c:v>RCFT imm</c:v>
                </c:pt>
                <c:pt idx="20">
                  <c:v>RCFT delay</c:v>
                </c:pt>
                <c:pt idx="21">
                  <c:v>RCFT recog</c:v>
                </c:pt>
                <c:pt idx="22">
                  <c:v>WMS-IV VR I</c:v>
                </c:pt>
                <c:pt idx="23">
                  <c:v>WMS-IV VR II</c:v>
                </c:pt>
                <c:pt idx="24">
                  <c:v>WMS-IV VR Recognition</c:v>
                </c:pt>
                <c:pt idx="25">
                  <c:v>Stroop 1</c:v>
                </c:pt>
                <c:pt idx="26">
                  <c:v>Stroop 2</c:v>
                </c:pt>
                <c:pt idx="27">
                  <c:v>Stroop 3</c:v>
                </c:pt>
                <c:pt idx="28">
                  <c:v>Stroop 4</c:v>
                </c:pt>
                <c:pt idx="29">
                  <c:v>Trails A</c:v>
                </c:pt>
                <c:pt idx="30">
                  <c:v>Trails B</c:v>
                </c:pt>
                <c:pt idx="31">
                  <c:v>Hayling</c:v>
                </c:pt>
                <c:pt idx="32">
                  <c:v>Boston Naming</c:v>
                </c:pt>
                <c:pt idx="33">
                  <c:v>DKEFS Phonemic Fluency</c:v>
                </c:pt>
                <c:pt idx="34">
                  <c:v>DKEFS Category Fluency</c:v>
                </c:pt>
                <c:pt idx="35">
                  <c:v>DKEFS Switching</c:v>
                </c:pt>
              </c:strCache>
            </c:strRef>
          </c:cat>
          <c:val>
            <c:numRef>
              <c:f>'Graph Data'!$C$2:$C$37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2D-49A6-B1D9-545C6BD13A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invertIfNegative val="0"/>
          <c:cat>
            <c:strRef>
              <c:f>'Graph Data'!$A$2:$A$37</c:f>
              <c:strCache>
                <c:ptCount val="36"/>
                <c:pt idx="0">
                  <c:v>Premorbid Intellect</c:v>
                </c:pt>
                <c:pt idx="1">
                  <c:v>WAIS-IV / WASI-II FSIQ</c:v>
                </c:pt>
                <c:pt idx="2">
                  <c:v>WAIS-IV / WASI-II VCI</c:v>
                </c:pt>
                <c:pt idx="3">
                  <c:v>WAIS-IV / WASI-II PRI</c:v>
                </c:pt>
                <c:pt idx="4">
                  <c:v>WAIS-IV / WASI-II WMI</c:v>
                </c:pt>
                <c:pt idx="5">
                  <c:v>WAIS-IV / WASI-II PSI</c:v>
                </c:pt>
                <c:pt idx="6">
                  <c:v>Block Design</c:v>
                </c:pt>
                <c:pt idx="7">
                  <c:v>Matrix Reasoning</c:v>
                </c:pt>
                <c:pt idx="8">
                  <c:v>Similarities </c:v>
                </c:pt>
                <c:pt idx="9">
                  <c:v>Vocabulary</c:v>
                </c:pt>
                <c:pt idx="10">
                  <c:v>Digit Span</c:v>
                </c:pt>
                <c:pt idx="11">
                  <c:v>Coding</c:v>
                </c:pt>
                <c:pt idx="12">
                  <c:v>RAVLT List learning total</c:v>
                </c:pt>
                <c:pt idx="13">
                  <c:v>RAVLT List recall total</c:v>
                </c:pt>
                <c:pt idx="14">
                  <c:v>RAVLT List recognition</c:v>
                </c:pt>
                <c:pt idx="15">
                  <c:v>WMS-IV Logical Immediate</c:v>
                </c:pt>
                <c:pt idx="16">
                  <c:v>WMS-IV Logical Recall</c:v>
                </c:pt>
                <c:pt idx="17">
                  <c:v>WMS-IV Logical Recognition</c:v>
                </c:pt>
                <c:pt idx="18">
                  <c:v>RCFT copy</c:v>
                </c:pt>
                <c:pt idx="19">
                  <c:v>RCFT imm</c:v>
                </c:pt>
                <c:pt idx="20">
                  <c:v>RCFT delay</c:v>
                </c:pt>
                <c:pt idx="21">
                  <c:v>RCFT recog</c:v>
                </c:pt>
                <c:pt idx="22">
                  <c:v>WMS-IV VR I</c:v>
                </c:pt>
                <c:pt idx="23">
                  <c:v>WMS-IV VR II</c:v>
                </c:pt>
                <c:pt idx="24">
                  <c:v>WMS-IV VR Recognition</c:v>
                </c:pt>
                <c:pt idx="25">
                  <c:v>Stroop 1</c:v>
                </c:pt>
                <c:pt idx="26">
                  <c:v>Stroop 2</c:v>
                </c:pt>
                <c:pt idx="27">
                  <c:v>Stroop 3</c:v>
                </c:pt>
                <c:pt idx="28">
                  <c:v>Stroop 4</c:v>
                </c:pt>
                <c:pt idx="29">
                  <c:v>Trails A</c:v>
                </c:pt>
                <c:pt idx="30">
                  <c:v>Trails B</c:v>
                </c:pt>
                <c:pt idx="31">
                  <c:v>Hayling</c:v>
                </c:pt>
                <c:pt idx="32">
                  <c:v>Boston Naming</c:v>
                </c:pt>
                <c:pt idx="33">
                  <c:v>DKEFS Phonemic Fluency</c:v>
                </c:pt>
                <c:pt idx="34">
                  <c:v>DKEFS Category Fluency</c:v>
                </c:pt>
                <c:pt idx="35">
                  <c:v>DKEFS Switching</c:v>
                </c:pt>
              </c:strCache>
            </c:strRef>
          </c:cat>
          <c:val>
            <c:numRef>
              <c:f>'Graph Data'!$D$2:$D$37</c:f>
              <c:numCache>
                <c:formatCode>General</c:formatCode>
                <c:ptCount val="36"/>
                <c:pt idx="0">
                  <c:v>0</c:v>
                </c:pt>
                <c:pt idx="1">
                  <c:v>-1.65</c:v>
                </c:pt>
                <c:pt idx="2">
                  <c:v>-1.65</c:v>
                </c:pt>
                <c:pt idx="3">
                  <c:v>-1.65</c:v>
                </c:pt>
                <c:pt idx="4">
                  <c:v>-1.65</c:v>
                </c:pt>
                <c:pt idx="5">
                  <c:v>-1.65</c:v>
                </c:pt>
                <c:pt idx="6">
                  <c:v>-1.65</c:v>
                </c:pt>
                <c:pt idx="7">
                  <c:v>-1.65</c:v>
                </c:pt>
                <c:pt idx="8">
                  <c:v>-1.65</c:v>
                </c:pt>
                <c:pt idx="9">
                  <c:v>-1.65</c:v>
                </c:pt>
                <c:pt idx="10">
                  <c:v>-1.65</c:v>
                </c:pt>
                <c:pt idx="11">
                  <c:v>-1.65</c:v>
                </c:pt>
                <c:pt idx="12">
                  <c:v>-1.65</c:v>
                </c:pt>
                <c:pt idx="13">
                  <c:v>-1.65</c:v>
                </c:pt>
                <c:pt idx="14">
                  <c:v>-1.65</c:v>
                </c:pt>
                <c:pt idx="15">
                  <c:v>-1.65</c:v>
                </c:pt>
                <c:pt idx="16">
                  <c:v>-1.65</c:v>
                </c:pt>
                <c:pt idx="17">
                  <c:v>-1.65</c:v>
                </c:pt>
                <c:pt idx="18">
                  <c:v>-1.65</c:v>
                </c:pt>
                <c:pt idx="19">
                  <c:v>-1.65</c:v>
                </c:pt>
                <c:pt idx="20">
                  <c:v>-1.65</c:v>
                </c:pt>
                <c:pt idx="21">
                  <c:v>-1.65</c:v>
                </c:pt>
                <c:pt idx="22">
                  <c:v>-1.65</c:v>
                </c:pt>
                <c:pt idx="23">
                  <c:v>-1.65</c:v>
                </c:pt>
                <c:pt idx="24">
                  <c:v>-1.65</c:v>
                </c:pt>
                <c:pt idx="25">
                  <c:v>-1.65</c:v>
                </c:pt>
                <c:pt idx="26">
                  <c:v>-1.65</c:v>
                </c:pt>
                <c:pt idx="27">
                  <c:v>-1.65</c:v>
                </c:pt>
                <c:pt idx="28">
                  <c:v>-1.65</c:v>
                </c:pt>
                <c:pt idx="29">
                  <c:v>-1.65</c:v>
                </c:pt>
                <c:pt idx="30">
                  <c:v>-1.65</c:v>
                </c:pt>
                <c:pt idx="31">
                  <c:v>-1.65</c:v>
                </c:pt>
                <c:pt idx="32">
                  <c:v>-1.65</c:v>
                </c:pt>
                <c:pt idx="33">
                  <c:v>-1.65</c:v>
                </c:pt>
                <c:pt idx="34">
                  <c:v>-1.65</c:v>
                </c:pt>
                <c:pt idx="35">
                  <c:v>-1.65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2D-49A6-B1D9-545C6BD13AA4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 prstMaterial="matte">
              <a:bevelT/>
            </a:sp3d>
          </c:spPr>
          <c:invertIfNegative val="0"/>
          <c:cat>
            <c:strRef>
              <c:f>'Graph Data'!$A$2:$A$37</c:f>
              <c:strCache>
                <c:ptCount val="36"/>
                <c:pt idx="0">
                  <c:v>Premorbid Intellect</c:v>
                </c:pt>
                <c:pt idx="1">
                  <c:v>WAIS-IV / WASI-II FSIQ</c:v>
                </c:pt>
                <c:pt idx="2">
                  <c:v>WAIS-IV / WASI-II VCI</c:v>
                </c:pt>
                <c:pt idx="3">
                  <c:v>WAIS-IV / WASI-II PRI</c:v>
                </c:pt>
                <c:pt idx="4">
                  <c:v>WAIS-IV / WASI-II WMI</c:v>
                </c:pt>
                <c:pt idx="5">
                  <c:v>WAIS-IV / WASI-II PSI</c:v>
                </c:pt>
                <c:pt idx="6">
                  <c:v>Block Design</c:v>
                </c:pt>
                <c:pt idx="7">
                  <c:v>Matrix Reasoning</c:v>
                </c:pt>
                <c:pt idx="8">
                  <c:v>Similarities </c:v>
                </c:pt>
                <c:pt idx="9">
                  <c:v>Vocabulary</c:v>
                </c:pt>
                <c:pt idx="10">
                  <c:v>Digit Span</c:v>
                </c:pt>
                <c:pt idx="11">
                  <c:v>Coding</c:v>
                </c:pt>
                <c:pt idx="12">
                  <c:v>RAVLT List learning total</c:v>
                </c:pt>
                <c:pt idx="13">
                  <c:v>RAVLT List recall total</c:v>
                </c:pt>
                <c:pt idx="14">
                  <c:v>RAVLT List recognition</c:v>
                </c:pt>
                <c:pt idx="15">
                  <c:v>WMS-IV Logical Immediate</c:v>
                </c:pt>
                <c:pt idx="16">
                  <c:v>WMS-IV Logical Recall</c:v>
                </c:pt>
                <c:pt idx="17">
                  <c:v>WMS-IV Logical Recognition</c:v>
                </c:pt>
                <c:pt idx="18">
                  <c:v>RCFT copy</c:v>
                </c:pt>
                <c:pt idx="19">
                  <c:v>RCFT imm</c:v>
                </c:pt>
                <c:pt idx="20">
                  <c:v>RCFT delay</c:v>
                </c:pt>
                <c:pt idx="21">
                  <c:v>RCFT recog</c:v>
                </c:pt>
                <c:pt idx="22">
                  <c:v>WMS-IV VR I</c:v>
                </c:pt>
                <c:pt idx="23">
                  <c:v>WMS-IV VR II</c:v>
                </c:pt>
                <c:pt idx="24">
                  <c:v>WMS-IV VR Recognition</c:v>
                </c:pt>
                <c:pt idx="25">
                  <c:v>Stroop 1</c:v>
                </c:pt>
                <c:pt idx="26">
                  <c:v>Stroop 2</c:v>
                </c:pt>
                <c:pt idx="27">
                  <c:v>Stroop 3</c:v>
                </c:pt>
                <c:pt idx="28">
                  <c:v>Stroop 4</c:v>
                </c:pt>
                <c:pt idx="29">
                  <c:v>Trails A</c:v>
                </c:pt>
                <c:pt idx="30">
                  <c:v>Trails B</c:v>
                </c:pt>
                <c:pt idx="31">
                  <c:v>Hayling</c:v>
                </c:pt>
                <c:pt idx="32">
                  <c:v>Boston Naming</c:v>
                </c:pt>
                <c:pt idx="33">
                  <c:v>DKEFS Phonemic Fluency</c:v>
                </c:pt>
                <c:pt idx="34">
                  <c:v>DKEFS Category Fluency</c:v>
                </c:pt>
                <c:pt idx="35">
                  <c:v>DKEFS Switching</c:v>
                </c:pt>
              </c:strCache>
            </c:strRef>
          </c:cat>
          <c:val>
            <c:numRef>
              <c:f>'Graph Data'!$E$2:$E$37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2D-49A6-B1D9-545C6BD13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100"/>
        <c:axId val="139899264"/>
        <c:axId val="139900800"/>
      </c:barChart>
      <c:catAx>
        <c:axId val="1398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1197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0800"/>
        <c:crosses val="autoZero"/>
        <c:auto val="1"/>
        <c:lblAlgn val="ctr"/>
        <c:lblOffset val="0"/>
        <c:noMultiLvlLbl val="0"/>
      </c:catAx>
      <c:valAx>
        <c:axId val="139900800"/>
        <c:scaling>
          <c:orientation val="minMax"/>
          <c:max val="3"/>
          <c:min val="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3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dirty="0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5900021664688"/>
          <c:y val="0.9583097929879385"/>
          <c:w val="0.42663742627128393"/>
          <c:h val="4.169012710827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 Percentile'!$B$1</c:f>
              <c:strCache>
                <c:ptCount val="1"/>
                <c:pt idx="0">
                  <c:v>Insert Percentile</c:v>
                </c:pt>
              </c:strCache>
            </c:strRef>
          </c:tx>
          <c:invertIfNegative val="0"/>
          <c:cat>
            <c:strRef>
              <c:f>'Insert Percentile'!$A$2:$A$68</c:f>
              <c:strCache>
                <c:ptCount val="67"/>
                <c:pt idx="0">
                  <c:v>Premorbid Intellect</c:v>
                </c:pt>
                <c:pt idx="1">
                  <c:v>WAIS-IV / WASI-II FSIQ</c:v>
                </c:pt>
                <c:pt idx="2">
                  <c:v>WAIS-IV / WASI-II VCI</c:v>
                </c:pt>
                <c:pt idx="3">
                  <c:v>WAIS-IV / WASI-II PRI</c:v>
                </c:pt>
                <c:pt idx="4">
                  <c:v>WAIS-IV / WASI-II WMI</c:v>
                </c:pt>
                <c:pt idx="5">
                  <c:v>WAIS-IV / WASI-II PSI</c:v>
                </c:pt>
                <c:pt idx="6">
                  <c:v>Block Design</c:v>
                </c:pt>
                <c:pt idx="7">
                  <c:v>Matrix Reasoning</c:v>
                </c:pt>
                <c:pt idx="8">
                  <c:v>Similarities </c:v>
                </c:pt>
                <c:pt idx="9">
                  <c:v>Vocabulary</c:v>
                </c:pt>
                <c:pt idx="10">
                  <c:v>Digit Span</c:v>
                </c:pt>
                <c:pt idx="11">
                  <c:v>Coding</c:v>
                </c:pt>
                <c:pt idx="12">
                  <c:v>CVLT/RAVLT List learning total</c:v>
                </c:pt>
                <c:pt idx="13">
                  <c:v>CVLT/RAVLT List recall total</c:v>
                </c:pt>
                <c:pt idx="14">
                  <c:v>CVLT/RAVLT List recognition</c:v>
                </c:pt>
                <c:pt idx="15">
                  <c:v>WMS-IV Logical Immediate</c:v>
                </c:pt>
                <c:pt idx="16">
                  <c:v>WMS-IV Logical Recall</c:v>
                </c:pt>
                <c:pt idx="17">
                  <c:v>WMS-IV Logical Recognition</c:v>
                </c:pt>
                <c:pt idx="18">
                  <c:v>RCFT copy</c:v>
                </c:pt>
                <c:pt idx="19">
                  <c:v>RCFT imm</c:v>
                </c:pt>
                <c:pt idx="20">
                  <c:v>RCFT delay</c:v>
                </c:pt>
                <c:pt idx="21">
                  <c:v>RCFT recog</c:v>
                </c:pt>
                <c:pt idx="22">
                  <c:v>WMS-IV VR I</c:v>
                </c:pt>
                <c:pt idx="23">
                  <c:v>WMS-IV VR II</c:v>
                </c:pt>
                <c:pt idx="24">
                  <c:v>WMS-IV VR Recognition</c:v>
                </c:pt>
                <c:pt idx="25">
                  <c:v>Stroop 1</c:v>
                </c:pt>
                <c:pt idx="26">
                  <c:v>Stroop 2</c:v>
                </c:pt>
                <c:pt idx="27">
                  <c:v>Stroop 3</c:v>
                </c:pt>
                <c:pt idx="28">
                  <c:v>Stroop 4</c:v>
                </c:pt>
                <c:pt idx="29">
                  <c:v>Trails A</c:v>
                </c:pt>
                <c:pt idx="30">
                  <c:v>Trails B</c:v>
                </c:pt>
                <c:pt idx="31">
                  <c:v>Hayling</c:v>
                </c:pt>
                <c:pt idx="32">
                  <c:v>Boston Naming</c:v>
                </c:pt>
                <c:pt idx="33">
                  <c:v>DKEFS Phonemic Fluency</c:v>
                </c:pt>
                <c:pt idx="34">
                  <c:v>DKEFS Category Fluency</c:v>
                </c:pt>
                <c:pt idx="35">
                  <c:v>DKEFS Switching</c:v>
                </c:pt>
                <c:pt idx="36">
                  <c:v>BIRT BMIPB Fig copy</c:v>
                </c:pt>
                <c:pt idx="37">
                  <c:v>BIRT BMIPB Fig Imm Recall</c:v>
                </c:pt>
                <c:pt idx="38">
                  <c:v>BIRT BMIPB Fig Del Recall</c:v>
                </c:pt>
                <c:pt idx="39">
                  <c:v>BIRT BMIPB Fig Retained</c:v>
                </c:pt>
                <c:pt idx="40">
                  <c:v>TMT Vis Scanning</c:v>
                </c:pt>
                <c:pt idx="41">
                  <c:v>TMT Numbers</c:v>
                </c:pt>
                <c:pt idx="42">
                  <c:v>TMT Letters</c:v>
                </c:pt>
                <c:pt idx="43">
                  <c:v>TMT Num / Let Switching</c:v>
                </c:pt>
                <c:pt idx="44">
                  <c:v>TMT Motor Speed</c:v>
                </c:pt>
                <c:pt idx="45">
                  <c:v>BMIPB Speed Processing Total</c:v>
                </c:pt>
                <c:pt idx="46">
                  <c:v>BMIPB Speed Processing Speed</c:v>
                </c:pt>
                <c:pt idx="47">
                  <c:v>BMIPB Speed Processing Errors</c:v>
                </c:pt>
                <c:pt idx="48">
                  <c:v>BMIPB Speed Processing Adjusted</c:v>
                </c:pt>
                <c:pt idx="49">
                  <c:v>Hayling</c:v>
                </c:pt>
                <c:pt idx="50">
                  <c:v>DK Design Flu Filled Dots</c:v>
                </c:pt>
                <c:pt idx="51">
                  <c:v>DK Design Flu Empty Dots</c:v>
                </c:pt>
                <c:pt idx="52">
                  <c:v>DK Design Flu SwitchingDots</c:v>
                </c:pt>
                <c:pt idx="53">
                  <c:v>Speed of Comp test SCOLP</c:v>
                </c:pt>
                <c:pt idx="54">
                  <c:v>Graded Naming Test</c:v>
                </c:pt>
                <c:pt idx="55">
                  <c:v>VOSP Silhouettes</c:v>
                </c:pt>
                <c:pt idx="56">
                  <c:v>VOSPIncomplete Letters</c:v>
                </c:pt>
                <c:pt idx="57">
                  <c:v>VOSP Dot Counting</c:v>
                </c:pt>
                <c:pt idx="58">
                  <c:v>VOSP Position Discrim</c:v>
                </c:pt>
                <c:pt idx="59">
                  <c:v>VOSP Number Location</c:v>
                </c:pt>
                <c:pt idx="60">
                  <c:v>VOSP Cube Analysis</c:v>
                </c:pt>
                <c:pt idx="61">
                  <c:v>PHQ-9</c:v>
                </c:pt>
                <c:pt idx="62">
                  <c:v>GAD-7</c:v>
                </c:pt>
                <c:pt idx="63">
                  <c:v>Effort 1</c:v>
                </c:pt>
                <c:pt idx="64">
                  <c:v>Effort 2</c:v>
                </c:pt>
                <c:pt idx="65">
                  <c:v>Effort 3</c:v>
                </c:pt>
                <c:pt idx="66">
                  <c:v>Effort 4</c:v>
                </c:pt>
              </c:strCache>
            </c:strRef>
          </c:cat>
          <c:val>
            <c:numRef>
              <c:f>'Insert Percentile'!$B$2:$B$68</c:f>
              <c:numCache>
                <c:formatCode>General</c:formatCode>
                <c:ptCount val="67"/>
                <c:pt idx="0">
                  <c:v>50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10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</c:numCache>
            </c:numRef>
          </c:val>
        </c:ser>
        <c:ser>
          <c:idx val="1"/>
          <c:order val="1"/>
          <c:tx>
            <c:strRef>
              <c:f>'Insert Percentile'!$C$1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'Insert Percentile'!$A$2:$A$68</c:f>
              <c:strCache>
                <c:ptCount val="67"/>
                <c:pt idx="0">
                  <c:v>Premorbid Intellect</c:v>
                </c:pt>
                <c:pt idx="1">
                  <c:v>WAIS-IV / WASI-II FSIQ</c:v>
                </c:pt>
                <c:pt idx="2">
                  <c:v>WAIS-IV / WASI-II VCI</c:v>
                </c:pt>
                <c:pt idx="3">
                  <c:v>WAIS-IV / WASI-II PRI</c:v>
                </c:pt>
                <c:pt idx="4">
                  <c:v>WAIS-IV / WASI-II WMI</c:v>
                </c:pt>
                <c:pt idx="5">
                  <c:v>WAIS-IV / WASI-II PSI</c:v>
                </c:pt>
                <c:pt idx="6">
                  <c:v>Block Design</c:v>
                </c:pt>
                <c:pt idx="7">
                  <c:v>Matrix Reasoning</c:v>
                </c:pt>
                <c:pt idx="8">
                  <c:v>Similarities </c:v>
                </c:pt>
                <c:pt idx="9">
                  <c:v>Vocabulary</c:v>
                </c:pt>
                <c:pt idx="10">
                  <c:v>Digit Span</c:v>
                </c:pt>
                <c:pt idx="11">
                  <c:v>Coding</c:v>
                </c:pt>
                <c:pt idx="12">
                  <c:v>CVLT/RAVLT List learning total</c:v>
                </c:pt>
                <c:pt idx="13">
                  <c:v>CVLT/RAVLT List recall total</c:v>
                </c:pt>
                <c:pt idx="14">
                  <c:v>CVLT/RAVLT List recognition</c:v>
                </c:pt>
                <c:pt idx="15">
                  <c:v>WMS-IV Logical Immediate</c:v>
                </c:pt>
                <c:pt idx="16">
                  <c:v>WMS-IV Logical Recall</c:v>
                </c:pt>
                <c:pt idx="17">
                  <c:v>WMS-IV Logical Recognition</c:v>
                </c:pt>
                <c:pt idx="18">
                  <c:v>RCFT copy</c:v>
                </c:pt>
                <c:pt idx="19">
                  <c:v>RCFT imm</c:v>
                </c:pt>
                <c:pt idx="20">
                  <c:v>RCFT delay</c:v>
                </c:pt>
                <c:pt idx="21">
                  <c:v>RCFT recog</c:v>
                </c:pt>
                <c:pt idx="22">
                  <c:v>WMS-IV VR I</c:v>
                </c:pt>
                <c:pt idx="23">
                  <c:v>WMS-IV VR II</c:v>
                </c:pt>
                <c:pt idx="24">
                  <c:v>WMS-IV VR Recognition</c:v>
                </c:pt>
                <c:pt idx="25">
                  <c:v>Stroop 1</c:v>
                </c:pt>
                <c:pt idx="26">
                  <c:v>Stroop 2</c:v>
                </c:pt>
                <c:pt idx="27">
                  <c:v>Stroop 3</c:v>
                </c:pt>
                <c:pt idx="28">
                  <c:v>Stroop 4</c:v>
                </c:pt>
                <c:pt idx="29">
                  <c:v>Trails A</c:v>
                </c:pt>
                <c:pt idx="30">
                  <c:v>Trails B</c:v>
                </c:pt>
                <c:pt idx="31">
                  <c:v>Hayling</c:v>
                </c:pt>
                <c:pt idx="32">
                  <c:v>Boston Naming</c:v>
                </c:pt>
                <c:pt idx="33">
                  <c:v>DKEFS Phonemic Fluency</c:v>
                </c:pt>
                <c:pt idx="34">
                  <c:v>DKEFS Category Fluency</c:v>
                </c:pt>
                <c:pt idx="35">
                  <c:v>DKEFS Switching</c:v>
                </c:pt>
                <c:pt idx="36">
                  <c:v>BIRT BMIPB Fig copy</c:v>
                </c:pt>
                <c:pt idx="37">
                  <c:v>BIRT BMIPB Fig Imm Recall</c:v>
                </c:pt>
                <c:pt idx="38">
                  <c:v>BIRT BMIPB Fig Del Recall</c:v>
                </c:pt>
                <c:pt idx="39">
                  <c:v>BIRT BMIPB Fig Retained</c:v>
                </c:pt>
                <c:pt idx="40">
                  <c:v>TMT Vis Scanning</c:v>
                </c:pt>
                <c:pt idx="41">
                  <c:v>TMT Numbers</c:v>
                </c:pt>
                <c:pt idx="42">
                  <c:v>TMT Letters</c:v>
                </c:pt>
                <c:pt idx="43">
                  <c:v>TMT Num / Let Switching</c:v>
                </c:pt>
                <c:pt idx="44">
                  <c:v>TMT Motor Speed</c:v>
                </c:pt>
                <c:pt idx="45">
                  <c:v>BMIPB Speed Processing Total</c:v>
                </c:pt>
                <c:pt idx="46">
                  <c:v>BMIPB Speed Processing Speed</c:v>
                </c:pt>
                <c:pt idx="47">
                  <c:v>BMIPB Speed Processing Errors</c:v>
                </c:pt>
                <c:pt idx="48">
                  <c:v>BMIPB Speed Processing Adjusted</c:v>
                </c:pt>
                <c:pt idx="49">
                  <c:v>Hayling</c:v>
                </c:pt>
                <c:pt idx="50">
                  <c:v>DK Design Flu Filled Dots</c:v>
                </c:pt>
                <c:pt idx="51">
                  <c:v>DK Design Flu Empty Dots</c:v>
                </c:pt>
                <c:pt idx="52">
                  <c:v>DK Design Flu SwitchingDots</c:v>
                </c:pt>
                <c:pt idx="53">
                  <c:v>Speed of Comp test SCOLP</c:v>
                </c:pt>
                <c:pt idx="54">
                  <c:v>Graded Naming Test</c:v>
                </c:pt>
                <c:pt idx="55">
                  <c:v>VOSP Silhouettes</c:v>
                </c:pt>
                <c:pt idx="56">
                  <c:v>VOSPIncomplete Letters</c:v>
                </c:pt>
                <c:pt idx="57">
                  <c:v>VOSP Dot Counting</c:v>
                </c:pt>
                <c:pt idx="58">
                  <c:v>VOSP Position Discrim</c:v>
                </c:pt>
                <c:pt idx="59">
                  <c:v>VOSP Number Location</c:v>
                </c:pt>
                <c:pt idx="60">
                  <c:v>VOSP Cube Analysis</c:v>
                </c:pt>
                <c:pt idx="61">
                  <c:v>PHQ-9</c:v>
                </c:pt>
                <c:pt idx="62">
                  <c:v>GAD-7</c:v>
                </c:pt>
                <c:pt idx="63">
                  <c:v>Effort 1</c:v>
                </c:pt>
                <c:pt idx="64">
                  <c:v>Effort 2</c:v>
                </c:pt>
                <c:pt idx="65">
                  <c:v>Effort 3</c:v>
                </c:pt>
                <c:pt idx="66">
                  <c:v>Effort 4</c:v>
                </c:pt>
              </c:strCache>
            </c:strRef>
          </c:cat>
          <c:val>
            <c:numRef>
              <c:f>'Insert Percentile'!$C$2:$C$68</c:f>
              <c:numCache>
                <c:formatCode>General</c:formatCode>
                <c:ptCount val="67"/>
                <c:pt idx="0">
                  <c:v>0</c:v>
                </c:pt>
                <c:pt idx="1">
                  <c:v>-1.65</c:v>
                </c:pt>
                <c:pt idx="2">
                  <c:v>-1.65</c:v>
                </c:pt>
                <c:pt idx="3">
                  <c:v>-1.65</c:v>
                </c:pt>
                <c:pt idx="4">
                  <c:v>-1.65</c:v>
                </c:pt>
                <c:pt idx="5">
                  <c:v>-1.65</c:v>
                </c:pt>
                <c:pt idx="6">
                  <c:v>-1.65</c:v>
                </c:pt>
                <c:pt idx="7">
                  <c:v>-1.65</c:v>
                </c:pt>
                <c:pt idx="8">
                  <c:v>-1.65</c:v>
                </c:pt>
                <c:pt idx="9">
                  <c:v>-1.65</c:v>
                </c:pt>
                <c:pt idx="10">
                  <c:v>-1.65</c:v>
                </c:pt>
                <c:pt idx="11">
                  <c:v>-1.65</c:v>
                </c:pt>
                <c:pt idx="12">
                  <c:v>-1.65</c:v>
                </c:pt>
                <c:pt idx="13">
                  <c:v>-1.65</c:v>
                </c:pt>
                <c:pt idx="14">
                  <c:v>-1.65</c:v>
                </c:pt>
                <c:pt idx="15">
                  <c:v>-1.65</c:v>
                </c:pt>
                <c:pt idx="16">
                  <c:v>-1.65</c:v>
                </c:pt>
                <c:pt idx="17">
                  <c:v>-1.65</c:v>
                </c:pt>
                <c:pt idx="18">
                  <c:v>-1.65</c:v>
                </c:pt>
                <c:pt idx="19">
                  <c:v>-1.65</c:v>
                </c:pt>
                <c:pt idx="20">
                  <c:v>-1.65</c:v>
                </c:pt>
                <c:pt idx="21">
                  <c:v>-1.65</c:v>
                </c:pt>
                <c:pt idx="22">
                  <c:v>-1.65</c:v>
                </c:pt>
                <c:pt idx="23">
                  <c:v>-1.65</c:v>
                </c:pt>
                <c:pt idx="24">
                  <c:v>-1.65</c:v>
                </c:pt>
                <c:pt idx="25">
                  <c:v>-1.65</c:v>
                </c:pt>
                <c:pt idx="26">
                  <c:v>-1.65</c:v>
                </c:pt>
                <c:pt idx="27">
                  <c:v>-1.65</c:v>
                </c:pt>
                <c:pt idx="28">
                  <c:v>-1.65</c:v>
                </c:pt>
                <c:pt idx="29">
                  <c:v>-1.65</c:v>
                </c:pt>
                <c:pt idx="30">
                  <c:v>-1.65</c:v>
                </c:pt>
                <c:pt idx="31">
                  <c:v>-1.65</c:v>
                </c:pt>
                <c:pt idx="32">
                  <c:v>-1.65</c:v>
                </c:pt>
                <c:pt idx="33">
                  <c:v>-1.65</c:v>
                </c:pt>
                <c:pt idx="34">
                  <c:v>-1.65</c:v>
                </c:pt>
                <c:pt idx="35">
                  <c:v>-1.65</c:v>
                </c:pt>
                <c:pt idx="36">
                  <c:v>-1.3</c:v>
                </c:pt>
                <c:pt idx="37">
                  <c:v>-1.65</c:v>
                </c:pt>
                <c:pt idx="38">
                  <c:v>-1.65</c:v>
                </c:pt>
                <c:pt idx="39">
                  <c:v>-1.65</c:v>
                </c:pt>
                <c:pt idx="40">
                  <c:v>-1.65</c:v>
                </c:pt>
                <c:pt idx="41">
                  <c:v>-1.65</c:v>
                </c:pt>
                <c:pt idx="42">
                  <c:v>-1.65</c:v>
                </c:pt>
                <c:pt idx="43">
                  <c:v>-1.65</c:v>
                </c:pt>
                <c:pt idx="44">
                  <c:v>-1.65</c:v>
                </c:pt>
                <c:pt idx="45">
                  <c:v>-1.65</c:v>
                </c:pt>
                <c:pt idx="46">
                  <c:v>-1.65</c:v>
                </c:pt>
                <c:pt idx="47">
                  <c:v>-1.65</c:v>
                </c:pt>
                <c:pt idx="48">
                  <c:v>-1.65</c:v>
                </c:pt>
                <c:pt idx="49">
                  <c:v>-1.65</c:v>
                </c:pt>
                <c:pt idx="50">
                  <c:v>-1.65</c:v>
                </c:pt>
                <c:pt idx="51">
                  <c:v>-1.65</c:v>
                </c:pt>
                <c:pt idx="52">
                  <c:v>-1.65</c:v>
                </c:pt>
                <c:pt idx="53">
                  <c:v>-1.65</c:v>
                </c:pt>
                <c:pt idx="54">
                  <c:v>-1.65</c:v>
                </c:pt>
                <c:pt idx="55">
                  <c:v>-1.65</c:v>
                </c:pt>
                <c:pt idx="56">
                  <c:v>-1.65</c:v>
                </c:pt>
                <c:pt idx="57">
                  <c:v>-1.65</c:v>
                </c:pt>
                <c:pt idx="58">
                  <c:v>-1.65</c:v>
                </c:pt>
                <c:pt idx="59">
                  <c:v>-1.65</c:v>
                </c:pt>
                <c:pt idx="60">
                  <c:v>-1.65</c:v>
                </c:pt>
                <c:pt idx="61">
                  <c:v>-1.65</c:v>
                </c:pt>
                <c:pt idx="62">
                  <c:v>-1.65</c:v>
                </c:pt>
                <c:pt idx="63">
                  <c:v>-1.65</c:v>
                </c:pt>
                <c:pt idx="64">
                  <c:v>-1.65</c:v>
                </c:pt>
                <c:pt idx="65">
                  <c:v>-1.65</c:v>
                </c:pt>
                <c:pt idx="66">
                  <c:v>-1.65</c:v>
                </c:pt>
              </c:numCache>
            </c:numRef>
          </c:val>
        </c:ser>
        <c:ser>
          <c:idx val="2"/>
          <c:order val="2"/>
          <c:tx>
            <c:strRef>
              <c:f>'Insert Percentile'!$D$1</c:f>
              <c:strCache>
                <c:ptCount val="1"/>
                <c:pt idx="0">
                  <c:v>Z Score Difference</c:v>
                </c:pt>
              </c:strCache>
            </c:strRef>
          </c:tx>
          <c:invertIfNegative val="0"/>
          <c:cat>
            <c:strRef>
              <c:f>'Insert Percentile'!$A$2:$A$68</c:f>
              <c:strCache>
                <c:ptCount val="67"/>
                <c:pt idx="0">
                  <c:v>Premorbid Intellect</c:v>
                </c:pt>
                <c:pt idx="1">
                  <c:v>WAIS-IV / WASI-II FSIQ</c:v>
                </c:pt>
                <c:pt idx="2">
                  <c:v>WAIS-IV / WASI-II VCI</c:v>
                </c:pt>
                <c:pt idx="3">
                  <c:v>WAIS-IV / WASI-II PRI</c:v>
                </c:pt>
                <c:pt idx="4">
                  <c:v>WAIS-IV / WASI-II WMI</c:v>
                </c:pt>
                <c:pt idx="5">
                  <c:v>WAIS-IV / WASI-II PSI</c:v>
                </c:pt>
                <c:pt idx="6">
                  <c:v>Block Design</c:v>
                </c:pt>
                <c:pt idx="7">
                  <c:v>Matrix Reasoning</c:v>
                </c:pt>
                <c:pt idx="8">
                  <c:v>Similarities </c:v>
                </c:pt>
                <c:pt idx="9">
                  <c:v>Vocabulary</c:v>
                </c:pt>
                <c:pt idx="10">
                  <c:v>Digit Span</c:v>
                </c:pt>
                <c:pt idx="11">
                  <c:v>Coding</c:v>
                </c:pt>
                <c:pt idx="12">
                  <c:v>CVLT/RAVLT List learning total</c:v>
                </c:pt>
                <c:pt idx="13">
                  <c:v>CVLT/RAVLT List recall total</c:v>
                </c:pt>
                <c:pt idx="14">
                  <c:v>CVLT/RAVLT List recognition</c:v>
                </c:pt>
                <c:pt idx="15">
                  <c:v>WMS-IV Logical Immediate</c:v>
                </c:pt>
                <c:pt idx="16">
                  <c:v>WMS-IV Logical Recall</c:v>
                </c:pt>
                <c:pt idx="17">
                  <c:v>WMS-IV Logical Recognition</c:v>
                </c:pt>
                <c:pt idx="18">
                  <c:v>RCFT copy</c:v>
                </c:pt>
                <c:pt idx="19">
                  <c:v>RCFT imm</c:v>
                </c:pt>
                <c:pt idx="20">
                  <c:v>RCFT delay</c:v>
                </c:pt>
                <c:pt idx="21">
                  <c:v>RCFT recog</c:v>
                </c:pt>
                <c:pt idx="22">
                  <c:v>WMS-IV VR I</c:v>
                </c:pt>
                <c:pt idx="23">
                  <c:v>WMS-IV VR II</c:v>
                </c:pt>
                <c:pt idx="24">
                  <c:v>WMS-IV VR Recognition</c:v>
                </c:pt>
                <c:pt idx="25">
                  <c:v>Stroop 1</c:v>
                </c:pt>
                <c:pt idx="26">
                  <c:v>Stroop 2</c:v>
                </c:pt>
                <c:pt idx="27">
                  <c:v>Stroop 3</c:v>
                </c:pt>
                <c:pt idx="28">
                  <c:v>Stroop 4</c:v>
                </c:pt>
                <c:pt idx="29">
                  <c:v>Trails A</c:v>
                </c:pt>
                <c:pt idx="30">
                  <c:v>Trails B</c:v>
                </c:pt>
                <c:pt idx="31">
                  <c:v>Hayling</c:v>
                </c:pt>
                <c:pt idx="32">
                  <c:v>Boston Naming</c:v>
                </c:pt>
                <c:pt idx="33">
                  <c:v>DKEFS Phonemic Fluency</c:v>
                </c:pt>
                <c:pt idx="34">
                  <c:v>DKEFS Category Fluency</c:v>
                </c:pt>
                <c:pt idx="35">
                  <c:v>DKEFS Switching</c:v>
                </c:pt>
                <c:pt idx="36">
                  <c:v>BIRT BMIPB Fig copy</c:v>
                </c:pt>
                <c:pt idx="37">
                  <c:v>BIRT BMIPB Fig Imm Recall</c:v>
                </c:pt>
                <c:pt idx="38">
                  <c:v>BIRT BMIPB Fig Del Recall</c:v>
                </c:pt>
                <c:pt idx="39">
                  <c:v>BIRT BMIPB Fig Retained</c:v>
                </c:pt>
                <c:pt idx="40">
                  <c:v>TMT Vis Scanning</c:v>
                </c:pt>
                <c:pt idx="41">
                  <c:v>TMT Numbers</c:v>
                </c:pt>
                <c:pt idx="42">
                  <c:v>TMT Letters</c:v>
                </c:pt>
                <c:pt idx="43">
                  <c:v>TMT Num / Let Switching</c:v>
                </c:pt>
                <c:pt idx="44">
                  <c:v>TMT Motor Speed</c:v>
                </c:pt>
                <c:pt idx="45">
                  <c:v>BMIPB Speed Processing Total</c:v>
                </c:pt>
                <c:pt idx="46">
                  <c:v>BMIPB Speed Processing Speed</c:v>
                </c:pt>
                <c:pt idx="47">
                  <c:v>BMIPB Speed Processing Errors</c:v>
                </c:pt>
                <c:pt idx="48">
                  <c:v>BMIPB Speed Processing Adjusted</c:v>
                </c:pt>
                <c:pt idx="49">
                  <c:v>Hayling</c:v>
                </c:pt>
                <c:pt idx="50">
                  <c:v>DK Design Flu Filled Dots</c:v>
                </c:pt>
                <c:pt idx="51">
                  <c:v>DK Design Flu Empty Dots</c:v>
                </c:pt>
                <c:pt idx="52">
                  <c:v>DK Design Flu SwitchingDots</c:v>
                </c:pt>
                <c:pt idx="53">
                  <c:v>Speed of Comp test SCOLP</c:v>
                </c:pt>
                <c:pt idx="54">
                  <c:v>Graded Naming Test</c:v>
                </c:pt>
                <c:pt idx="55">
                  <c:v>VOSP Silhouettes</c:v>
                </c:pt>
                <c:pt idx="56">
                  <c:v>VOSPIncomplete Letters</c:v>
                </c:pt>
                <c:pt idx="57">
                  <c:v>VOSP Dot Counting</c:v>
                </c:pt>
                <c:pt idx="58">
                  <c:v>VOSP Position Discrim</c:v>
                </c:pt>
                <c:pt idx="59">
                  <c:v>VOSP Number Location</c:v>
                </c:pt>
                <c:pt idx="60">
                  <c:v>VOSP Cube Analysis</c:v>
                </c:pt>
                <c:pt idx="61">
                  <c:v>PHQ-9</c:v>
                </c:pt>
                <c:pt idx="62">
                  <c:v>GAD-7</c:v>
                </c:pt>
                <c:pt idx="63">
                  <c:v>Effort 1</c:v>
                </c:pt>
                <c:pt idx="64">
                  <c:v>Effort 2</c:v>
                </c:pt>
                <c:pt idx="65">
                  <c:v>Effort 3</c:v>
                </c:pt>
                <c:pt idx="66">
                  <c:v>Effort 4</c:v>
                </c:pt>
              </c:strCache>
            </c:strRef>
          </c:cat>
          <c:val>
            <c:numRef>
              <c:f>'Insert Percentile'!$D$2:$D$68</c:f>
              <c:numCache>
                <c:formatCode>General</c:formatCode>
                <c:ptCount val="67"/>
                <c:pt idx="0">
                  <c:v>0</c:v>
                </c:pt>
                <c:pt idx="1">
                  <c:v>-1.65</c:v>
                </c:pt>
                <c:pt idx="2">
                  <c:v>-1.65</c:v>
                </c:pt>
                <c:pt idx="3">
                  <c:v>-1.65</c:v>
                </c:pt>
                <c:pt idx="4">
                  <c:v>-1.65</c:v>
                </c:pt>
                <c:pt idx="5">
                  <c:v>-1.65</c:v>
                </c:pt>
                <c:pt idx="6">
                  <c:v>-1.65</c:v>
                </c:pt>
                <c:pt idx="7">
                  <c:v>-1.65</c:v>
                </c:pt>
                <c:pt idx="8">
                  <c:v>-1.65</c:v>
                </c:pt>
                <c:pt idx="9">
                  <c:v>-1.65</c:v>
                </c:pt>
                <c:pt idx="10">
                  <c:v>-1.65</c:v>
                </c:pt>
                <c:pt idx="11">
                  <c:v>-1.65</c:v>
                </c:pt>
                <c:pt idx="12">
                  <c:v>-1.65</c:v>
                </c:pt>
                <c:pt idx="13">
                  <c:v>-1.65</c:v>
                </c:pt>
                <c:pt idx="14">
                  <c:v>-1.65</c:v>
                </c:pt>
                <c:pt idx="15">
                  <c:v>-1.65</c:v>
                </c:pt>
                <c:pt idx="16">
                  <c:v>-1.65</c:v>
                </c:pt>
                <c:pt idx="17">
                  <c:v>-1.65</c:v>
                </c:pt>
                <c:pt idx="18">
                  <c:v>-1.65</c:v>
                </c:pt>
                <c:pt idx="19">
                  <c:v>-1.65</c:v>
                </c:pt>
                <c:pt idx="20">
                  <c:v>-1.65</c:v>
                </c:pt>
                <c:pt idx="21">
                  <c:v>-1.65</c:v>
                </c:pt>
                <c:pt idx="22">
                  <c:v>-1.65</c:v>
                </c:pt>
                <c:pt idx="23">
                  <c:v>-1.65</c:v>
                </c:pt>
                <c:pt idx="24">
                  <c:v>-1.65</c:v>
                </c:pt>
                <c:pt idx="25">
                  <c:v>-1.65</c:v>
                </c:pt>
                <c:pt idx="26">
                  <c:v>-1.65</c:v>
                </c:pt>
                <c:pt idx="27">
                  <c:v>-1.65</c:v>
                </c:pt>
                <c:pt idx="28">
                  <c:v>-1.65</c:v>
                </c:pt>
                <c:pt idx="29">
                  <c:v>-1.65</c:v>
                </c:pt>
                <c:pt idx="30">
                  <c:v>-1.65</c:v>
                </c:pt>
                <c:pt idx="31">
                  <c:v>-1.65</c:v>
                </c:pt>
                <c:pt idx="32">
                  <c:v>-1.65</c:v>
                </c:pt>
                <c:pt idx="33">
                  <c:v>-1.65</c:v>
                </c:pt>
                <c:pt idx="34">
                  <c:v>-1.65</c:v>
                </c:pt>
                <c:pt idx="35">
                  <c:v>-1.65</c:v>
                </c:pt>
                <c:pt idx="36">
                  <c:v>0.34999999999999987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64480"/>
        <c:axId val="139766016"/>
      </c:barChart>
      <c:catAx>
        <c:axId val="1397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66016"/>
        <c:crosses val="autoZero"/>
        <c:auto val="1"/>
        <c:lblAlgn val="ctr"/>
        <c:lblOffset val="100"/>
        <c:noMultiLvlLbl val="0"/>
      </c:catAx>
      <c:valAx>
        <c:axId val="1397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57151</xdr:rowOff>
    </xdr:from>
    <xdr:to>
      <xdr:col>26</xdr:col>
      <xdr:colOff>488156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166688</xdr:colOff>
      <xdr:row>35</xdr:row>
      <xdr:rowOff>178595</xdr:rowOff>
    </xdr:from>
    <xdr:to>
      <xdr:col>22</xdr:col>
      <xdr:colOff>321469</xdr:colOff>
      <xdr:row>50</xdr:row>
      <xdr:rowOff>59532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0.06301</cdr:x>
      <cdr:y>0.26313</cdr:y>
    </cdr:from>
    <cdr:to>
      <cdr:x>0.9724</cdr:x>
      <cdr:y>0.4893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15481" y="1573338"/>
          <a:ext cx="11769426" cy="135234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50000"/>
            <a:alpha val="21961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ables/table1.xml><?xml version="1.0" encoding="utf-8"?>
<table xmlns="http://schemas.openxmlformats.org/spreadsheetml/2006/main" id="2" name="Table2" displayName="Table2" ref="A1:D68" totalsRowShown="0" headerRowDxfId="8">
  <autoFilter ref="A1:D68"/>
  <tableColumns count="4">
    <tableColumn id="1" name="X Values" dataDxfId="7"/>
    <tableColumn id="2" name="Insert Percentile" dataDxfId="6" dataCellStyle="Input"/>
    <tableColumn id="3" name="Z score" dataDxfId="5">
      <calculatedColumnFormula>VLOOKUP(Table2[[#This Row],[Insert Percentile]],'....'!A:B,2,FALSE)</calculatedColumnFormula>
    </tableColumn>
    <tableColumn id="4" name="Z Score Difference" dataDxfId="4">
      <calculatedColumnFormula>Table2[[#This Row],[Z score]]-C1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E37" totalsRowShown="0">
  <tableColumns count="5">
    <tableColumn id="1" name="X Values" dataDxfId="3"/>
    <tableColumn id="2" name="Y Values"/>
    <tableColumn id="3" name="Normative Impairment" dataDxfId="2">
      <calculatedColumnFormula>IF(B2&lt;(-1.99),B2,"")</calculatedColumnFormula>
    </tableColumn>
    <tableColumn id="4" name="Mild Normative Impairment" dataDxfId="1">
      <calculatedColumnFormula>IF(AND(B2&lt;(-1.33),B2&gt;(-2)),B2,"")</calculatedColumnFormula>
    </tableColumn>
    <tableColumn id="5" name="Within or above norm" dataDxfId="0">
      <calculatedColumnFormula>IF(B2&gt;(-1.32),B2,"")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zoomScale="80" zoomScaleNormal="80" workbookViewId="0">
      <selection activeCell="B2" sqref="B2"/>
    </sheetView>
  </sheetViews>
  <sheetFormatPr defaultColWidth="8.85546875" defaultRowHeight="15" x14ac:dyDescent="0.25"/>
  <cols>
    <col min="1" max="1" width="32.140625" style="12" customWidth="1"/>
    <col min="2" max="2" width="25.140625" style="12" customWidth="1"/>
    <col min="3" max="4" width="9.140625" style="13" customWidth="1"/>
  </cols>
  <sheetData>
    <row r="1" spans="1:6" ht="21" x14ac:dyDescent="0.35">
      <c r="A1" s="10" t="s">
        <v>0</v>
      </c>
      <c r="B1" s="15" t="s">
        <v>18</v>
      </c>
      <c r="C1" s="6" t="s">
        <v>7</v>
      </c>
      <c r="D1" s="6" t="s">
        <v>17</v>
      </c>
    </row>
    <row r="2" spans="1:6" ht="18.75" x14ac:dyDescent="0.3">
      <c r="A2" s="11" t="s">
        <v>19</v>
      </c>
      <c r="B2" s="14">
        <v>50</v>
      </c>
      <c r="C2" s="6">
        <f>VLOOKUP(Table2[[#This Row],[Insert Percentile]],'....'!A:B,2,FALSE)</f>
        <v>0</v>
      </c>
      <c r="D2" s="6" t="e">
        <f>Table2[[#This Row],[Z score]]-C1</f>
        <v>#VALUE!</v>
      </c>
      <c r="F2" s="9"/>
    </row>
    <row r="3" spans="1:6" x14ac:dyDescent="0.25">
      <c r="A3" s="11" t="s">
        <v>38</v>
      </c>
      <c r="B3" s="14">
        <v>5</v>
      </c>
      <c r="C3" s="6">
        <f>VLOOKUP(Table2[[#This Row],[Insert Percentile]],'....'!A:B,2,FALSE)</f>
        <v>-1.65</v>
      </c>
      <c r="D3" s="6">
        <f>Table2[[#This Row],[Z score]]-C2</f>
        <v>-1.65</v>
      </c>
    </row>
    <row r="4" spans="1:6" s="1" customFormat="1" x14ac:dyDescent="0.25">
      <c r="A4" s="11" t="s">
        <v>20</v>
      </c>
      <c r="B4" s="14">
        <v>5</v>
      </c>
      <c r="C4" s="6">
        <f>VLOOKUP(Table2[[#This Row],[Insert Percentile]],'....'!A:B,2,FALSE)</f>
        <v>-1.65</v>
      </c>
      <c r="D4" s="6">
        <f>Table2[[#This Row],[Z score]]-C2</f>
        <v>-1.65</v>
      </c>
    </row>
    <row r="5" spans="1:6" s="1" customFormat="1" x14ac:dyDescent="0.25">
      <c r="A5" s="12" t="s">
        <v>21</v>
      </c>
      <c r="B5" s="14">
        <v>5</v>
      </c>
      <c r="C5" s="6">
        <f>VLOOKUP(Table2[[#This Row],[Insert Percentile]],'....'!A:B,2,FALSE)</f>
        <v>-1.65</v>
      </c>
      <c r="D5" s="6">
        <f>Table2[[#This Row],[Z score]]-C2</f>
        <v>-1.65</v>
      </c>
    </row>
    <row r="6" spans="1:6" s="1" customFormat="1" x14ac:dyDescent="0.25">
      <c r="A6" s="12" t="s">
        <v>22</v>
      </c>
      <c r="B6" s="14">
        <v>5</v>
      </c>
      <c r="C6" s="6">
        <f>VLOOKUP(Table2[[#This Row],[Insert Percentile]],'....'!A:B,2,FALSE)</f>
        <v>-1.65</v>
      </c>
      <c r="D6" s="6">
        <f>Table2[[#This Row],[Z score]]-C2</f>
        <v>-1.65</v>
      </c>
    </row>
    <row r="7" spans="1:6" s="1" customFormat="1" x14ac:dyDescent="0.25">
      <c r="A7" s="12" t="s">
        <v>23</v>
      </c>
      <c r="B7" s="14">
        <v>5</v>
      </c>
      <c r="C7" s="6">
        <f>VLOOKUP(Table2[[#This Row],[Insert Percentile]],'....'!A:B,2,FALSE)</f>
        <v>-1.65</v>
      </c>
      <c r="D7" s="6">
        <f>Table2[[#This Row],[Z score]]-C2</f>
        <v>-1.65</v>
      </c>
    </row>
    <row r="8" spans="1:6" s="1" customFormat="1" x14ac:dyDescent="0.25">
      <c r="A8" s="12" t="s">
        <v>11</v>
      </c>
      <c r="B8" s="14">
        <v>5</v>
      </c>
      <c r="C8" s="6">
        <f>VLOOKUP(Table2[[#This Row],[Insert Percentile]],'....'!A:B,2,FALSE)</f>
        <v>-1.65</v>
      </c>
      <c r="D8" s="6">
        <f>Table2[[#This Row],[Z score]]-C2</f>
        <v>-1.65</v>
      </c>
    </row>
    <row r="9" spans="1:6" s="1" customFormat="1" ht="14.25" customHeight="1" x14ac:dyDescent="0.25">
      <c r="A9" s="12" t="s">
        <v>12</v>
      </c>
      <c r="B9" s="14">
        <v>5</v>
      </c>
      <c r="C9" s="6">
        <f>VLOOKUP(Table2[[#This Row],[Insert Percentile]],'....'!A:B,2,FALSE)</f>
        <v>-1.65</v>
      </c>
      <c r="D9" s="6">
        <f>Table2[[#This Row],[Z score]]-C2</f>
        <v>-1.65</v>
      </c>
    </row>
    <row r="10" spans="1:6" x14ac:dyDescent="0.25">
      <c r="A10" s="12" t="s">
        <v>15</v>
      </c>
      <c r="B10" s="14">
        <v>5</v>
      </c>
      <c r="C10" s="6">
        <f>VLOOKUP(Table2[[#This Row],[Insert Percentile]],'....'!A:B,2,FALSE)</f>
        <v>-1.65</v>
      </c>
      <c r="D10" s="6">
        <f>Table2[[#This Row],[Z score]]-C2</f>
        <v>-1.65</v>
      </c>
    </row>
    <row r="11" spans="1:6" x14ac:dyDescent="0.25">
      <c r="A11" s="12" t="s">
        <v>16</v>
      </c>
      <c r="B11" s="14">
        <v>5</v>
      </c>
      <c r="C11" s="6">
        <f>VLOOKUP(Table2[[#This Row],[Insert Percentile]],'....'!A:B,2,FALSE)</f>
        <v>-1.65</v>
      </c>
      <c r="D11" s="6">
        <f>Table2[[#This Row],[Z score]]-C2</f>
        <v>-1.65</v>
      </c>
    </row>
    <row r="12" spans="1:6" x14ac:dyDescent="0.25">
      <c r="A12" s="12" t="s">
        <v>13</v>
      </c>
      <c r="B12" s="14">
        <v>5</v>
      </c>
      <c r="C12" s="6">
        <f>VLOOKUP(Table2[[#This Row],[Insert Percentile]],'....'!A:B,2,FALSE)</f>
        <v>-1.65</v>
      </c>
      <c r="D12" s="6">
        <f>Table2[[#This Row],[Z score]]-C2</f>
        <v>-1.65</v>
      </c>
      <c r="F12" s="2"/>
    </row>
    <row r="13" spans="1:6" x14ac:dyDescent="0.25">
      <c r="A13" s="12" t="s">
        <v>14</v>
      </c>
      <c r="B13" s="14">
        <v>5</v>
      </c>
      <c r="C13" s="6">
        <f>VLOOKUP(Table2[[#This Row],[Insert Percentile]],'....'!A:B,2,FALSE)</f>
        <v>-1.65</v>
      </c>
      <c r="D13" s="6">
        <f>Table2[[#This Row],[Z score]]-C2</f>
        <v>-1.65</v>
      </c>
    </row>
    <row r="14" spans="1:6" x14ac:dyDescent="0.25">
      <c r="A14" s="12" t="s">
        <v>45</v>
      </c>
      <c r="B14" s="14">
        <v>5</v>
      </c>
      <c r="C14" s="6">
        <f>VLOOKUP(Table2[[#This Row],[Insert Percentile]],'....'!A:B,2,FALSE)</f>
        <v>-1.65</v>
      </c>
      <c r="D14" s="6">
        <f>Table2[[#This Row],[Z score]]-C2</f>
        <v>-1.65</v>
      </c>
    </row>
    <row r="15" spans="1:6" x14ac:dyDescent="0.25">
      <c r="A15" s="12" t="s">
        <v>46</v>
      </c>
      <c r="B15" s="14">
        <v>5</v>
      </c>
      <c r="C15" s="6">
        <f>VLOOKUP(Table2[[#This Row],[Insert Percentile]],'....'!A:B,2,FALSE)</f>
        <v>-1.65</v>
      </c>
      <c r="D15" s="6">
        <f>Table2[[#This Row],[Z score]]-C2</f>
        <v>-1.65</v>
      </c>
    </row>
    <row r="16" spans="1:6" x14ac:dyDescent="0.25">
      <c r="A16" s="12" t="s">
        <v>47</v>
      </c>
      <c r="B16" s="14">
        <v>5</v>
      </c>
      <c r="C16" s="6">
        <f>VLOOKUP(Table2[[#This Row],[Insert Percentile]],'....'!A:B,2,FALSE)</f>
        <v>-1.65</v>
      </c>
      <c r="D16" s="6">
        <f>Table2[[#This Row],[Z score]]-C2</f>
        <v>-1.65</v>
      </c>
    </row>
    <row r="17" spans="1:4" x14ac:dyDescent="0.25">
      <c r="A17" s="12" t="s">
        <v>27</v>
      </c>
      <c r="B17" s="14">
        <v>5</v>
      </c>
      <c r="C17" s="6">
        <f>VLOOKUP(Table2[[#This Row],[Insert Percentile]],'....'!A:B,2,FALSE)</f>
        <v>-1.65</v>
      </c>
      <c r="D17" s="6">
        <f>Table2[[#This Row],[Z score]]-C2</f>
        <v>-1.65</v>
      </c>
    </row>
    <row r="18" spans="1:4" x14ac:dyDescent="0.25">
      <c r="A18" s="12" t="s">
        <v>28</v>
      </c>
      <c r="B18" s="14">
        <v>5</v>
      </c>
      <c r="C18" s="6">
        <f>VLOOKUP(Table2[[#This Row],[Insert Percentile]],'....'!A:B,2,FALSE)</f>
        <v>-1.65</v>
      </c>
      <c r="D18" s="6">
        <f>Table2[[#This Row],[Z score]]-C2</f>
        <v>-1.65</v>
      </c>
    </row>
    <row r="19" spans="1:4" x14ac:dyDescent="0.25">
      <c r="A19" s="12" t="s">
        <v>29</v>
      </c>
      <c r="B19" s="14">
        <v>5</v>
      </c>
      <c r="C19" s="6">
        <f>VLOOKUP(Table2[[#This Row],[Insert Percentile]],'....'!A:B,2,FALSE)</f>
        <v>-1.65</v>
      </c>
      <c r="D19" s="6">
        <f>Table2[[#This Row],[Z score]]-C2</f>
        <v>-1.65</v>
      </c>
    </row>
    <row r="20" spans="1:4" x14ac:dyDescent="0.25">
      <c r="A20" s="12" t="s">
        <v>2</v>
      </c>
      <c r="B20" s="14">
        <v>5</v>
      </c>
      <c r="C20" s="6">
        <f>VLOOKUP(Table2[[#This Row],[Insert Percentile]],'....'!A:B,2,FALSE)</f>
        <v>-1.65</v>
      </c>
      <c r="D20" s="6">
        <f>Table2[[#This Row],[Z score]]-C2</f>
        <v>-1.65</v>
      </c>
    </row>
    <row r="21" spans="1:4" x14ac:dyDescent="0.25">
      <c r="A21" s="12" t="s">
        <v>3</v>
      </c>
      <c r="B21" s="14">
        <v>5</v>
      </c>
      <c r="C21" s="6">
        <f>VLOOKUP(Table2[[#This Row],[Insert Percentile]],'....'!A:B,2,FALSE)</f>
        <v>-1.65</v>
      </c>
      <c r="D21" s="6">
        <f>Table2[[#This Row],[Z score]]-C2</f>
        <v>-1.65</v>
      </c>
    </row>
    <row r="22" spans="1:4" x14ac:dyDescent="0.25">
      <c r="A22" s="12" t="s">
        <v>9</v>
      </c>
      <c r="B22" s="14">
        <v>5</v>
      </c>
      <c r="C22" s="6">
        <f>VLOOKUP(Table2[[#This Row],[Insert Percentile]],'....'!A:B,2,FALSE)</f>
        <v>-1.65</v>
      </c>
      <c r="D22" s="6">
        <f>Table2[[#This Row],[Z score]]-C2</f>
        <v>-1.65</v>
      </c>
    </row>
    <row r="23" spans="1:4" x14ac:dyDescent="0.25">
      <c r="A23" s="12" t="s">
        <v>10</v>
      </c>
      <c r="B23" s="14">
        <v>5</v>
      </c>
      <c r="C23" s="6">
        <f>VLOOKUP(Table2[[#This Row],[Insert Percentile]],'....'!A:B,2,FALSE)</f>
        <v>-1.65</v>
      </c>
      <c r="D23" s="6">
        <f>Table2[[#This Row],[Z score]]-C2</f>
        <v>-1.65</v>
      </c>
    </row>
    <row r="24" spans="1:4" x14ac:dyDescent="0.25">
      <c r="A24" s="12" t="s">
        <v>30</v>
      </c>
      <c r="B24" s="14">
        <v>5</v>
      </c>
      <c r="C24" s="6">
        <f>VLOOKUP(Table2[[#This Row],[Insert Percentile]],'....'!A:B,2,FALSE)</f>
        <v>-1.65</v>
      </c>
      <c r="D24" s="6">
        <f>Table2[[#This Row],[Z score]]-C2</f>
        <v>-1.65</v>
      </c>
    </row>
    <row r="25" spans="1:4" x14ac:dyDescent="0.25">
      <c r="A25" s="12" t="s">
        <v>31</v>
      </c>
      <c r="B25" s="14">
        <v>5</v>
      </c>
      <c r="C25" s="6">
        <f>VLOOKUP(Table2[[#This Row],[Insert Percentile]],'....'!A:B,2,FALSE)</f>
        <v>-1.65</v>
      </c>
      <c r="D25" s="6">
        <f>Table2[[#This Row],[Z score]]-C2</f>
        <v>-1.65</v>
      </c>
    </row>
    <row r="26" spans="1:4" x14ac:dyDescent="0.25">
      <c r="A26" s="12" t="s">
        <v>32</v>
      </c>
      <c r="B26" s="14">
        <v>5</v>
      </c>
      <c r="C26" s="6">
        <f>VLOOKUP(Table2[[#This Row],[Insert Percentile]],'....'!A:B,2,FALSE)</f>
        <v>-1.65</v>
      </c>
      <c r="D26" s="6">
        <f>Table2[[#This Row],[Z score]]-C2</f>
        <v>-1.65</v>
      </c>
    </row>
    <row r="27" spans="1:4" x14ac:dyDescent="0.25">
      <c r="A27" s="12" t="s">
        <v>39</v>
      </c>
      <c r="B27" s="14">
        <v>5</v>
      </c>
      <c r="C27" s="6">
        <f>VLOOKUP(Table2[[#This Row],[Insert Percentile]],'....'!A:B,2,FALSE)</f>
        <v>-1.65</v>
      </c>
      <c r="D27" s="6">
        <f>Table2[[#This Row],[Z score]]-C2</f>
        <v>-1.65</v>
      </c>
    </row>
    <row r="28" spans="1:4" x14ac:dyDescent="0.25">
      <c r="A28" s="12" t="s">
        <v>40</v>
      </c>
      <c r="B28" s="14">
        <v>5</v>
      </c>
      <c r="C28" s="6">
        <f>VLOOKUP(Table2[[#This Row],[Insert Percentile]],'....'!A:B,2,FALSE)</f>
        <v>-1.65</v>
      </c>
      <c r="D28" s="6">
        <f>Table2[[#This Row],[Z score]]-C2</f>
        <v>-1.65</v>
      </c>
    </row>
    <row r="29" spans="1:4" x14ac:dyDescent="0.25">
      <c r="A29" s="12" t="s">
        <v>41</v>
      </c>
      <c r="B29" s="14">
        <v>5</v>
      </c>
      <c r="C29" s="6">
        <f>VLOOKUP(Table2[[#This Row],[Insert Percentile]],'....'!A:B,2,FALSE)</f>
        <v>-1.65</v>
      </c>
      <c r="D29" s="6">
        <f>Table2[[#This Row],[Z score]]-C2</f>
        <v>-1.65</v>
      </c>
    </row>
    <row r="30" spans="1:4" x14ac:dyDescent="0.25">
      <c r="A30" s="12" t="s">
        <v>42</v>
      </c>
      <c r="B30" s="14">
        <v>5</v>
      </c>
      <c r="C30" s="6">
        <f>VLOOKUP(Table2[[#This Row],[Insert Percentile]],'....'!A:B,2,FALSE)</f>
        <v>-1.65</v>
      </c>
      <c r="D30" s="6">
        <f>Table2[[#This Row],[Z score]]-C2</f>
        <v>-1.65</v>
      </c>
    </row>
    <row r="31" spans="1:4" x14ac:dyDescent="0.25">
      <c r="A31" s="12" t="s">
        <v>43</v>
      </c>
      <c r="B31" s="14">
        <v>5</v>
      </c>
      <c r="C31" s="6">
        <f>VLOOKUP(Table2[[#This Row],[Insert Percentile]],'....'!A:B,2,FALSE)</f>
        <v>-1.65</v>
      </c>
      <c r="D31" s="6">
        <f>Table2[[#This Row],[Z score]]-C2</f>
        <v>-1.65</v>
      </c>
    </row>
    <row r="32" spans="1:4" x14ac:dyDescent="0.25">
      <c r="A32" s="12" t="s">
        <v>44</v>
      </c>
      <c r="B32" s="14">
        <v>5</v>
      </c>
      <c r="C32" s="6">
        <f>VLOOKUP(Table2[[#This Row],[Insert Percentile]],'....'!A:B,2,FALSE)</f>
        <v>-1.65</v>
      </c>
      <c r="D32" s="6">
        <f>Table2[[#This Row],[Z score]]-C2</f>
        <v>-1.65</v>
      </c>
    </row>
    <row r="33" spans="1:4" x14ac:dyDescent="0.25">
      <c r="A33" s="12" t="s">
        <v>36</v>
      </c>
      <c r="B33" s="14">
        <v>5</v>
      </c>
      <c r="C33" s="6">
        <f>VLOOKUP(Table2[[#This Row],[Insert Percentile]],'....'!A:B,2,FALSE)</f>
        <v>-1.65</v>
      </c>
      <c r="D33" s="6">
        <f>Table2[[#This Row],[Z score]]-C2</f>
        <v>-1.65</v>
      </c>
    </row>
    <row r="34" spans="1:4" x14ac:dyDescent="0.25">
      <c r="A34" s="12" t="s">
        <v>37</v>
      </c>
      <c r="B34" s="14">
        <v>5</v>
      </c>
      <c r="C34" s="6">
        <f>VLOOKUP(Table2[[#This Row],[Insert Percentile]],'....'!A:B,2,FALSE)</f>
        <v>-1.65</v>
      </c>
      <c r="D34" s="6">
        <f>Table2[[#This Row],[Z score]]-C2</f>
        <v>-1.65</v>
      </c>
    </row>
    <row r="35" spans="1:4" x14ac:dyDescent="0.25">
      <c r="A35" s="12" t="s">
        <v>33</v>
      </c>
      <c r="B35" s="14">
        <v>5</v>
      </c>
      <c r="C35" s="6">
        <f>VLOOKUP(Table2[[#This Row],[Insert Percentile]],'....'!A:B,2,FALSE)</f>
        <v>-1.65</v>
      </c>
      <c r="D35" s="6">
        <f>Table2[[#This Row],[Z score]]-C2</f>
        <v>-1.65</v>
      </c>
    </row>
    <row r="36" spans="1:4" x14ac:dyDescent="0.25">
      <c r="A36" s="12" t="s">
        <v>34</v>
      </c>
      <c r="B36" s="14">
        <v>5</v>
      </c>
      <c r="C36" s="6">
        <f>VLOOKUP(Table2[[#This Row],[Insert Percentile]],'....'!A:B,2,FALSE)</f>
        <v>-1.65</v>
      </c>
      <c r="D36" s="6">
        <f>Table2[[#This Row],[Z score]]-C2</f>
        <v>-1.65</v>
      </c>
    </row>
    <row r="37" spans="1:4" x14ac:dyDescent="0.25">
      <c r="A37" s="12" t="s">
        <v>35</v>
      </c>
      <c r="B37" s="14">
        <v>5</v>
      </c>
      <c r="C37" s="6">
        <f>VLOOKUP(Table2[[#This Row],[Insert Percentile]],'....'!A:B,2,FALSE)</f>
        <v>-1.65</v>
      </c>
      <c r="D37" s="6">
        <f>Table2[[#This Row],[Z score]]-C2</f>
        <v>-1.65</v>
      </c>
    </row>
    <row r="38" spans="1:4" x14ac:dyDescent="0.25">
      <c r="A38" s="12" t="s">
        <v>48</v>
      </c>
      <c r="B38" s="14">
        <v>10</v>
      </c>
      <c r="C38" s="6">
        <f>VLOOKUP(Table2[[#This Row],[Insert Percentile]],'....'!A:B,2,FALSE)</f>
        <v>-1.3</v>
      </c>
      <c r="D38" s="6">
        <f>Table2[[#This Row],[Z score]]-C13</f>
        <v>0.34999999999999987</v>
      </c>
    </row>
    <row r="39" spans="1:4" x14ac:dyDescent="0.25">
      <c r="A39" s="12" t="s">
        <v>49</v>
      </c>
      <c r="B39" s="14">
        <v>5</v>
      </c>
      <c r="C39" s="6">
        <f>VLOOKUP(Table2[[#This Row],[Insert Percentile]],'....'!A:B,2,FALSE)</f>
        <v>-1.65</v>
      </c>
      <c r="D39" s="6">
        <f>Table2[[#This Row],[Z score]]-C13</f>
        <v>0</v>
      </c>
    </row>
    <row r="40" spans="1:4" x14ac:dyDescent="0.25">
      <c r="A40" s="12" t="s">
        <v>50</v>
      </c>
      <c r="B40" s="14">
        <v>5</v>
      </c>
      <c r="C40" s="6">
        <f>VLOOKUP(Table2[[#This Row],[Insert Percentile]],'....'!A:B,2,FALSE)</f>
        <v>-1.65</v>
      </c>
      <c r="D40" s="6">
        <f>Table2[[#This Row],[Z score]]-C13</f>
        <v>0</v>
      </c>
    </row>
    <row r="41" spans="1:4" x14ac:dyDescent="0.25">
      <c r="A41" s="12" t="s">
        <v>51</v>
      </c>
      <c r="B41" s="14">
        <v>5</v>
      </c>
      <c r="C41" s="6">
        <f>VLOOKUP(Table2[[#This Row],[Insert Percentile]],'....'!A:B,2,FALSE)</f>
        <v>-1.65</v>
      </c>
      <c r="D41" s="6">
        <f>Table2[[#This Row],[Z score]]-C13</f>
        <v>0</v>
      </c>
    </row>
    <row r="42" spans="1:4" x14ac:dyDescent="0.25">
      <c r="A42" s="12" t="s">
        <v>52</v>
      </c>
      <c r="B42" s="14">
        <v>5</v>
      </c>
      <c r="C42" s="6">
        <f>VLOOKUP(Table2[[#This Row],[Insert Percentile]],'....'!A:B,2,FALSE)</f>
        <v>-1.65</v>
      </c>
      <c r="D42" s="6">
        <f>Table2[[#This Row],[Z score]]-C13</f>
        <v>0</v>
      </c>
    </row>
    <row r="43" spans="1:4" x14ac:dyDescent="0.25">
      <c r="A43" s="12" t="s">
        <v>53</v>
      </c>
      <c r="B43" s="14">
        <v>5</v>
      </c>
      <c r="C43" s="6">
        <f>VLOOKUP(Table2[[#This Row],[Insert Percentile]],'....'!A:B,2,FALSE)</f>
        <v>-1.65</v>
      </c>
      <c r="D43" s="6">
        <f>Table2[[#This Row],[Z score]]-C13</f>
        <v>0</v>
      </c>
    </row>
    <row r="44" spans="1:4" x14ac:dyDescent="0.25">
      <c r="A44" s="12" t="s">
        <v>54</v>
      </c>
      <c r="B44" s="14">
        <v>5</v>
      </c>
      <c r="C44" s="6">
        <f>VLOOKUP(Table2[[#This Row],[Insert Percentile]],'....'!A:B,2,FALSE)</f>
        <v>-1.65</v>
      </c>
      <c r="D44" s="6">
        <f>Table2[[#This Row],[Z score]]-C13</f>
        <v>0</v>
      </c>
    </row>
    <row r="45" spans="1:4" x14ac:dyDescent="0.25">
      <c r="A45" s="12" t="s">
        <v>55</v>
      </c>
      <c r="B45" s="14">
        <v>5</v>
      </c>
      <c r="C45" s="6">
        <f>VLOOKUP(Table2[[#This Row],[Insert Percentile]],'....'!A:B,2,FALSE)</f>
        <v>-1.65</v>
      </c>
      <c r="D45" s="6">
        <f>Table2[[#This Row],[Z score]]-C14</f>
        <v>0</v>
      </c>
    </row>
    <row r="46" spans="1:4" x14ac:dyDescent="0.25">
      <c r="A46" s="12" t="s">
        <v>56</v>
      </c>
      <c r="B46" s="14">
        <v>5</v>
      </c>
      <c r="C46" s="6">
        <f>VLOOKUP(Table2[[#This Row],[Insert Percentile]],'....'!A:B,2,FALSE)</f>
        <v>-1.65</v>
      </c>
      <c r="D46" s="6">
        <f>Table2[[#This Row],[Z score]]-C15</f>
        <v>0</v>
      </c>
    </row>
    <row r="47" spans="1:4" x14ac:dyDescent="0.25">
      <c r="A47" s="12" t="s">
        <v>57</v>
      </c>
      <c r="B47" s="14">
        <v>5</v>
      </c>
      <c r="C47" s="6">
        <f>VLOOKUP(Table2[[#This Row],[Insert Percentile]],'....'!A:B,2,FALSE)</f>
        <v>-1.65</v>
      </c>
      <c r="D47" s="6">
        <f>Table2[[#This Row],[Z score]]-C16</f>
        <v>0</v>
      </c>
    </row>
    <row r="48" spans="1:4" x14ac:dyDescent="0.25">
      <c r="A48" s="12" t="s">
        <v>58</v>
      </c>
      <c r="B48" s="14">
        <v>5</v>
      </c>
      <c r="C48" s="6">
        <f>VLOOKUP(Table2[[#This Row],[Insert Percentile]],'....'!A:B,2,FALSE)</f>
        <v>-1.65</v>
      </c>
      <c r="D48" s="6">
        <f>Table2[[#This Row],[Z score]]-C17</f>
        <v>0</v>
      </c>
    </row>
    <row r="49" spans="1:4" x14ac:dyDescent="0.25">
      <c r="A49" s="12" t="s">
        <v>59</v>
      </c>
      <c r="B49" s="14">
        <v>5</v>
      </c>
      <c r="C49" s="6">
        <f>VLOOKUP(Table2[[#This Row],[Insert Percentile]],'....'!A:B,2,FALSE)</f>
        <v>-1.65</v>
      </c>
      <c r="D49" s="6">
        <f>Table2[[#This Row],[Z score]]-C18</f>
        <v>0</v>
      </c>
    </row>
    <row r="50" spans="1:4" x14ac:dyDescent="0.25">
      <c r="A50" s="12" t="s">
        <v>60</v>
      </c>
      <c r="B50" s="14">
        <v>5</v>
      </c>
      <c r="C50" s="6">
        <f>VLOOKUP(Table2[[#This Row],[Insert Percentile]],'....'!A:B,2,FALSE)</f>
        <v>-1.65</v>
      </c>
      <c r="D50" s="6">
        <f>Table2[[#This Row],[Z score]]-C19</f>
        <v>0</v>
      </c>
    </row>
    <row r="51" spans="1:4" x14ac:dyDescent="0.25">
      <c r="A51" s="16" t="s">
        <v>36</v>
      </c>
      <c r="B51" s="17">
        <v>5</v>
      </c>
      <c r="C51" s="6">
        <f>VLOOKUP(Table2[[#This Row],[Insert Percentile]],'....'!A:B,2,FALSE)</f>
        <v>-1.65</v>
      </c>
      <c r="D51" s="6" t="e">
        <f>Table2[[#This Row],[Z score]]-#REF!</f>
        <v>#REF!</v>
      </c>
    </row>
    <row r="52" spans="1:4" x14ac:dyDescent="0.25">
      <c r="A52" s="12" t="s">
        <v>62</v>
      </c>
      <c r="B52" s="14">
        <v>5</v>
      </c>
      <c r="C52" s="6">
        <f>VLOOKUP(Table2[[#This Row],[Insert Percentile]],'....'!A:B,2,FALSE)</f>
        <v>-1.65</v>
      </c>
      <c r="D52" s="6">
        <f>Table2[[#This Row],[Z score]]-C20</f>
        <v>0</v>
      </c>
    </row>
    <row r="53" spans="1:4" x14ac:dyDescent="0.25">
      <c r="A53" s="12" t="s">
        <v>61</v>
      </c>
      <c r="B53" s="14">
        <v>5</v>
      </c>
      <c r="C53" s="6">
        <f>VLOOKUP(Table2[[#This Row],[Insert Percentile]],'....'!A:B,2,FALSE)</f>
        <v>-1.65</v>
      </c>
      <c r="D53" s="6">
        <f>Table2[[#This Row],[Z score]]-C21</f>
        <v>0</v>
      </c>
    </row>
    <row r="54" spans="1:4" x14ac:dyDescent="0.25">
      <c r="A54" s="12" t="s">
        <v>63</v>
      </c>
      <c r="B54" s="14">
        <v>5</v>
      </c>
      <c r="C54" s="6">
        <f>VLOOKUP(Table2[[#This Row],[Insert Percentile]],'....'!A:B,2,FALSE)</f>
        <v>-1.65</v>
      </c>
      <c r="D54" s="6">
        <f>Table2[[#This Row],[Z score]]-C22</f>
        <v>0</v>
      </c>
    </row>
    <row r="55" spans="1:4" x14ac:dyDescent="0.25">
      <c r="A55" s="12" t="s">
        <v>64</v>
      </c>
      <c r="B55" s="14">
        <v>5</v>
      </c>
      <c r="C55" s="6">
        <f>VLOOKUP(Table2[[#This Row],[Insert Percentile]],'....'!A:B,2,FALSE)</f>
        <v>-1.65</v>
      </c>
      <c r="D55" s="6">
        <f>Table2[[#This Row],[Z score]]-C23</f>
        <v>0</v>
      </c>
    </row>
    <row r="56" spans="1:4" x14ac:dyDescent="0.25">
      <c r="A56" s="16" t="s">
        <v>65</v>
      </c>
      <c r="B56" s="17">
        <v>5</v>
      </c>
      <c r="C56" s="6">
        <f>VLOOKUP(Table2[[#This Row],[Insert Percentile]],'....'!A:B,2,FALSE)</f>
        <v>-1.65</v>
      </c>
      <c r="D56" s="6">
        <f>Table2[[#This Row],[Z score]]-C24</f>
        <v>0</v>
      </c>
    </row>
    <row r="57" spans="1:4" x14ac:dyDescent="0.25">
      <c r="A57" s="12" t="s">
        <v>66</v>
      </c>
      <c r="B57" s="14">
        <v>5</v>
      </c>
      <c r="C57" s="6">
        <f>VLOOKUP(Table2[[#This Row],[Insert Percentile]],'....'!A:B,2,FALSE)</f>
        <v>-1.65</v>
      </c>
      <c r="D57" s="6">
        <f>Table2[[#This Row],[Z score]]-C25</f>
        <v>0</v>
      </c>
    </row>
    <row r="58" spans="1:4" x14ac:dyDescent="0.25">
      <c r="A58" s="12" t="s">
        <v>67</v>
      </c>
      <c r="B58" s="14">
        <v>5</v>
      </c>
      <c r="C58" s="6">
        <f>VLOOKUP(Table2[[#This Row],[Insert Percentile]],'....'!A:B,2,FALSE)</f>
        <v>-1.65</v>
      </c>
      <c r="D58" s="6">
        <f>Table2[[#This Row],[Z score]]-C26</f>
        <v>0</v>
      </c>
    </row>
    <row r="59" spans="1:4" x14ac:dyDescent="0.25">
      <c r="A59" s="12" t="s">
        <v>68</v>
      </c>
      <c r="B59" s="14">
        <v>5</v>
      </c>
      <c r="C59" s="6">
        <f>VLOOKUP(Table2[[#This Row],[Insert Percentile]],'....'!A:B,2,FALSE)</f>
        <v>-1.65</v>
      </c>
      <c r="D59" s="6">
        <f>Table2[[#This Row],[Z score]]-C27</f>
        <v>0</v>
      </c>
    </row>
    <row r="60" spans="1:4" x14ac:dyDescent="0.25">
      <c r="A60" s="12" t="s">
        <v>69</v>
      </c>
      <c r="B60" s="14">
        <v>5</v>
      </c>
      <c r="C60" s="6">
        <f>VLOOKUP(Table2[[#This Row],[Insert Percentile]],'....'!A:B,2,FALSE)</f>
        <v>-1.65</v>
      </c>
      <c r="D60" s="6">
        <f>Table2[[#This Row],[Z score]]-C28</f>
        <v>0</v>
      </c>
    </row>
    <row r="61" spans="1:4" x14ac:dyDescent="0.25">
      <c r="A61" s="12" t="s">
        <v>70</v>
      </c>
      <c r="B61" s="17">
        <v>5</v>
      </c>
      <c r="C61" s="6">
        <f>VLOOKUP(Table2[[#This Row],[Insert Percentile]],'....'!A:B,2,FALSE)</f>
        <v>-1.65</v>
      </c>
      <c r="D61" s="6">
        <f>Table2[[#This Row],[Z score]]-C29</f>
        <v>0</v>
      </c>
    </row>
    <row r="62" spans="1:4" x14ac:dyDescent="0.25">
      <c r="A62" s="16" t="s">
        <v>71</v>
      </c>
      <c r="B62" s="17">
        <v>5</v>
      </c>
      <c r="C62" s="6">
        <f>VLOOKUP(Table2[[#This Row],[Insert Percentile]],'....'!A:B,2,FALSE)</f>
        <v>-1.65</v>
      </c>
      <c r="D62" s="6">
        <f>Table2[[#This Row],[Z score]]-C30</f>
        <v>0</v>
      </c>
    </row>
    <row r="63" spans="1:4" x14ac:dyDescent="0.25">
      <c r="A63" s="16" t="s">
        <v>72</v>
      </c>
      <c r="B63" s="17">
        <v>5</v>
      </c>
      <c r="C63" s="6">
        <f>VLOOKUP(Table2[[#This Row],[Insert Percentile]],'....'!A:B,2,FALSE)</f>
        <v>-1.65</v>
      </c>
      <c r="D63" s="6">
        <f>Table2[[#This Row],[Z score]]-C31</f>
        <v>0</v>
      </c>
    </row>
    <row r="64" spans="1:4" x14ac:dyDescent="0.25">
      <c r="A64" s="16" t="s">
        <v>73</v>
      </c>
      <c r="B64" s="17">
        <v>5</v>
      </c>
      <c r="C64" s="6">
        <f>VLOOKUP(Table2[[#This Row],[Insert Percentile]],'....'!A:B,2,FALSE)</f>
        <v>-1.65</v>
      </c>
      <c r="D64" s="6">
        <f>Table2[[#This Row],[Z score]]-C32</f>
        <v>0</v>
      </c>
    </row>
    <row r="65" spans="1:4" x14ac:dyDescent="0.25">
      <c r="A65" s="16" t="s">
        <v>74</v>
      </c>
      <c r="B65" s="17">
        <v>5</v>
      </c>
      <c r="C65" s="6">
        <f>VLOOKUP(Table2[[#This Row],[Insert Percentile]],'....'!A:B,2,FALSE)</f>
        <v>-1.65</v>
      </c>
      <c r="D65" s="6">
        <f>Table2[[#This Row],[Z score]]-C33</f>
        <v>0</v>
      </c>
    </row>
    <row r="66" spans="1:4" x14ac:dyDescent="0.25">
      <c r="A66" s="16" t="s">
        <v>75</v>
      </c>
      <c r="B66" s="17">
        <v>5</v>
      </c>
      <c r="C66" s="6">
        <f>VLOOKUP(Table2[[#This Row],[Insert Percentile]],'....'!A:B,2,FALSE)</f>
        <v>-1.65</v>
      </c>
      <c r="D66" s="6">
        <f>Table2[[#This Row],[Z score]]-C34</f>
        <v>0</v>
      </c>
    </row>
    <row r="67" spans="1:4" x14ac:dyDescent="0.25">
      <c r="A67" s="16" t="s">
        <v>76</v>
      </c>
      <c r="B67" s="17">
        <v>5</v>
      </c>
      <c r="C67" s="6">
        <f>VLOOKUP(Table2[[#This Row],[Insert Percentile]],'....'!A:B,2,FALSE)</f>
        <v>-1.65</v>
      </c>
      <c r="D67" s="6">
        <f>Table2[[#This Row],[Z score]]-C35</f>
        <v>0</v>
      </c>
    </row>
    <row r="68" spans="1:4" x14ac:dyDescent="0.25">
      <c r="A68" s="16" t="s">
        <v>77</v>
      </c>
      <c r="B68" s="17">
        <v>5</v>
      </c>
      <c r="C68" s="6">
        <f>VLOOKUP(Table2[[#This Row],[Insert Percentile]],'....'!A:B,2,FALSE)</f>
        <v>-1.65</v>
      </c>
      <c r="D68" s="6">
        <f>Table2[[#This Row],[Z score]]-C36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B88" workbookViewId="0">
      <selection activeCell="B88" sqref="A1:B1048576"/>
    </sheetView>
  </sheetViews>
  <sheetFormatPr defaultColWidth="8.85546875" defaultRowHeight="15" x14ac:dyDescent="0.25"/>
  <cols>
    <col min="1" max="2" width="9.140625" style="1"/>
  </cols>
  <sheetData>
    <row r="1" spans="1:2" ht="15.75" thickBot="1" x14ac:dyDescent="0.3">
      <c r="A1" s="6" t="s">
        <v>8</v>
      </c>
      <c r="B1" s="6" t="s">
        <v>7</v>
      </c>
    </row>
    <row r="2" spans="1:2" ht="15.75" thickBot="1" x14ac:dyDescent="0.3">
      <c r="A2" s="7">
        <v>99.99</v>
      </c>
      <c r="B2" s="7">
        <v>3.7</v>
      </c>
    </row>
    <row r="3" spans="1:2" ht="15.75" thickBot="1" x14ac:dyDescent="0.3">
      <c r="A3" s="7">
        <v>99.99</v>
      </c>
      <c r="B3" s="7">
        <v>3.65</v>
      </c>
    </row>
    <row r="4" spans="1:2" ht="15.75" thickBot="1" x14ac:dyDescent="0.3">
      <c r="A4" s="7">
        <v>99.98</v>
      </c>
      <c r="B4" s="7">
        <v>3.6</v>
      </c>
    </row>
    <row r="5" spans="1:2" ht="15.75" thickBot="1" x14ac:dyDescent="0.3">
      <c r="A5" s="7">
        <v>99.98</v>
      </c>
      <c r="B5" s="7">
        <v>3.55</v>
      </c>
    </row>
    <row r="6" spans="1:2" ht="15.75" thickBot="1" x14ac:dyDescent="0.3">
      <c r="A6" s="7">
        <v>99.98</v>
      </c>
      <c r="B6" s="7">
        <v>3.5</v>
      </c>
    </row>
    <row r="7" spans="1:2" ht="15.75" thickBot="1" x14ac:dyDescent="0.3">
      <c r="A7" s="7">
        <v>99.97</v>
      </c>
      <c r="B7" s="7">
        <v>3.45</v>
      </c>
    </row>
    <row r="8" spans="1:2" ht="15.75" thickBot="1" x14ac:dyDescent="0.3">
      <c r="A8" s="7">
        <v>99.97</v>
      </c>
      <c r="B8" s="7">
        <v>3.4</v>
      </c>
    </row>
    <row r="9" spans="1:2" ht="15.75" thickBot="1" x14ac:dyDescent="0.3">
      <c r="A9" s="7">
        <v>99.96</v>
      </c>
      <c r="B9" s="7">
        <v>3.35</v>
      </c>
    </row>
    <row r="10" spans="1:2" ht="15.75" thickBot="1" x14ac:dyDescent="0.3">
      <c r="A10" s="7">
        <v>99.96</v>
      </c>
      <c r="B10" s="7">
        <v>3.3</v>
      </c>
    </row>
    <row r="11" spans="1:2" ht="15.75" thickBot="1" x14ac:dyDescent="0.3">
      <c r="A11" s="7">
        <v>99.95</v>
      </c>
      <c r="B11" s="7">
        <v>3.25</v>
      </c>
    </row>
    <row r="12" spans="1:2" ht="15.75" thickBot="1" x14ac:dyDescent="0.3">
      <c r="A12" s="7">
        <v>99.93</v>
      </c>
      <c r="B12" s="7">
        <v>3.2</v>
      </c>
    </row>
    <row r="13" spans="1:2" ht="15.75" thickBot="1" x14ac:dyDescent="0.3">
      <c r="A13" s="7">
        <v>99.91</v>
      </c>
      <c r="B13" s="7">
        <v>3.15</v>
      </c>
    </row>
    <row r="14" spans="1:2" ht="15.75" thickBot="1" x14ac:dyDescent="0.3">
      <c r="A14" s="7">
        <v>99.91</v>
      </c>
      <c r="B14" s="7">
        <v>3.1</v>
      </c>
    </row>
    <row r="15" spans="1:2" ht="15.75" thickBot="1" x14ac:dyDescent="0.3">
      <c r="A15" s="7">
        <v>99.89</v>
      </c>
      <c r="B15" s="7">
        <v>3.05</v>
      </c>
    </row>
    <row r="16" spans="1:2" ht="15.75" thickBot="1" x14ac:dyDescent="0.3">
      <c r="A16" s="7">
        <v>99.87</v>
      </c>
      <c r="B16" s="7">
        <v>3</v>
      </c>
    </row>
    <row r="17" spans="1:2" ht="15.75" thickBot="1" x14ac:dyDescent="0.3">
      <c r="A17" s="7">
        <v>99.83</v>
      </c>
      <c r="B17" s="7">
        <v>2.95</v>
      </c>
    </row>
    <row r="18" spans="1:2" ht="15.75" thickBot="1" x14ac:dyDescent="0.3">
      <c r="A18" s="7">
        <v>99.83</v>
      </c>
      <c r="B18" s="7">
        <v>2.9</v>
      </c>
    </row>
    <row r="19" spans="1:2" ht="15.75" thickBot="1" x14ac:dyDescent="0.3">
      <c r="A19" s="7">
        <v>99.79</v>
      </c>
      <c r="B19" s="7">
        <v>2.85</v>
      </c>
    </row>
    <row r="20" spans="1:2" ht="15.75" thickBot="1" x14ac:dyDescent="0.3">
      <c r="A20" s="7">
        <v>99.74</v>
      </c>
      <c r="B20" s="7">
        <v>2.8</v>
      </c>
    </row>
    <row r="21" spans="1:2" ht="15.75" thickBot="1" x14ac:dyDescent="0.3">
      <c r="A21" s="7">
        <v>99.69</v>
      </c>
      <c r="B21" s="7">
        <v>2.75</v>
      </c>
    </row>
    <row r="22" spans="1:2" ht="15.75" thickBot="1" x14ac:dyDescent="0.3">
      <c r="A22" s="7">
        <v>99.69</v>
      </c>
      <c r="B22" s="7">
        <v>2.7</v>
      </c>
    </row>
    <row r="23" spans="1:2" ht="15.75" thickBot="1" x14ac:dyDescent="0.3">
      <c r="A23" s="7">
        <v>99.62</v>
      </c>
      <c r="B23" s="7">
        <v>2.65</v>
      </c>
    </row>
    <row r="24" spans="1:2" ht="15.75" thickBot="1" x14ac:dyDescent="0.3">
      <c r="A24" s="7">
        <v>99.53</v>
      </c>
      <c r="B24" s="7">
        <v>2.6</v>
      </c>
    </row>
    <row r="25" spans="1:2" s="4" customFormat="1" ht="15.75" thickBot="1" x14ac:dyDescent="0.3">
      <c r="A25" s="7">
        <v>99</v>
      </c>
      <c r="B25" s="7">
        <v>2.4</v>
      </c>
    </row>
    <row r="26" spans="1:2" s="4" customFormat="1" ht="15.75" thickBot="1" x14ac:dyDescent="0.3">
      <c r="A26" s="7">
        <v>98</v>
      </c>
      <c r="B26" s="7">
        <v>2.1</v>
      </c>
    </row>
    <row r="27" spans="1:2" ht="15.75" thickBot="1" x14ac:dyDescent="0.3">
      <c r="A27" s="7">
        <v>97</v>
      </c>
      <c r="B27" s="7">
        <v>1.9</v>
      </c>
    </row>
    <row r="28" spans="1:2" ht="15.75" thickBot="1" x14ac:dyDescent="0.3">
      <c r="A28" s="7">
        <v>96</v>
      </c>
      <c r="B28" s="7">
        <v>1.75</v>
      </c>
    </row>
    <row r="29" spans="1:2" s="4" customFormat="1" ht="15.75" thickBot="1" x14ac:dyDescent="0.3">
      <c r="A29" s="7">
        <v>96</v>
      </c>
      <c r="B29" s="7">
        <v>1.7</v>
      </c>
    </row>
    <row r="30" spans="1:2" s="4" customFormat="1" ht="15.75" thickBot="1" x14ac:dyDescent="0.3">
      <c r="A30" s="7">
        <v>95</v>
      </c>
      <c r="B30" s="7">
        <v>1.6</v>
      </c>
    </row>
    <row r="31" spans="1:2" ht="15.75" thickBot="1" x14ac:dyDescent="0.3">
      <c r="A31" s="7">
        <v>94</v>
      </c>
      <c r="B31" s="7">
        <v>1.55</v>
      </c>
    </row>
    <row r="32" spans="1:2" s="4" customFormat="1" ht="15.75" thickBot="1" x14ac:dyDescent="0.3">
      <c r="A32" s="7">
        <v>94</v>
      </c>
      <c r="B32" s="7">
        <v>1.5</v>
      </c>
    </row>
    <row r="33" spans="1:2" s="4" customFormat="1" ht="15.75" thickBot="1" x14ac:dyDescent="0.3">
      <c r="A33" s="7">
        <v>93</v>
      </c>
      <c r="B33" s="7">
        <v>1.45</v>
      </c>
    </row>
    <row r="34" spans="1:2" ht="15.75" thickBot="1" x14ac:dyDescent="0.3">
      <c r="A34" s="7">
        <v>92</v>
      </c>
      <c r="B34" s="7">
        <v>1.4</v>
      </c>
    </row>
    <row r="35" spans="1:2" ht="15.75" thickBot="1" x14ac:dyDescent="0.3">
      <c r="A35" s="7">
        <v>91</v>
      </c>
      <c r="B35" s="7">
        <v>1.35</v>
      </c>
    </row>
    <row r="36" spans="1:2" ht="15.75" thickBot="1" x14ac:dyDescent="0.3">
      <c r="A36" s="7">
        <v>90</v>
      </c>
      <c r="B36" s="7">
        <v>1.3</v>
      </c>
    </row>
    <row r="37" spans="1:2" ht="15.75" thickBot="1" x14ac:dyDescent="0.3">
      <c r="A37" s="7">
        <v>89</v>
      </c>
      <c r="B37" s="7">
        <v>1.25</v>
      </c>
    </row>
    <row r="38" spans="1:2" ht="15.75" thickBot="1" x14ac:dyDescent="0.3">
      <c r="A38" s="7">
        <v>88</v>
      </c>
      <c r="B38" s="7">
        <v>1.2</v>
      </c>
    </row>
    <row r="39" spans="1:2" ht="15.75" thickBot="1" x14ac:dyDescent="0.3">
      <c r="A39" s="7">
        <v>87</v>
      </c>
      <c r="B39" s="7">
        <v>1.1499999999999999</v>
      </c>
    </row>
    <row r="40" spans="1:2" ht="15.75" thickBot="1" x14ac:dyDescent="0.3">
      <c r="A40" s="7">
        <v>86</v>
      </c>
      <c r="B40" s="7">
        <v>1.1000000000000001</v>
      </c>
    </row>
    <row r="41" spans="1:2" ht="15.75" thickBot="1" x14ac:dyDescent="0.3">
      <c r="A41" s="7">
        <v>85</v>
      </c>
      <c r="B41" s="7">
        <v>1.05</v>
      </c>
    </row>
    <row r="42" spans="1:2" ht="15.75" thickBot="1" x14ac:dyDescent="0.3">
      <c r="A42" s="7">
        <v>84</v>
      </c>
      <c r="B42" s="7">
        <v>1</v>
      </c>
    </row>
    <row r="43" spans="1:2" ht="15.75" thickBot="1" x14ac:dyDescent="0.3">
      <c r="A43" s="7">
        <v>83</v>
      </c>
      <c r="B43" s="7">
        <v>0.95</v>
      </c>
    </row>
    <row r="44" spans="1:2" ht="15.75" thickBot="1" x14ac:dyDescent="0.3">
      <c r="A44" s="7">
        <v>82</v>
      </c>
      <c r="B44" s="7">
        <v>0.9</v>
      </c>
    </row>
    <row r="45" spans="1:2" ht="15.75" thickBot="1" x14ac:dyDescent="0.3">
      <c r="A45" s="7">
        <v>81</v>
      </c>
      <c r="B45" s="7">
        <v>0.85</v>
      </c>
    </row>
    <row r="46" spans="1:2" ht="15.75" thickBot="1" x14ac:dyDescent="0.3">
      <c r="A46" s="7">
        <v>80</v>
      </c>
      <c r="B46" s="7">
        <v>0.83</v>
      </c>
    </row>
    <row r="47" spans="1:2" ht="15.75" thickBot="1" x14ac:dyDescent="0.3">
      <c r="A47" s="7">
        <v>79</v>
      </c>
      <c r="B47" s="7">
        <v>0.8</v>
      </c>
    </row>
    <row r="48" spans="1:2" ht="15.75" thickBot="1" x14ac:dyDescent="0.3">
      <c r="A48" s="7">
        <v>77</v>
      </c>
      <c r="B48" s="7">
        <v>0.75</v>
      </c>
    </row>
    <row r="49" spans="1:2" ht="15.75" thickBot="1" x14ac:dyDescent="0.3">
      <c r="A49" s="7">
        <v>76</v>
      </c>
      <c r="B49" s="7">
        <v>0.7</v>
      </c>
    </row>
    <row r="50" spans="1:2" ht="15.75" thickBot="1" x14ac:dyDescent="0.3">
      <c r="A50" s="7">
        <v>75</v>
      </c>
      <c r="B50" s="7">
        <v>0.65</v>
      </c>
    </row>
    <row r="51" spans="1:2" ht="15.75" thickBot="1" x14ac:dyDescent="0.3">
      <c r="A51" s="7">
        <v>74</v>
      </c>
      <c r="B51" s="7">
        <v>0.63</v>
      </c>
    </row>
    <row r="52" spans="1:2" ht="15.75" thickBot="1" x14ac:dyDescent="0.3">
      <c r="A52" s="7">
        <v>73</v>
      </c>
      <c r="B52" s="7">
        <v>0.6</v>
      </c>
    </row>
    <row r="53" spans="1:2" ht="15.75" thickBot="1" x14ac:dyDescent="0.3">
      <c r="A53" s="7">
        <v>72</v>
      </c>
      <c r="B53" s="7">
        <v>0.59</v>
      </c>
    </row>
    <row r="54" spans="1:2" ht="15.75" thickBot="1" x14ac:dyDescent="0.3">
      <c r="A54" s="7">
        <v>71</v>
      </c>
      <c r="B54" s="7">
        <v>0.56999999999999995</v>
      </c>
    </row>
    <row r="55" spans="1:2" ht="15.75" thickBot="1" x14ac:dyDescent="0.3">
      <c r="A55" s="7">
        <v>70</v>
      </c>
      <c r="B55" s="7">
        <v>0.55000000000000004</v>
      </c>
    </row>
    <row r="56" spans="1:2" ht="15.75" thickBot="1" x14ac:dyDescent="0.3">
      <c r="A56" s="7">
        <v>69</v>
      </c>
      <c r="B56" s="7">
        <v>0.5</v>
      </c>
    </row>
    <row r="57" spans="1:2" ht="15.75" thickBot="1" x14ac:dyDescent="0.3">
      <c r="A57" s="7">
        <v>68</v>
      </c>
      <c r="B57" s="7">
        <v>0.45</v>
      </c>
    </row>
    <row r="58" spans="1:2" ht="15.75" thickBot="1" x14ac:dyDescent="0.3">
      <c r="A58" s="7">
        <v>67</v>
      </c>
      <c r="B58" s="7">
        <v>0.43</v>
      </c>
    </row>
    <row r="59" spans="1:2" ht="15.75" thickBot="1" x14ac:dyDescent="0.3">
      <c r="A59" s="7">
        <v>66</v>
      </c>
      <c r="B59" s="7">
        <v>0.4</v>
      </c>
    </row>
    <row r="60" spans="1:2" ht="15.75" thickBot="1" x14ac:dyDescent="0.3">
      <c r="A60" s="7">
        <v>65</v>
      </c>
      <c r="B60" s="7">
        <v>0.38</v>
      </c>
    </row>
    <row r="61" spans="1:2" ht="15.75" thickBot="1" x14ac:dyDescent="0.3">
      <c r="A61" s="7">
        <v>64</v>
      </c>
      <c r="B61" s="7">
        <v>0.36</v>
      </c>
    </row>
    <row r="62" spans="1:2" ht="15.75" thickBot="1" x14ac:dyDescent="0.3">
      <c r="A62" s="7">
        <v>63</v>
      </c>
      <c r="B62" s="7">
        <v>0.35</v>
      </c>
    </row>
    <row r="63" spans="1:2" ht="15.75" thickBot="1" x14ac:dyDescent="0.3">
      <c r="A63" s="7">
        <v>62</v>
      </c>
      <c r="B63" s="7">
        <v>0.3</v>
      </c>
    </row>
    <row r="64" spans="1:2" ht="15.75" thickBot="1" x14ac:dyDescent="0.3">
      <c r="A64" s="7">
        <v>61</v>
      </c>
      <c r="B64" s="7">
        <v>0.25</v>
      </c>
    </row>
    <row r="65" spans="1:2" ht="15.75" thickBot="1" x14ac:dyDescent="0.3">
      <c r="A65" s="7">
        <v>60</v>
      </c>
      <c r="B65" s="7">
        <v>0.24</v>
      </c>
    </row>
    <row r="66" spans="1:2" ht="15.75" thickBot="1" x14ac:dyDescent="0.3">
      <c r="A66" s="7">
        <v>59</v>
      </c>
      <c r="B66" s="7">
        <v>0.23</v>
      </c>
    </row>
    <row r="67" spans="1:2" ht="15.75" thickBot="1" x14ac:dyDescent="0.3">
      <c r="A67" s="7">
        <v>58</v>
      </c>
      <c r="B67" s="7">
        <v>0.2</v>
      </c>
    </row>
    <row r="68" spans="1:2" ht="15.75" thickBot="1" x14ac:dyDescent="0.3">
      <c r="A68" s="7">
        <v>57</v>
      </c>
      <c r="B68" s="7">
        <v>0.17</v>
      </c>
    </row>
    <row r="69" spans="1:2" ht="15.75" thickBot="1" x14ac:dyDescent="0.3">
      <c r="A69" s="7">
        <v>56</v>
      </c>
      <c r="B69" s="7">
        <v>0.15</v>
      </c>
    </row>
    <row r="70" spans="1:2" ht="15.75" thickBot="1" x14ac:dyDescent="0.3">
      <c r="A70" s="7">
        <v>55</v>
      </c>
      <c r="B70" s="7">
        <v>0.1</v>
      </c>
    </row>
    <row r="71" spans="1:2" ht="15.75" thickBot="1" x14ac:dyDescent="0.3">
      <c r="A71" s="7">
        <v>54</v>
      </c>
      <c r="B71" s="7">
        <v>7.0000000000000007E-2</v>
      </c>
    </row>
    <row r="72" spans="1:2" ht="15.75" thickBot="1" x14ac:dyDescent="0.3">
      <c r="A72" s="7">
        <v>53</v>
      </c>
      <c r="B72" s="7">
        <v>0.05</v>
      </c>
    </row>
    <row r="73" spans="1:2" ht="15.75" thickBot="1" x14ac:dyDescent="0.3">
      <c r="A73" s="7">
        <v>52</v>
      </c>
      <c r="B73" s="7">
        <v>0.02</v>
      </c>
    </row>
    <row r="74" spans="1:2" ht="15.75" thickBot="1" x14ac:dyDescent="0.3">
      <c r="A74" s="7">
        <v>51</v>
      </c>
      <c r="B74" s="7">
        <v>0.01</v>
      </c>
    </row>
    <row r="75" spans="1:2" ht="15.75" thickBot="1" x14ac:dyDescent="0.3">
      <c r="A75" s="7">
        <v>50</v>
      </c>
      <c r="B75" s="7">
        <v>0</v>
      </c>
    </row>
    <row r="76" spans="1:2" ht="15.75" thickBot="1" x14ac:dyDescent="0.3">
      <c r="A76" s="7">
        <v>49</v>
      </c>
      <c r="B76" s="7">
        <v>-0.01</v>
      </c>
    </row>
    <row r="77" spans="1:2" ht="15.75" thickBot="1" x14ac:dyDescent="0.3">
      <c r="A77" s="7">
        <v>48</v>
      </c>
      <c r="B77" s="7">
        <v>-0.03</v>
      </c>
    </row>
    <row r="78" spans="1:2" ht="15.75" thickBot="1" x14ac:dyDescent="0.3">
      <c r="A78" s="7">
        <v>47</v>
      </c>
      <c r="B78" s="7">
        <v>-0.05</v>
      </c>
    </row>
    <row r="79" spans="1:2" ht="15.75" thickBot="1" x14ac:dyDescent="0.3">
      <c r="A79" s="7">
        <v>46</v>
      </c>
      <c r="B79" s="7">
        <v>-7.0000000000000007E-2</v>
      </c>
    </row>
    <row r="80" spans="1:2" ht="15.75" thickBot="1" x14ac:dyDescent="0.3">
      <c r="A80" s="7">
        <v>45</v>
      </c>
      <c r="B80" s="7">
        <v>-0.1</v>
      </c>
    </row>
    <row r="81" spans="1:2" ht="15.75" thickBot="1" x14ac:dyDescent="0.3">
      <c r="A81" s="7">
        <v>44</v>
      </c>
      <c r="B81" s="7">
        <v>-0.15</v>
      </c>
    </row>
    <row r="82" spans="1:2" ht="15.75" thickBot="1" x14ac:dyDescent="0.3">
      <c r="A82" s="7">
        <v>43</v>
      </c>
      <c r="B82" s="7">
        <v>-0.2</v>
      </c>
    </row>
    <row r="83" spans="1:2" ht="15.75" thickBot="1" x14ac:dyDescent="0.3">
      <c r="A83" s="7">
        <v>42</v>
      </c>
      <c r="B83" s="7">
        <v>-0.2</v>
      </c>
    </row>
    <row r="84" spans="1:2" ht="15.75" thickBot="1" x14ac:dyDescent="0.3">
      <c r="A84" s="7">
        <v>41</v>
      </c>
      <c r="B84" s="7">
        <v>-0.23</v>
      </c>
    </row>
    <row r="85" spans="1:2" ht="15.75" thickBot="1" x14ac:dyDescent="0.3">
      <c r="A85" s="7">
        <v>40</v>
      </c>
      <c r="B85" s="7">
        <v>-0.25</v>
      </c>
    </row>
    <row r="86" spans="1:2" ht="15.75" thickBot="1" x14ac:dyDescent="0.3">
      <c r="A86" s="7">
        <v>39</v>
      </c>
      <c r="B86" s="7">
        <v>-0.3</v>
      </c>
    </row>
    <row r="87" spans="1:2" ht="15.75" thickBot="1" x14ac:dyDescent="0.3">
      <c r="A87" s="7">
        <v>38</v>
      </c>
      <c r="B87" s="7">
        <v>-0.3</v>
      </c>
    </row>
    <row r="88" spans="1:2" ht="15.75" thickBot="1" x14ac:dyDescent="0.3">
      <c r="A88" s="7">
        <v>37</v>
      </c>
      <c r="B88" s="7">
        <v>-0.35</v>
      </c>
    </row>
    <row r="89" spans="1:2" ht="15.75" thickBot="1" x14ac:dyDescent="0.3">
      <c r="A89" s="7">
        <v>36</v>
      </c>
      <c r="B89" s="7">
        <v>-0.35</v>
      </c>
    </row>
    <row r="90" spans="1:2" ht="15.75" thickBot="1" x14ac:dyDescent="0.3">
      <c r="A90" s="7">
        <v>35</v>
      </c>
      <c r="B90" s="7">
        <v>-0.35</v>
      </c>
    </row>
    <row r="91" spans="1:2" ht="15.75" thickBot="1" x14ac:dyDescent="0.3">
      <c r="A91" s="7">
        <v>34</v>
      </c>
      <c r="B91" s="7">
        <v>-0.4</v>
      </c>
    </row>
    <row r="92" spans="1:2" ht="15.75" thickBot="1" x14ac:dyDescent="0.3">
      <c r="A92" s="7">
        <v>33</v>
      </c>
      <c r="B92" s="7">
        <v>-0.45</v>
      </c>
    </row>
    <row r="93" spans="1:2" ht="15.75" thickBot="1" x14ac:dyDescent="0.3">
      <c r="A93" s="7">
        <v>32</v>
      </c>
      <c r="B93" s="7">
        <v>-0.5</v>
      </c>
    </row>
    <row r="94" spans="1:2" ht="15.75" thickBot="1" x14ac:dyDescent="0.3">
      <c r="A94" s="7">
        <v>31</v>
      </c>
      <c r="B94" s="7">
        <v>-0.5</v>
      </c>
    </row>
    <row r="95" spans="1:2" ht="15.75" thickBot="1" x14ac:dyDescent="0.3">
      <c r="A95" s="7">
        <v>30</v>
      </c>
      <c r="B95" s="7">
        <v>-0.55000000000000004</v>
      </c>
    </row>
    <row r="96" spans="1:2" ht="15.75" thickBot="1" x14ac:dyDescent="0.3">
      <c r="A96" s="7">
        <v>29</v>
      </c>
      <c r="B96" s="7">
        <v>-0.55000000000000004</v>
      </c>
    </row>
    <row r="97" spans="1:2" ht="15.75" thickBot="1" x14ac:dyDescent="0.3">
      <c r="A97" s="7">
        <v>28</v>
      </c>
      <c r="B97" s="7">
        <v>-0.55000000000000004</v>
      </c>
    </row>
    <row r="98" spans="1:2" ht="15.75" thickBot="1" x14ac:dyDescent="0.3">
      <c r="A98" s="7">
        <v>27</v>
      </c>
      <c r="B98" s="7">
        <v>-0.6</v>
      </c>
    </row>
    <row r="99" spans="1:2" ht="15.75" thickBot="1" x14ac:dyDescent="0.3">
      <c r="A99" s="7">
        <v>26</v>
      </c>
      <c r="B99" s="7">
        <v>-0.65</v>
      </c>
    </row>
    <row r="100" spans="1:2" ht="15.75" thickBot="1" x14ac:dyDescent="0.3">
      <c r="A100" s="7">
        <v>25</v>
      </c>
      <c r="B100" s="7">
        <v>-0.7</v>
      </c>
    </row>
    <row r="101" spans="1:2" ht="15.75" thickBot="1" x14ac:dyDescent="0.3">
      <c r="A101" s="7">
        <v>24</v>
      </c>
      <c r="B101" s="7">
        <v>-0.7</v>
      </c>
    </row>
    <row r="102" spans="1:2" ht="15.75" thickBot="1" x14ac:dyDescent="0.3">
      <c r="A102" s="7">
        <v>23</v>
      </c>
      <c r="B102" s="7">
        <v>-0.75</v>
      </c>
    </row>
    <row r="103" spans="1:2" ht="15.75" thickBot="1" x14ac:dyDescent="0.3">
      <c r="A103" s="7">
        <v>22</v>
      </c>
      <c r="B103" s="7">
        <v>-0.75</v>
      </c>
    </row>
    <row r="104" spans="1:2" ht="15.75" thickBot="1" x14ac:dyDescent="0.3">
      <c r="A104" s="7">
        <v>21</v>
      </c>
      <c r="B104" s="7">
        <v>-0.8</v>
      </c>
    </row>
    <row r="105" spans="1:2" s="6" customFormat="1" ht="15.75" thickBot="1" x14ac:dyDescent="0.3">
      <c r="A105" s="7">
        <v>20</v>
      </c>
      <c r="B105" s="7">
        <v>-0.83</v>
      </c>
    </row>
    <row r="106" spans="1:2" ht="15.75" thickBot="1" x14ac:dyDescent="0.3">
      <c r="A106" s="7">
        <v>19</v>
      </c>
      <c r="B106" s="7">
        <v>-0.85</v>
      </c>
    </row>
    <row r="107" spans="1:2" ht="15.75" thickBot="1" x14ac:dyDescent="0.3">
      <c r="A107" s="7">
        <v>18</v>
      </c>
      <c r="B107" s="7">
        <v>-0.9</v>
      </c>
    </row>
    <row r="108" spans="1:2" ht="15.75" thickBot="1" x14ac:dyDescent="0.3">
      <c r="A108" s="7">
        <v>17</v>
      </c>
      <c r="B108" s="7">
        <v>-0.95</v>
      </c>
    </row>
    <row r="109" spans="1:2" ht="15.75" thickBot="1" x14ac:dyDescent="0.3">
      <c r="A109" s="7">
        <v>16</v>
      </c>
      <c r="B109" s="7">
        <v>-1</v>
      </c>
    </row>
    <row r="110" spans="1:2" ht="15.75" thickBot="1" x14ac:dyDescent="0.3">
      <c r="A110" s="7">
        <v>15</v>
      </c>
      <c r="B110" s="7">
        <v>-1</v>
      </c>
    </row>
    <row r="111" spans="1:2" ht="15.75" thickBot="1" x14ac:dyDescent="0.3">
      <c r="A111" s="7">
        <v>14</v>
      </c>
      <c r="B111" s="7">
        <v>-1.05</v>
      </c>
    </row>
    <row r="112" spans="1:2" ht="15.75" thickBot="1" x14ac:dyDescent="0.3">
      <c r="A112" s="7">
        <v>14</v>
      </c>
      <c r="B112" s="7">
        <v>-1.1000000000000001</v>
      </c>
    </row>
    <row r="113" spans="1:2" ht="15.75" thickBot="1" x14ac:dyDescent="0.3">
      <c r="A113" s="7">
        <v>13</v>
      </c>
      <c r="B113" s="7">
        <v>-1.1499999999999999</v>
      </c>
    </row>
    <row r="114" spans="1:2" ht="15.75" thickBot="1" x14ac:dyDescent="0.3">
      <c r="A114" s="7">
        <v>12</v>
      </c>
      <c r="B114" s="7">
        <v>-1.2</v>
      </c>
    </row>
    <row r="115" spans="1:2" ht="15.75" thickBot="1" x14ac:dyDescent="0.3">
      <c r="A115" s="7">
        <v>11</v>
      </c>
      <c r="B115" s="7">
        <v>-1.25</v>
      </c>
    </row>
    <row r="116" spans="1:2" ht="15.75" thickBot="1" x14ac:dyDescent="0.3">
      <c r="A116" s="7">
        <v>10</v>
      </c>
      <c r="B116" s="7">
        <v>-1.3</v>
      </c>
    </row>
    <row r="117" spans="1:2" ht="15.75" thickBot="1" x14ac:dyDescent="0.3">
      <c r="A117" s="7">
        <v>9</v>
      </c>
      <c r="B117" s="7">
        <v>-1.35</v>
      </c>
    </row>
    <row r="118" spans="1:2" ht="15.75" thickBot="1" x14ac:dyDescent="0.3">
      <c r="A118" s="7">
        <v>8</v>
      </c>
      <c r="B118" s="7">
        <v>-1.4</v>
      </c>
    </row>
    <row r="119" spans="1:2" ht="15.75" thickBot="1" x14ac:dyDescent="0.3">
      <c r="A119" s="7">
        <v>7</v>
      </c>
      <c r="B119" s="7">
        <v>-1.45</v>
      </c>
    </row>
    <row r="120" spans="1:2" ht="15.75" thickBot="1" x14ac:dyDescent="0.3">
      <c r="A120" s="7">
        <v>7</v>
      </c>
      <c r="B120" s="7">
        <v>-1.5</v>
      </c>
    </row>
    <row r="121" spans="1:2" ht="15.75" thickBot="1" x14ac:dyDescent="0.3">
      <c r="A121" s="7">
        <v>6</v>
      </c>
      <c r="B121" s="7">
        <v>-1.55</v>
      </c>
    </row>
    <row r="122" spans="1:2" ht="15.75" thickBot="1" x14ac:dyDescent="0.3">
      <c r="A122" s="7">
        <v>5</v>
      </c>
      <c r="B122" s="7">
        <v>-1.65</v>
      </c>
    </row>
    <row r="123" spans="1:2" ht="15.75" thickBot="1" x14ac:dyDescent="0.3">
      <c r="A123" s="7">
        <v>4</v>
      </c>
      <c r="B123" s="7">
        <v>-1.75</v>
      </c>
    </row>
    <row r="124" spans="1:2" ht="15.75" thickBot="1" x14ac:dyDescent="0.3">
      <c r="A124" s="7">
        <v>4</v>
      </c>
      <c r="B124" s="7">
        <v>-1.8</v>
      </c>
    </row>
    <row r="125" spans="1:2" ht="15.75" thickBot="1" x14ac:dyDescent="0.3">
      <c r="A125" s="7">
        <v>3</v>
      </c>
      <c r="B125" s="7">
        <v>-1.9</v>
      </c>
    </row>
    <row r="126" spans="1:2" ht="15.75" thickBot="1" x14ac:dyDescent="0.3">
      <c r="A126" s="7">
        <v>2</v>
      </c>
      <c r="B126" s="7">
        <v>-2.0499999999999998</v>
      </c>
    </row>
    <row r="127" spans="1:2" ht="15.75" thickBot="1" x14ac:dyDescent="0.3">
      <c r="A127" s="7">
        <v>2</v>
      </c>
      <c r="B127" s="7">
        <v>-2.1</v>
      </c>
    </row>
    <row r="128" spans="1:2" ht="15.75" thickBot="1" x14ac:dyDescent="0.3">
      <c r="A128" s="7">
        <v>1</v>
      </c>
      <c r="B128" s="7">
        <v>-2.35</v>
      </c>
    </row>
    <row r="129" spans="1:2" ht="15.75" thickBot="1" x14ac:dyDescent="0.3">
      <c r="A129" s="7">
        <v>0.47</v>
      </c>
      <c r="B129" s="7">
        <v>-2.6</v>
      </c>
    </row>
    <row r="130" spans="1:2" ht="15.75" thickBot="1" x14ac:dyDescent="0.3">
      <c r="A130" s="7">
        <v>0.38</v>
      </c>
      <c r="B130" s="7">
        <v>-2.65</v>
      </c>
    </row>
    <row r="131" spans="1:2" ht="15.75" thickBot="1" x14ac:dyDescent="0.3">
      <c r="A131" s="7">
        <v>0.38</v>
      </c>
      <c r="B131" s="7">
        <v>-2.7</v>
      </c>
    </row>
    <row r="132" spans="1:2" ht="15.75" thickBot="1" x14ac:dyDescent="0.3">
      <c r="A132" s="7">
        <v>0.31</v>
      </c>
      <c r="B132" s="7">
        <v>-2.75</v>
      </c>
    </row>
    <row r="133" spans="1:2" ht="15.75" thickBot="1" x14ac:dyDescent="0.3">
      <c r="A133" s="7">
        <v>0.26</v>
      </c>
      <c r="B133" s="7">
        <v>-2.8</v>
      </c>
    </row>
    <row r="134" spans="1:2" s="4" customFormat="1" ht="15.75" thickBot="1" x14ac:dyDescent="0.3">
      <c r="A134" s="7">
        <v>0.21</v>
      </c>
      <c r="B134" s="7">
        <v>-2.85</v>
      </c>
    </row>
    <row r="135" spans="1:2" s="4" customFormat="1" ht="15.75" thickBot="1" x14ac:dyDescent="0.3">
      <c r="A135" s="7">
        <v>0.21</v>
      </c>
      <c r="B135" s="7">
        <v>-2.9</v>
      </c>
    </row>
    <row r="136" spans="1:2" s="4" customFormat="1" ht="15.75" thickBot="1" x14ac:dyDescent="0.3">
      <c r="A136" s="7">
        <v>0.17</v>
      </c>
      <c r="B136" s="7">
        <v>-2.95</v>
      </c>
    </row>
    <row r="137" spans="1:2" ht="15.75" thickBot="1" x14ac:dyDescent="0.3">
      <c r="A137" s="7">
        <v>0.13</v>
      </c>
      <c r="B137" s="7">
        <v>-3</v>
      </c>
    </row>
    <row r="138" spans="1:2" ht="15.75" thickBot="1" x14ac:dyDescent="0.3">
      <c r="A138" s="7">
        <v>0.11</v>
      </c>
      <c r="B138" s="7">
        <v>-3.05</v>
      </c>
    </row>
    <row r="139" spans="1:2" ht="15.75" thickBot="1" x14ac:dyDescent="0.3">
      <c r="A139" s="7">
        <v>0.11</v>
      </c>
      <c r="B139" s="7">
        <v>-3.1</v>
      </c>
    </row>
    <row r="140" spans="1:2" ht="15.75" thickBot="1" x14ac:dyDescent="0.3">
      <c r="A140" s="7">
        <v>0.09</v>
      </c>
      <c r="B140" s="7">
        <v>-3.15</v>
      </c>
    </row>
    <row r="141" spans="1:2" ht="15.75" thickBot="1" x14ac:dyDescent="0.3">
      <c r="A141" s="7">
        <v>7.0000000000000007E-2</v>
      </c>
      <c r="B141" s="7">
        <v>-3.2</v>
      </c>
    </row>
    <row r="142" spans="1:2" ht="15.75" thickBot="1" x14ac:dyDescent="0.3">
      <c r="A142" s="7">
        <v>0.05</v>
      </c>
      <c r="B142" s="7">
        <v>-3.25</v>
      </c>
    </row>
    <row r="143" spans="1:2" ht="15.75" thickBot="1" x14ac:dyDescent="0.3">
      <c r="A143" s="7">
        <v>0.05</v>
      </c>
      <c r="B143" s="7">
        <v>-3.3</v>
      </c>
    </row>
    <row r="144" spans="1:2" ht="15.75" thickBot="1" x14ac:dyDescent="0.3">
      <c r="A144" s="7">
        <v>0.04</v>
      </c>
      <c r="B144" s="7">
        <v>-3.35</v>
      </c>
    </row>
    <row r="145" spans="1:2" ht="15.75" thickBot="1" x14ac:dyDescent="0.3">
      <c r="A145" s="7">
        <v>0.03</v>
      </c>
      <c r="B145" s="7">
        <v>-3.4</v>
      </c>
    </row>
    <row r="146" spans="1:2" ht="15.75" thickBot="1" x14ac:dyDescent="0.3">
      <c r="A146" s="7">
        <v>0.03</v>
      </c>
      <c r="B146" s="7">
        <v>-3.45</v>
      </c>
    </row>
    <row r="147" spans="1:2" ht="15.75" thickBot="1" x14ac:dyDescent="0.3">
      <c r="A147" s="7">
        <v>0.03</v>
      </c>
      <c r="B147" s="7">
        <v>-3.5</v>
      </c>
    </row>
    <row r="148" spans="1:2" ht="15.75" thickBot="1" x14ac:dyDescent="0.3">
      <c r="A148" s="7">
        <v>0.02</v>
      </c>
      <c r="B148" s="7">
        <v>-3.55</v>
      </c>
    </row>
    <row r="149" spans="1:2" ht="15.75" thickBot="1" x14ac:dyDescent="0.3">
      <c r="A149" s="7">
        <v>0.02</v>
      </c>
      <c r="B149" s="7">
        <v>-3.6</v>
      </c>
    </row>
    <row r="150" spans="1:2" ht="15.75" thickBot="1" x14ac:dyDescent="0.3">
      <c r="A150" s="8">
        <v>0.01</v>
      </c>
      <c r="B150" s="7">
        <v>-3.65</v>
      </c>
    </row>
    <row r="151" spans="1:2" ht="15.75" thickBot="1" x14ac:dyDescent="0.3">
      <c r="A151" s="5">
        <v>51</v>
      </c>
      <c r="B151" s="5">
        <v>-3.25</v>
      </c>
    </row>
    <row r="152" spans="1:2" ht="15.75" thickBot="1" x14ac:dyDescent="0.3">
      <c r="A152" s="5">
        <v>51</v>
      </c>
      <c r="B152" s="5">
        <v>-3.3</v>
      </c>
    </row>
    <row r="153" spans="1:2" ht="15.75" thickBot="1" x14ac:dyDescent="0.3">
      <c r="A153" s="5">
        <v>50</v>
      </c>
      <c r="B153" s="5">
        <v>-3.35</v>
      </c>
    </row>
    <row r="154" spans="1:2" ht="15.75" thickBot="1" x14ac:dyDescent="0.3">
      <c r="A154" s="5">
        <v>49</v>
      </c>
      <c r="B154" s="5">
        <v>-3.4</v>
      </c>
    </row>
    <row r="155" spans="1:2" ht="15.75" thickBot="1" x14ac:dyDescent="0.3">
      <c r="A155" s="5">
        <v>48</v>
      </c>
      <c r="B155" s="5">
        <v>-3.45</v>
      </c>
    </row>
    <row r="156" spans="1:2" ht="15.75" thickBot="1" x14ac:dyDescent="0.3">
      <c r="A156" s="5">
        <v>48</v>
      </c>
      <c r="B156" s="5">
        <v>-3.5</v>
      </c>
    </row>
    <row r="157" spans="1:2" ht="15.75" thickBot="1" x14ac:dyDescent="0.3">
      <c r="A157" s="5">
        <v>47</v>
      </c>
      <c r="B157" s="5">
        <v>-3.55</v>
      </c>
    </row>
    <row r="158" spans="1:2" ht="15.75" thickBot="1" x14ac:dyDescent="0.3">
      <c r="A158" s="5">
        <v>46</v>
      </c>
      <c r="B158" s="5">
        <v>-3.6</v>
      </c>
    </row>
    <row r="159" spans="1:2" ht="15.75" thickBot="1" x14ac:dyDescent="0.3">
      <c r="A159" s="5">
        <v>45</v>
      </c>
      <c r="B159" s="5">
        <v>-3.65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25" sqref="C25"/>
    </sheetView>
  </sheetViews>
  <sheetFormatPr defaultColWidth="8.85546875" defaultRowHeight="15" x14ac:dyDescent="0.25"/>
  <cols>
    <col min="1" max="1" width="26.140625" bestFit="1" customWidth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</row>
    <row r="2" spans="1:5" x14ac:dyDescent="0.25">
      <c r="A2" s="11" t="s">
        <v>19</v>
      </c>
      <c r="B2" s="3">
        <f>VLOOKUP(Table2[[#This Row],[Insert Percentile]],'....'!A2:B159,2,FALSE)</f>
        <v>0</v>
      </c>
      <c r="C2" s="6" t="str">
        <f t="shared" ref="C2:C25" si="0">IF(B2&lt;(-1.99),B2,"")</f>
        <v/>
      </c>
      <c r="D2" s="6" t="str">
        <f t="shared" ref="D2:D31" si="1">IF(AND(B2&lt;(-1.33),B2&gt;(-2)),B2,"")</f>
        <v/>
      </c>
      <c r="E2" s="6">
        <f t="shared" ref="E2:E31" si="2">IF(B2&gt;(-1.32),B2,"")</f>
        <v>0</v>
      </c>
    </row>
    <row r="3" spans="1:5" x14ac:dyDescent="0.25">
      <c r="A3" s="11" t="s">
        <v>38</v>
      </c>
      <c r="B3" s="6">
        <f>Table2[[#This Row],[Z Score Difference]]</f>
        <v>-1.65</v>
      </c>
      <c r="C3" s="6" t="str">
        <f t="shared" si="0"/>
        <v/>
      </c>
      <c r="D3" s="6">
        <f t="shared" si="1"/>
        <v>-1.65</v>
      </c>
      <c r="E3" s="6" t="str">
        <f t="shared" si="2"/>
        <v/>
      </c>
    </row>
    <row r="4" spans="1:5" x14ac:dyDescent="0.25">
      <c r="A4" s="11" t="s">
        <v>20</v>
      </c>
      <c r="B4" s="6">
        <f>Table2[[#This Row],[Z Score Difference]]</f>
        <v>-1.65</v>
      </c>
      <c r="C4" s="6" t="str">
        <f t="shared" si="0"/>
        <v/>
      </c>
      <c r="D4" s="6">
        <f t="shared" si="1"/>
        <v>-1.65</v>
      </c>
      <c r="E4" s="6" t="str">
        <f t="shared" si="2"/>
        <v/>
      </c>
    </row>
    <row r="5" spans="1:5" x14ac:dyDescent="0.25">
      <c r="A5" s="12" t="s">
        <v>21</v>
      </c>
      <c r="B5" s="6">
        <f>Table2[[#This Row],[Z Score Difference]]</f>
        <v>-1.65</v>
      </c>
      <c r="C5" s="6" t="str">
        <f t="shared" si="0"/>
        <v/>
      </c>
      <c r="D5" s="6">
        <f t="shared" si="1"/>
        <v>-1.65</v>
      </c>
      <c r="E5" s="6" t="str">
        <f t="shared" si="2"/>
        <v/>
      </c>
    </row>
    <row r="6" spans="1:5" x14ac:dyDescent="0.25">
      <c r="A6" s="12" t="s">
        <v>22</v>
      </c>
      <c r="B6" s="6">
        <f>Table2[[#This Row],[Z Score Difference]]</f>
        <v>-1.65</v>
      </c>
      <c r="C6" s="6" t="str">
        <f t="shared" si="0"/>
        <v/>
      </c>
      <c r="D6" s="6">
        <f t="shared" si="1"/>
        <v>-1.65</v>
      </c>
      <c r="E6" s="6" t="str">
        <f t="shared" si="2"/>
        <v/>
      </c>
    </row>
    <row r="7" spans="1:5" x14ac:dyDescent="0.25">
      <c r="A7" s="12" t="s">
        <v>23</v>
      </c>
      <c r="B7" s="6">
        <f>Table2[[#This Row],[Z Score Difference]]</f>
        <v>-1.65</v>
      </c>
      <c r="C7" s="6" t="str">
        <f t="shared" si="0"/>
        <v/>
      </c>
      <c r="D7" s="6">
        <f t="shared" si="1"/>
        <v>-1.65</v>
      </c>
      <c r="E7" s="6" t="str">
        <f t="shared" si="2"/>
        <v/>
      </c>
    </row>
    <row r="8" spans="1:5" x14ac:dyDescent="0.25">
      <c r="A8" s="12" t="s">
        <v>11</v>
      </c>
      <c r="B8" s="6">
        <f>Table2[[#This Row],[Z Score Difference]]</f>
        <v>-1.65</v>
      </c>
      <c r="C8" s="6" t="str">
        <f t="shared" si="0"/>
        <v/>
      </c>
      <c r="D8" s="6">
        <f t="shared" si="1"/>
        <v>-1.65</v>
      </c>
      <c r="E8" s="6" t="str">
        <f t="shared" si="2"/>
        <v/>
      </c>
    </row>
    <row r="9" spans="1:5" x14ac:dyDescent="0.25">
      <c r="A9" s="12" t="s">
        <v>12</v>
      </c>
      <c r="B9" s="6">
        <f>Table2[[#This Row],[Z Score Difference]]</f>
        <v>-1.65</v>
      </c>
      <c r="C9" s="6" t="str">
        <f t="shared" si="0"/>
        <v/>
      </c>
      <c r="D9" s="6">
        <f t="shared" si="1"/>
        <v>-1.65</v>
      </c>
      <c r="E9" s="6" t="str">
        <f t="shared" si="2"/>
        <v/>
      </c>
    </row>
    <row r="10" spans="1:5" x14ac:dyDescent="0.25">
      <c r="A10" s="12" t="s">
        <v>15</v>
      </c>
      <c r="B10" s="6">
        <f>Table2[[#This Row],[Z Score Difference]]</f>
        <v>-1.65</v>
      </c>
      <c r="C10" s="6" t="str">
        <f t="shared" si="0"/>
        <v/>
      </c>
      <c r="D10" s="6">
        <f t="shared" si="1"/>
        <v>-1.65</v>
      </c>
      <c r="E10" s="6" t="str">
        <f t="shared" si="2"/>
        <v/>
      </c>
    </row>
    <row r="11" spans="1:5" x14ac:dyDescent="0.25">
      <c r="A11" s="12" t="s">
        <v>16</v>
      </c>
      <c r="B11" s="6">
        <f>Table2[[#This Row],[Z Score Difference]]</f>
        <v>-1.65</v>
      </c>
      <c r="C11" s="6" t="str">
        <f t="shared" si="0"/>
        <v/>
      </c>
      <c r="D11" s="6">
        <f t="shared" si="1"/>
        <v>-1.65</v>
      </c>
      <c r="E11" s="6" t="str">
        <f t="shared" si="2"/>
        <v/>
      </c>
    </row>
    <row r="12" spans="1:5" x14ac:dyDescent="0.25">
      <c r="A12" s="12" t="s">
        <v>13</v>
      </c>
      <c r="B12" s="6">
        <f>Table2[[#This Row],[Z Score Difference]]</f>
        <v>-1.65</v>
      </c>
      <c r="C12" s="6" t="str">
        <f t="shared" si="0"/>
        <v/>
      </c>
      <c r="D12" s="6">
        <f t="shared" si="1"/>
        <v>-1.65</v>
      </c>
      <c r="E12" s="6" t="str">
        <f t="shared" si="2"/>
        <v/>
      </c>
    </row>
    <row r="13" spans="1:5" x14ac:dyDescent="0.25">
      <c r="A13" s="12" t="s">
        <v>14</v>
      </c>
      <c r="B13" s="6">
        <f>Table2[[#This Row],[Z Score Difference]]</f>
        <v>-1.65</v>
      </c>
      <c r="C13" s="6" t="str">
        <f t="shared" si="0"/>
        <v/>
      </c>
      <c r="D13" s="6">
        <f t="shared" si="1"/>
        <v>-1.65</v>
      </c>
      <c r="E13" s="6" t="str">
        <f t="shared" si="2"/>
        <v/>
      </c>
    </row>
    <row r="14" spans="1:5" x14ac:dyDescent="0.25">
      <c r="A14" s="12" t="s">
        <v>24</v>
      </c>
      <c r="B14" s="6">
        <f>Table2[[#This Row],[Z Score Difference]]</f>
        <v>-1.65</v>
      </c>
      <c r="C14" s="6" t="str">
        <f t="shared" si="0"/>
        <v/>
      </c>
      <c r="D14" s="6">
        <f t="shared" si="1"/>
        <v>-1.65</v>
      </c>
      <c r="E14" s="6" t="str">
        <f t="shared" si="2"/>
        <v/>
      </c>
    </row>
    <row r="15" spans="1:5" x14ac:dyDescent="0.25">
      <c r="A15" s="12" t="s">
        <v>25</v>
      </c>
      <c r="B15" s="6">
        <f>Table2[[#This Row],[Z Score Difference]]</f>
        <v>-1.65</v>
      </c>
      <c r="C15" s="6" t="str">
        <f t="shared" si="0"/>
        <v/>
      </c>
      <c r="D15" s="6">
        <f t="shared" si="1"/>
        <v>-1.65</v>
      </c>
      <c r="E15" s="6" t="str">
        <f t="shared" si="2"/>
        <v/>
      </c>
    </row>
    <row r="16" spans="1:5" x14ac:dyDescent="0.25">
      <c r="A16" s="12" t="s">
        <v>26</v>
      </c>
      <c r="B16" s="6">
        <f>Table2[[#This Row],[Z Score Difference]]</f>
        <v>-1.65</v>
      </c>
      <c r="C16" s="6" t="str">
        <f t="shared" si="0"/>
        <v/>
      </c>
      <c r="D16" s="6">
        <f t="shared" si="1"/>
        <v>-1.65</v>
      </c>
      <c r="E16" s="6" t="str">
        <f t="shared" si="2"/>
        <v/>
      </c>
    </row>
    <row r="17" spans="1:5" x14ac:dyDescent="0.25">
      <c r="A17" s="12" t="s">
        <v>27</v>
      </c>
      <c r="B17" s="6">
        <f>Table2[[#This Row],[Z Score Difference]]</f>
        <v>-1.65</v>
      </c>
      <c r="C17" s="3" t="str">
        <f t="shared" si="0"/>
        <v/>
      </c>
      <c r="D17" s="3">
        <f t="shared" si="1"/>
        <v>-1.65</v>
      </c>
      <c r="E17" s="3" t="str">
        <f t="shared" si="2"/>
        <v/>
      </c>
    </row>
    <row r="18" spans="1:5" x14ac:dyDescent="0.25">
      <c r="A18" s="12" t="s">
        <v>28</v>
      </c>
      <c r="B18" s="6">
        <f>Table2[[#This Row],[Z Score Difference]]</f>
        <v>-1.65</v>
      </c>
      <c r="C18" s="3" t="str">
        <f t="shared" si="0"/>
        <v/>
      </c>
      <c r="D18" s="3">
        <f t="shared" si="1"/>
        <v>-1.65</v>
      </c>
      <c r="E18" s="3" t="str">
        <f t="shared" si="2"/>
        <v/>
      </c>
    </row>
    <row r="19" spans="1:5" x14ac:dyDescent="0.25">
      <c r="A19" s="12" t="s">
        <v>29</v>
      </c>
      <c r="B19" s="6">
        <f>Table2[[#This Row],[Z Score Difference]]</f>
        <v>-1.65</v>
      </c>
      <c r="C19" s="3" t="str">
        <f t="shared" si="0"/>
        <v/>
      </c>
      <c r="D19" s="3">
        <f t="shared" si="1"/>
        <v>-1.65</v>
      </c>
      <c r="E19" s="3" t="str">
        <f t="shared" si="2"/>
        <v/>
      </c>
    </row>
    <row r="20" spans="1:5" x14ac:dyDescent="0.25">
      <c r="A20" s="12" t="s">
        <v>2</v>
      </c>
      <c r="B20" s="6">
        <f>Table2[[#This Row],[Z Score Difference]]</f>
        <v>-1.65</v>
      </c>
      <c r="C20" s="3" t="str">
        <f t="shared" si="0"/>
        <v/>
      </c>
      <c r="D20" s="3">
        <f t="shared" si="1"/>
        <v>-1.65</v>
      </c>
      <c r="E20" s="3" t="str">
        <f t="shared" si="2"/>
        <v/>
      </c>
    </row>
    <row r="21" spans="1:5" x14ac:dyDescent="0.25">
      <c r="A21" s="12" t="s">
        <v>3</v>
      </c>
      <c r="B21" s="6">
        <f>Table2[[#This Row],[Z Score Difference]]</f>
        <v>-1.65</v>
      </c>
      <c r="C21" s="3" t="str">
        <f t="shared" si="0"/>
        <v/>
      </c>
      <c r="D21" s="3">
        <f t="shared" si="1"/>
        <v>-1.65</v>
      </c>
      <c r="E21" s="3" t="str">
        <f t="shared" si="2"/>
        <v/>
      </c>
    </row>
    <row r="22" spans="1:5" x14ac:dyDescent="0.25">
      <c r="A22" s="12" t="s">
        <v>9</v>
      </c>
      <c r="B22" s="6">
        <f>Table2[[#This Row],[Z Score Difference]]</f>
        <v>-1.65</v>
      </c>
      <c r="C22" s="3" t="str">
        <f t="shared" si="0"/>
        <v/>
      </c>
      <c r="D22" s="3">
        <f t="shared" si="1"/>
        <v>-1.65</v>
      </c>
      <c r="E22" s="3" t="str">
        <f t="shared" si="2"/>
        <v/>
      </c>
    </row>
    <row r="23" spans="1:5" x14ac:dyDescent="0.25">
      <c r="A23" s="12" t="s">
        <v>10</v>
      </c>
      <c r="B23" s="6">
        <f>Table2[[#This Row],[Z Score Difference]]</f>
        <v>-1.65</v>
      </c>
      <c r="C23" s="3" t="str">
        <f t="shared" si="0"/>
        <v/>
      </c>
      <c r="D23" s="3">
        <f t="shared" si="1"/>
        <v>-1.65</v>
      </c>
      <c r="E23" s="3" t="str">
        <f t="shared" si="2"/>
        <v/>
      </c>
    </row>
    <row r="24" spans="1:5" x14ac:dyDescent="0.25">
      <c r="A24" s="12" t="s">
        <v>30</v>
      </c>
      <c r="B24" s="6">
        <f>Table2[[#This Row],[Z Score Difference]]</f>
        <v>-1.65</v>
      </c>
      <c r="C24" s="3" t="str">
        <f t="shared" si="0"/>
        <v/>
      </c>
      <c r="D24" s="3">
        <f t="shared" si="1"/>
        <v>-1.65</v>
      </c>
      <c r="E24" s="3" t="str">
        <f t="shared" si="2"/>
        <v/>
      </c>
    </row>
    <row r="25" spans="1:5" x14ac:dyDescent="0.25">
      <c r="A25" s="12" t="s">
        <v>31</v>
      </c>
      <c r="B25" s="6">
        <f>Table2[[#This Row],[Z Score Difference]]</f>
        <v>-1.65</v>
      </c>
      <c r="C25" s="3" t="str">
        <f t="shared" si="0"/>
        <v/>
      </c>
      <c r="D25" s="3">
        <f t="shared" si="1"/>
        <v>-1.65</v>
      </c>
      <c r="E25" s="3" t="str">
        <f t="shared" si="2"/>
        <v/>
      </c>
    </row>
    <row r="26" spans="1:5" x14ac:dyDescent="0.25">
      <c r="A26" s="12" t="s">
        <v>32</v>
      </c>
      <c r="B26" s="6">
        <f>Table2[[#This Row],[Z Score Difference]]</f>
        <v>-1.65</v>
      </c>
      <c r="C26" s="3" t="str">
        <f t="shared" ref="C26:C31" si="3">IF(B26&lt;(-1.99),B26,"")</f>
        <v/>
      </c>
      <c r="D26" s="3">
        <f t="shared" si="1"/>
        <v>-1.65</v>
      </c>
      <c r="E26" s="3" t="str">
        <f t="shared" si="2"/>
        <v/>
      </c>
    </row>
    <row r="27" spans="1:5" x14ac:dyDescent="0.25">
      <c r="A27" s="12" t="s">
        <v>39</v>
      </c>
      <c r="B27" s="6">
        <f>Table2[[#This Row],[Z Score Difference]]</f>
        <v>-1.65</v>
      </c>
      <c r="C27" s="3" t="str">
        <f t="shared" si="3"/>
        <v/>
      </c>
      <c r="D27" s="3">
        <f t="shared" si="1"/>
        <v>-1.65</v>
      </c>
      <c r="E27" s="3" t="str">
        <f t="shared" si="2"/>
        <v/>
      </c>
    </row>
    <row r="28" spans="1:5" x14ac:dyDescent="0.25">
      <c r="A28" s="12" t="s">
        <v>40</v>
      </c>
      <c r="B28" s="6">
        <f>Table2[[#This Row],[Z Score Difference]]</f>
        <v>-1.65</v>
      </c>
      <c r="C28" s="3" t="str">
        <f t="shared" si="3"/>
        <v/>
      </c>
      <c r="D28" s="3">
        <f t="shared" si="1"/>
        <v>-1.65</v>
      </c>
      <c r="E28" s="3" t="str">
        <f t="shared" si="2"/>
        <v/>
      </c>
    </row>
    <row r="29" spans="1:5" x14ac:dyDescent="0.25">
      <c r="A29" s="12" t="s">
        <v>41</v>
      </c>
      <c r="B29" s="6">
        <f>Table2[[#This Row],[Z Score Difference]]</f>
        <v>-1.65</v>
      </c>
      <c r="C29" s="3" t="str">
        <f t="shared" si="3"/>
        <v/>
      </c>
      <c r="D29" s="3">
        <f t="shared" si="1"/>
        <v>-1.65</v>
      </c>
      <c r="E29" s="3" t="str">
        <f t="shared" si="2"/>
        <v/>
      </c>
    </row>
    <row r="30" spans="1:5" x14ac:dyDescent="0.25">
      <c r="A30" s="12" t="s">
        <v>42</v>
      </c>
      <c r="B30" s="6">
        <f>Table2[[#This Row],[Z Score Difference]]</f>
        <v>-1.65</v>
      </c>
      <c r="C30" s="3" t="str">
        <f t="shared" si="3"/>
        <v/>
      </c>
      <c r="D30" s="3">
        <f t="shared" si="1"/>
        <v>-1.65</v>
      </c>
      <c r="E30" s="3" t="str">
        <f t="shared" si="2"/>
        <v/>
      </c>
    </row>
    <row r="31" spans="1:5" x14ac:dyDescent="0.25">
      <c r="A31" s="12" t="s">
        <v>43</v>
      </c>
      <c r="B31" s="6">
        <f>Table2[[#This Row],[Z Score Difference]]</f>
        <v>-1.65</v>
      </c>
      <c r="C31" s="3" t="str">
        <f t="shared" si="3"/>
        <v/>
      </c>
      <c r="D31" s="3">
        <f t="shared" si="1"/>
        <v>-1.65</v>
      </c>
      <c r="E31" s="3" t="str">
        <f t="shared" si="2"/>
        <v/>
      </c>
    </row>
    <row r="32" spans="1:5" x14ac:dyDescent="0.25">
      <c r="A32" s="12" t="s">
        <v>44</v>
      </c>
      <c r="B32" s="6">
        <f>Table2[[#This Row],[Z Score Difference]]</f>
        <v>-1.65</v>
      </c>
      <c r="C32" s="3" t="str">
        <f t="shared" ref="C32:C37" si="4">IF(B32&lt;(-1.99),B32,"")</f>
        <v/>
      </c>
      <c r="D32" s="3">
        <f t="shared" ref="D32:D37" si="5">IF(AND(B32&lt;(-1.33),B32&gt;(-2)),B32,"")</f>
        <v>-1.65</v>
      </c>
      <c r="E32" s="3" t="str">
        <f t="shared" ref="E32:E37" si="6">IF(B32&gt;(-1.32),B32,"")</f>
        <v/>
      </c>
    </row>
    <row r="33" spans="1:5" x14ac:dyDescent="0.25">
      <c r="A33" s="12" t="s">
        <v>36</v>
      </c>
      <c r="B33" s="6">
        <f>Table2[[#This Row],[Z Score Difference]]</f>
        <v>-1.65</v>
      </c>
      <c r="C33" s="3" t="str">
        <f t="shared" si="4"/>
        <v/>
      </c>
      <c r="D33" s="3">
        <f t="shared" si="5"/>
        <v>-1.65</v>
      </c>
      <c r="E33" s="3" t="str">
        <f t="shared" si="6"/>
        <v/>
      </c>
    </row>
    <row r="34" spans="1:5" x14ac:dyDescent="0.25">
      <c r="A34" s="12" t="s">
        <v>37</v>
      </c>
      <c r="B34" s="6">
        <f>Table2[[#This Row],[Z Score Difference]]</f>
        <v>-1.65</v>
      </c>
      <c r="C34" s="3" t="str">
        <f t="shared" si="4"/>
        <v/>
      </c>
      <c r="D34" s="3">
        <f t="shared" si="5"/>
        <v>-1.65</v>
      </c>
      <c r="E34" s="3" t="str">
        <f t="shared" si="6"/>
        <v/>
      </c>
    </row>
    <row r="35" spans="1:5" x14ac:dyDescent="0.25">
      <c r="A35" s="12" t="s">
        <v>33</v>
      </c>
      <c r="B35" s="6">
        <f>Table2[[#This Row],[Z Score Difference]]</f>
        <v>-1.65</v>
      </c>
      <c r="C35" s="3" t="str">
        <f t="shared" si="4"/>
        <v/>
      </c>
      <c r="D35" s="3">
        <f t="shared" si="5"/>
        <v>-1.65</v>
      </c>
      <c r="E35" s="3" t="str">
        <f t="shared" si="6"/>
        <v/>
      </c>
    </row>
    <row r="36" spans="1:5" x14ac:dyDescent="0.25">
      <c r="A36" s="12" t="s">
        <v>34</v>
      </c>
      <c r="B36" s="6">
        <f>Table2[[#This Row],[Z Score Difference]]</f>
        <v>-1.65</v>
      </c>
      <c r="C36" s="3" t="str">
        <f t="shared" si="4"/>
        <v/>
      </c>
      <c r="D36" s="3">
        <f t="shared" si="5"/>
        <v>-1.65</v>
      </c>
      <c r="E36" s="3" t="str">
        <f t="shared" si="6"/>
        <v/>
      </c>
    </row>
    <row r="37" spans="1:5" x14ac:dyDescent="0.25">
      <c r="A37" s="12" t="s">
        <v>35</v>
      </c>
      <c r="B37" s="6">
        <f>Table2[[#This Row],[Z Score Difference]]</f>
        <v>-1.65</v>
      </c>
      <c r="C37" s="3" t="str">
        <f t="shared" si="4"/>
        <v/>
      </c>
      <c r="D37" s="3">
        <f t="shared" si="5"/>
        <v>-1.65</v>
      </c>
      <c r="E37" s="3" t="str">
        <f t="shared" si="6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Insert Percentile</vt:lpstr>
      <vt:lpstr>....</vt:lpstr>
      <vt:lpstr>Graph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romey doyle</dc:creator>
  <cp:lastModifiedBy>markmulrooney</cp:lastModifiedBy>
  <dcterms:created xsi:type="dcterms:W3CDTF">2015-07-30T16:04:08Z</dcterms:created>
  <dcterms:modified xsi:type="dcterms:W3CDTF">2021-07-14T15:00:28Z</dcterms:modified>
</cp:coreProperties>
</file>