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c111\Dev\ftk-excel\"/>
    </mc:Choice>
  </mc:AlternateContent>
  <xr:revisionPtr revIDLastSave="0" documentId="13_ncr:1_{702BD682-DDAA-4C0C-AAA6-D4C032C839C6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Functions" sheetId="1" r:id="rId1"/>
  </sheets>
  <definedNames>
    <definedName name="DownCapture">_xlfn.LAMBDA(_xlpm.fund,_xlpm.market,_xlfn.LET(_xlpm.downmarket,_xlpm.market&lt;0,Returns(IF(_xlpm.downmarket,_xlpm.fund,NA()))/Returns(IF(_xlpm.downmarket,_xlpm.market,NA()))))</definedName>
    <definedName name="Returns">_xlfn.LAMBDA(_xlpm.x,_xlfn.LET(_xlpm.n,COUNT(_xlpm.x),POWER(FVSCHEDULE(1,IFERROR(_xlpm.x,0)),12/IF(_xlpm.n&lt;12,12,_xlpm.n))-1))</definedName>
    <definedName name="Rolling">_xlfn.LAMBDA(_xlpm.ts,_xlpm.n,_xlpm.func,_xlfn.BYROW(_xlpm.ts,_xlfn.LAMBDA(_xlpm.x,IF(ROW(_xlpm.x)-MIN(ROW(_xlpm.ts))+1&gt;=_xlpm.n,_xlpm.func(OFFSET(_xlpm.x,1-_xlpm.n,0,_xlpm.n)),NA()))))</definedName>
    <definedName name="SortinoMar">_xlfn.LAMBDA(_xlpm.fund,_xlpm.mar,_xlfn.LET(_xlpm.hurdle,_xlpm.mar/12,(Returns(_xlpm.fund)-_xlpm.mar)/SQRT(SUM(IF(_xlpm.fund&lt;_xlpm.hurdle,(_xlpm.fund-_xlpm.hurdle)^2)/COUNT(_xlpm.fund)*12))))</definedName>
    <definedName name="SortinoRfr">_xlfn.LAMBDA(_xlpm.fund,_xlpm.rfr,(Returns(_xlpm.fund)-Returns(_xlpm.rfr))/SQRT(SUM(IF(_xlpm.fund&lt;_xlpm.rfr,_xlpm.fund-_xlpm.rfr,0)^2)/COUNT(_xlpm.fund)*12))</definedName>
    <definedName name="Underwater">_xlfn.LAMBDA(_xlpm.x,VAMI(_xlpm.x)/_xlfn.SCAN(1000,VAMI(_xlpm.x),_xleta.MAX)-1)</definedName>
    <definedName name="UpCapture">_xlfn.LAMBDA(_xlpm.fund,_xlpm.market,_xlfn.LET(_xlpm.upmarket,_xlpm.market&gt;0,Returns(IF(_xlpm.upmarket,_xlpm.fund,NA()))/Returns(IF(_xlpm.upmarket,_xlpm.market,NA()))))</definedName>
    <definedName name="VAMI">_xlfn.LAMBDA(_xlpm.x,_xlfn.VSTACK(1000,_xlfn.SCAN(1000,_xlpm.x,_xlfn.LAMBDA(_xlpm.x,_xlpm.y,_xlpm.x*(1+_xlpm.y)))))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1" l="1" a="1"/>
  <c r="X4" i="1" s="1"/>
  <c r="W4" i="1" a="1"/>
  <c r="W4" i="1" s="1"/>
  <c r="V4" i="1" a="1"/>
  <c r="V4" i="1" s="1"/>
  <c r="R19" i="1" a="1"/>
  <c r="R19" i="1" s="1"/>
  <c r="T19" i="1" a="1"/>
  <c r="T19" i="1" s="1"/>
  <c r="S19" i="1" a="1"/>
  <c r="S19" i="1" s="1"/>
  <c r="S20" i="1" l="1" a="1"/>
  <c r="S20" i="1" s="1"/>
  <c r="R20" i="1" a="1"/>
  <c r="R20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H4" i="1" a="1"/>
  <c r="H4" i="1" s="1"/>
  <c r="A3" i="1" a="1"/>
  <c r="A3" i="1" s="1"/>
  <c r="G4" i="1" a="1"/>
  <c r="G4" i="1" s="1"/>
  <c r="S14" i="1" s="1" a="1"/>
  <c r="S14" i="1" s="1"/>
  <c r="F4" i="1" a="1"/>
  <c r="F4" i="1" s="1"/>
  <c r="R16" i="1" s="1"/>
  <c r="S13" i="1" l="1" a="1"/>
  <c r="S13" i="1" s="1"/>
  <c r="R13" i="1" a="1"/>
  <c r="R13" i="1" s="1"/>
  <c r="R14" i="1" a="1"/>
  <c r="R14" i="1" s="1"/>
  <c r="S7" i="1" a="1"/>
  <c r="S7" i="1" s="1"/>
  <c r="S5" i="1" a="1"/>
  <c r="S5" i="1" s="1"/>
  <c r="R8" i="1" a="1"/>
  <c r="R8" i="1" s="1"/>
  <c r="R7" i="1" a="1"/>
  <c r="R7" i="1" s="1"/>
  <c r="S6" i="1" a="1"/>
  <c r="S6" i="1" s="1"/>
  <c r="S4" i="1" a="1"/>
  <c r="S4" i="1" s="1"/>
  <c r="R5" i="1" a="1"/>
  <c r="R5" i="1" s="1"/>
  <c r="R4" i="1" a="1"/>
  <c r="R4" i="1" s="1"/>
  <c r="Q9" i="1"/>
  <c r="R6" i="1" a="1"/>
  <c r="R6" i="1" s="1"/>
  <c r="S9" i="1" a="1"/>
  <c r="S9" i="1" s="1"/>
  <c r="S8" i="1" a="1"/>
  <c r="S8" i="1" s="1"/>
  <c r="R9" i="1" a="1"/>
  <c r="R9" i="1" s="1"/>
  <c r="J3" i="1" a="1"/>
  <c r="J3" i="1" s="1"/>
  <c r="M3" i="1" a="1"/>
  <c r="M3" i="1" s="1"/>
  <c r="S16" i="1"/>
  <c r="K3" i="1" a="1"/>
  <c r="K3" i="1" s="1"/>
  <c r="N3" i="1" a="1"/>
  <c r="N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<sst xmlns="http://schemas.openxmlformats.org/spreadsheetml/2006/main" count="31" uniqueCount="19">
  <si>
    <t>VAMI</t>
  </si>
  <si>
    <t>Underwater</t>
  </si>
  <si>
    <t>Fund</t>
  </si>
  <si>
    <t>Benchmark</t>
  </si>
  <si>
    <t>Maximum Drawdown</t>
  </si>
  <si>
    <t>Statistics</t>
  </si>
  <si>
    <t>Market Capture</t>
  </si>
  <si>
    <t>Return (Static)</t>
  </si>
  <si>
    <t>Return (Dynamic)</t>
  </si>
  <si>
    <t>Sortino Ratio</t>
  </si>
  <si>
    <t>#</t>
  </si>
  <si>
    <t>Note: Returns are annualized for period longer than 12 months</t>
  </si>
  <si>
    <t>Rfr</t>
  </si>
  <si>
    <t>Trailing Returns</t>
  </si>
  <si>
    <t>Months:</t>
  </si>
  <si>
    <t>MAR:</t>
  </si>
  <si>
    <t>Up market:</t>
  </si>
  <si>
    <t>Down market:</t>
  </si>
  <si>
    <t>Rolling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</si>
</sst>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0" fontId="2" fillId="0" borderId="0" xfId="1" applyNumberFormat="1" applyFont="1"/>
    <xf numFmtId="0" fontId="2" fillId="0" borderId="0" xfId="0" applyFont="1"/>
    <xf numFmtId="10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0" fontId="3" fillId="0" borderId="0" xfId="0" applyFont="1"/>
    <xf numFmtId="9" fontId="2" fillId="2" borderId="0" xfId="0" applyNumberFormat="1" applyFont="1" applyFill="1"/>
    <xf numFmtId="0" fontId="2" fillId="2" borderId="0" xfId="1" applyNumberFormat="1" applyFont="1" applyFill="1"/>
    <xf numFmtId="10" fontId="3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2"/>
  <sheetViews>
    <sheetView tabSelected="1" topLeftCell="C1" workbookViewId="0">
      <pane ySplit="2" topLeftCell="A3" activePane="bottomLeft" state="frozen"/>
      <selection pane="bottomLeft" activeCell="Z3" sqref="Z3"/>
    </sheetView>
  </sheetViews>
  <sheetFormatPr defaultRowHeight="12" x14ac:dyDescent="0.25"/>
  <cols>
    <col min="1" max="1" width="3.109375" style="2" bestFit="1" customWidth="1"/>
    <col min="2" max="4" width="8.88671875" style="1"/>
    <col min="5" max="5" width="8.88671875" style="2"/>
    <col min="6" max="8" width="8.88671875" style="1"/>
    <col min="9" max="9" width="8.88671875" style="2"/>
    <col min="10" max="11" width="8.88671875" style="4"/>
    <col min="12" max="12" width="8.88671875" style="2"/>
    <col min="13" max="15" width="8.88671875" style="1"/>
    <col min="16" max="17" width="8.88671875" style="2"/>
    <col min="18" max="18" width="8.88671875" style="3"/>
    <col min="19" max="21" width="8.88671875" style="2"/>
    <col min="22" max="24" width="8.88671875" style="1"/>
    <col min="25" max="16384" width="8.88671875" style="2"/>
  </cols>
  <sheetData>
    <row r="1" spans="1:24" x14ac:dyDescent="0.25">
      <c r="B1" s="1" t="s">
        <v>7</v>
      </c>
      <c r="F1" s="1" t="s">
        <v>8</v>
      </c>
      <c r="J1" s="4" t="s">
        <v>0</v>
      </c>
      <c r="M1" s="1" t="s">
        <v>1</v>
      </c>
      <c r="P1" s="3" t="s">
        <v>5</v>
      </c>
      <c r="V1" s="9" t="s">
        <v>18</v>
      </c>
    </row>
    <row r="2" spans="1:24" x14ac:dyDescent="0.25">
      <c r="A2" s="2" t="s">
        <v>10</v>
      </c>
      <c r="B2" s="1" t="s">
        <v>2</v>
      </c>
      <c r="C2" s="1" t="s">
        <v>3</v>
      </c>
      <c r="D2" s="1" t="s">
        <v>12</v>
      </c>
      <c r="F2" s="1" t="s">
        <v>2</v>
      </c>
      <c r="G2" s="1" t="s">
        <v>3</v>
      </c>
      <c r="H2" s="1" t="s">
        <v>12</v>
      </c>
      <c r="I2" s="1"/>
      <c r="J2" s="5" t="s">
        <v>2</v>
      </c>
      <c r="K2" s="5" t="s">
        <v>3</v>
      </c>
      <c r="M2" s="1" t="s">
        <v>2</v>
      </c>
      <c r="N2" s="1" t="s">
        <v>3</v>
      </c>
      <c r="R2" s="3" t="s">
        <v>2</v>
      </c>
      <c r="S2" s="2" t="s">
        <v>3</v>
      </c>
      <c r="T2" s="2" t="s">
        <v>12</v>
      </c>
      <c r="V2" s="1" t="s">
        <v>14</v>
      </c>
      <c r="W2" s="8">
        <v>12</v>
      </c>
    </row>
    <row r="3" spans="1:24" x14ac:dyDescent="0.25">
      <c r="A3" s="2" cm="1">
        <f t="array" ref="A3:A122">_xlfn.SEQUENCE(COUNT($B:$B)+1,,0)</f>
        <v>0</v>
      </c>
      <c r="J3" s="4" cm="1">
        <f t="array" ref="J3:J122">VAMI(_xlfn.ANCHORARRAY(F$4))</f>
        <v>1000</v>
      </c>
      <c r="K3" s="4" cm="1">
        <f t="array" ref="K3:K122">VAMI(_xlfn.ANCHORARRAY(G$4))</f>
        <v>1000</v>
      </c>
      <c r="M3" s="1" cm="1">
        <f t="array" ref="M3:M122">Underwater(_xlfn.ANCHORARRAY(F$4))</f>
        <v>0</v>
      </c>
      <c r="N3" s="1" cm="1">
        <f t="array" ref="N3:N122">Underwater(_xlfn.ANCHORARRAY(G$4))</f>
        <v>0</v>
      </c>
      <c r="P3" s="6" t="s">
        <v>13</v>
      </c>
    </row>
    <row r="4" spans="1:24" x14ac:dyDescent="0.25">
      <c r="A4" s="2">
        <v>1</v>
      </c>
      <c r="B4" s="1">
        <v>8.5240000000000003E-3</v>
      </c>
      <c r="C4" s="1">
        <v>2.6894999999999999E-2</v>
      </c>
      <c r="D4" s="1">
        <v>1.5E-5</v>
      </c>
      <c r="F4" s="1" cm="1">
        <f t="array" ref="F4:F122">B$4:B$122</f>
        <v>8.5240000000000003E-3</v>
      </c>
      <c r="G4" s="1" cm="1">
        <f t="array" ref="G4:G122">C$4:C$122</f>
        <v>2.6894999999999999E-2</v>
      </c>
      <c r="H4" s="1" cm="1">
        <f t="array" ref="H4:H122">D$4:D$122</f>
        <v>1.5E-5</v>
      </c>
      <c r="J4" s="4">
        <v>1008.524</v>
      </c>
      <c r="K4" s="4">
        <v>1026.895</v>
      </c>
      <c r="M4" s="1">
        <v>0</v>
      </c>
      <c r="N4" s="1">
        <v>0</v>
      </c>
      <c r="P4" s="2" t="s">
        <v>14</v>
      </c>
      <c r="Q4" s="2">
        <v>3</v>
      </c>
      <c r="R4" s="3" cm="1">
        <f t="array" ref="R4">Returns(_xlfn.TAKE(_xlfn.ANCHORARRAY(F$4),-$Q4))</f>
        <v>7.9914062223164883E-2</v>
      </c>
      <c r="S4" s="3" cm="1">
        <f t="array" ref="S4">Returns(_xlfn.TAKE(_xlfn.ANCHORARRAY(G$4),-$Q4))</f>
        <v>5.8865576143748877E-2</v>
      </c>
      <c r="T4" s="3" cm="1">
        <f t="array" ref="T4">Returns(_xlfn.TAKE(_xlfn.ANCHORARRAY(H$4),-$Q4))</f>
        <v>1.370713514294164E-2</v>
      </c>
      <c r="V4" s="1" t="e" cm="1">
        <f t="array" aca="1" ref="V4:V122" ca="1">Rolling(_xlfn.ANCHORARRAY(F$4),$W$2,Returns)</f>
        <v>#N/A</v>
      </c>
      <c r="W4" s="1" t="e" cm="1">
        <f t="array" aca="1" ref="W4:W122" ca="1">Rolling(_xlfn.ANCHORARRAY(G$4),$W$2,Returns)</f>
        <v>#N/A</v>
      </c>
      <c r="X4" s="1" t="e" cm="1">
        <f t="array" aca="1" ref="X4:X122" ca="1">Rolling(_xlfn.ANCHORARRAY(H$4),$W$2,Returns)</f>
        <v>#N/A</v>
      </c>
    </row>
    <row r="5" spans="1:24" x14ac:dyDescent="0.25">
      <c r="A5" s="2">
        <v>2</v>
      </c>
      <c r="B5" s="1">
        <v>-2.0181000000000001E-2</v>
      </c>
      <c r="C5" s="1">
        <v>-2.519E-3</v>
      </c>
      <c r="D5" s="1">
        <v>1.2E-5</v>
      </c>
      <c r="F5" s="1">
        <v>-2.0181000000000001E-2</v>
      </c>
      <c r="G5" s="1">
        <v>-2.519E-3</v>
      </c>
      <c r="H5" s="1">
        <v>1.2E-5</v>
      </c>
      <c r="J5" s="4">
        <v>988.17097715600005</v>
      </c>
      <c r="K5" s="4">
        <v>1024.3082514949999</v>
      </c>
      <c r="M5" s="1">
        <v>-2.0181000000000004E-2</v>
      </c>
      <c r="N5" s="1">
        <v>-2.519000000000049E-3</v>
      </c>
      <c r="Q5" s="2">
        <v>9</v>
      </c>
      <c r="R5" s="3" cm="1">
        <f t="array" ref="R5">Returns(_xlfn.TAKE(_xlfn.ANCHORARRAY(F$4),-$Q5))</f>
        <v>-9.2545987877166946E-2</v>
      </c>
      <c r="S5" s="3" cm="1">
        <f t="array" ref="S5">Returns(_xlfn.TAKE(_xlfn.ANCHORARRAY(G$4),-$Q5))</f>
        <v>0.22078665609315817</v>
      </c>
      <c r="T5" s="3" cm="1">
        <f t="array" ref="T5">Returns(_xlfn.TAKE(_xlfn.ANCHORARRAY(H$4),-$Q5))</f>
        <v>4.1684528120981224E-2</v>
      </c>
      <c r="V5" s="1" t="e">
        <f ca="1"/>
        <v>#N/A</v>
      </c>
      <c r="W5" s="1" t="e">
        <f ca="1"/>
        <v>#N/A</v>
      </c>
      <c r="X5" s="1" t="e">
        <f ca="1"/>
        <v>#N/A</v>
      </c>
    </row>
    <row r="6" spans="1:24" x14ac:dyDescent="0.25">
      <c r="A6" s="2">
        <v>3</v>
      </c>
      <c r="B6" s="1">
        <v>4.1240000000000001E-3</v>
      </c>
      <c r="C6" s="1">
        <v>-3.0019000000000001E-2</v>
      </c>
      <c r="D6" s="1">
        <v>1.8E-5</v>
      </c>
      <c r="F6" s="1">
        <v>4.1240000000000001E-3</v>
      </c>
      <c r="G6" s="1">
        <v>-3.0019000000000001E-2</v>
      </c>
      <c r="H6" s="1">
        <v>1.8E-5</v>
      </c>
      <c r="J6" s="4">
        <v>992.24619426579136</v>
      </c>
      <c r="K6" s="4">
        <v>993.55954209337153</v>
      </c>
      <c r="M6" s="1">
        <v>-1.6140226444000039E-2</v>
      </c>
      <c r="N6" s="1">
        <v>-3.246238213899999E-2</v>
      </c>
      <c r="Q6" s="2">
        <v>12</v>
      </c>
      <c r="R6" s="3" cm="1">
        <f t="array" ref="R6">Returns(_xlfn.TAKE(_xlfn.ANCHORARRAY(F$4),-$Q6))</f>
        <v>0.20066499774636437</v>
      </c>
      <c r="S6" s="3" cm="1">
        <f t="array" ref="S6">Returns(_xlfn.TAKE(_xlfn.ANCHORARRAY(G$4),-$Q6))</f>
        <v>0.36351514398749196</v>
      </c>
      <c r="T6" s="3" cm="1">
        <f t="array" ref="T6">Returns(_xlfn.TAKE(_xlfn.ANCHORARRAY(H$4),-$Q6))</f>
        <v>5.6323650536304504E-2</v>
      </c>
      <c r="V6" s="1" t="e">
        <f ca="1"/>
        <v>#N/A</v>
      </c>
      <c r="W6" s="1" t="e">
        <f ca="1"/>
        <v>#N/A</v>
      </c>
      <c r="X6" s="1" t="e">
        <f ca="1"/>
        <v>#N/A</v>
      </c>
    </row>
    <row r="7" spans="1:24" x14ac:dyDescent="0.25">
      <c r="A7" s="2">
        <v>4</v>
      </c>
      <c r="B7" s="1">
        <v>6.2081999999999998E-2</v>
      </c>
      <c r="C7" s="1">
        <v>5.7472000000000002E-2</v>
      </c>
      <c r="D7" s="1">
        <v>1.7E-5</v>
      </c>
      <c r="F7" s="1">
        <v>6.2081999999999998E-2</v>
      </c>
      <c r="G7" s="1">
        <v>5.7472000000000002E-2</v>
      </c>
      <c r="H7" s="1">
        <v>1.7E-5</v>
      </c>
      <c r="J7" s="4">
        <v>1053.8468224982003</v>
      </c>
      <c r="K7" s="4">
        <v>1050.6613960965617</v>
      </c>
      <c r="M7" s="1">
        <v>0</v>
      </c>
      <c r="N7" s="1">
        <v>0</v>
      </c>
      <c r="Q7" s="2">
        <v>36</v>
      </c>
      <c r="R7" s="3" cm="1">
        <f t="array" ref="R7">Returns(_xlfn.TAKE(_xlfn.ANCHORARRAY(F$4),-$Q7))</f>
        <v>-0.24301121343618559</v>
      </c>
      <c r="S7" s="3" cm="1">
        <f t="array" ref="S7">Returns(_xlfn.TAKE(_xlfn.ANCHORARRAY(G$4),-$Q7))</f>
        <v>0.11914174875732386</v>
      </c>
      <c r="T7" s="3" cm="1">
        <f t="array" ref="T7">Returns(_xlfn.TAKE(_xlfn.ANCHORARRAY(H$4),-$Q7))</f>
        <v>3.634725561989427E-2</v>
      </c>
      <c r="V7" s="1" t="e">
        <f ca="1"/>
        <v>#N/A</v>
      </c>
      <c r="W7" s="1" t="e">
        <f ca="1"/>
        <v>#N/A</v>
      </c>
      <c r="X7" s="1" t="e">
        <f ca="1"/>
        <v>#N/A</v>
      </c>
    </row>
    <row r="8" spans="1:24" x14ac:dyDescent="0.25">
      <c r="A8" s="2">
        <v>5</v>
      </c>
      <c r="B8" s="1">
        <v>-3.5890999999999999E-2</v>
      </c>
      <c r="C8" s="1">
        <v>-1.5814000000000002E-2</v>
      </c>
      <c r="D8" s="1">
        <v>2.0000000000000002E-5</v>
      </c>
      <c r="F8" s="1">
        <v>-3.5890999999999999E-2</v>
      </c>
      <c r="G8" s="1">
        <v>-1.5814000000000002E-2</v>
      </c>
      <c r="H8" s="1">
        <v>2.0000000000000002E-5</v>
      </c>
      <c r="J8" s="4">
        <v>1016.0232061919173</v>
      </c>
      <c r="K8" s="4">
        <v>1034.0462367786906</v>
      </c>
      <c r="M8" s="1">
        <v>-3.5891000000000006E-2</v>
      </c>
      <c r="N8" s="1">
        <v>-1.5813999999999995E-2</v>
      </c>
      <c r="Q8" s="2">
        <v>60</v>
      </c>
      <c r="R8" s="3" cm="1">
        <f t="array" ref="R8">Returns(_xlfn.TAKE(_xlfn.ANCHORARRAY(F$4),-$Q8))</f>
        <v>1.611777595284658E-2</v>
      </c>
      <c r="S8" s="3" cm="1">
        <f t="array" ref="S8">Returns(_xlfn.TAKE(_xlfn.ANCHORARRAY(G$4),-$Q8))</f>
        <v>0.15977877463995838</v>
      </c>
      <c r="T8" s="3" cm="1">
        <f t="array" ref="T8">Returns(_xlfn.TAKE(_xlfn.ANCHORARRAY(H$4),-$Q8))</f>
        <v>2.384798315418224E-2</v>
      </c>
      <c r="V8" s="1" t="e">
        <f ca="1"/>
        <v>#N/A</v>
      </c>
      <c r="W8" s="1" t="e">
        <f ca="1"/>
        <v>#N/A</v>
      </c>
      <c r="X8" s="1" t="e">
        <f ca="1"/>
        <v>#N/A</v>
      </c>
    </row>
    <row r="9" spans="1:24" x14ac:dyDescent="0.25">
      <c r="A9" s="2">
        <v>6</v>
      </c>
      <c r="B9" s="1">
        <v>1.1367E-2</v>
      </c>
      <c r="C9" s="1">
        <v>9.5930000000000008E-3</v>
      </c>
      <c r="D9" s="1">
        <v>1.5999999999999999E-5</v>
      </c>
      <c r="F9" s="1">
        <v>1.1367E-2</v>
      </c>
      <c r="G9" s="1">
        <v>9.5930000000000008E-3</v>
      </c>
      <c r="H9" s="1">
        <v>1.5999999999999999E-5</v>
      </c>
      <c r="J9" s="4">
        <v>1027.5723419767007</v>
      </c>
      <c r="K9" s="4">
        <v>1043.9658423281085</v>
      </c>
      <c r="M9" s="1">
        <v>-2.4931972997000118E-2</v>
      </c>
      <c r="N9" s="1">
        <v>-6.3727037020001598E-3</v>
      </c>
      <c r="Q9" s="2">
        <f>COUNT(_xlfn.ANCHORARRAY(F$4))</f>
        <v>119</v>
      </c>
      <c r="R9" s="3" cm="1">
        <f t="array" ref="R9">Returns(_xlfn.TAKE(_xlfn.ANCHORARRAY(F$4),-$Q9))</f>
        <v>8.7563887667752249E-2</v>
      </c>
      <c r="S9" s="3" cm="1">
        <f t="array" ref="S9">Returns(_xlfn.TAKE(_xlfn.ANCHORARRAY(G$4),-$Q9))</f>
        <v>0.13221712224147386</v>
      </c>
      <c r="T9" s="3" cm="1">
        <f t="array" ref="T9">Returns(_xlfn.TAKE(_xlfn.ANCHORARRAY(H$4),-$Q9))</f>
        <v>1.6815448215374618E-2</v>
      </c>
      <c r="V9" s="1" t="e">
        <f ca="1"/>
        <v>#N/A</v>
      </c>
      <c r="W9" s="1" t="e">
        <f ca="1"/>
        <v>#N/A</v>
      </c>
      <c r="X9" s="1" t="e">
        <f ca="1"/>
        <v>#N/A</v>
      </c>
    </row>
    <row r="10" spans="1:24" x14ac:dyDescent="0.25">
      <c r="A10" s="2">
        <v>7</v>
      </c>
      <c r="B10" s="1">
        <v>2.3616999999999999E-2</v>
      </c>
      <c r="C10" s="1">
        <v>1.2859000000000001E-2</v>
      </c>
      <c r="D10" s="1">
        <v>1.4E-5</v>
      </c>
      <c r="F10" s="1">
        <v>2.3616999999999999E-2</v>
      </c>
      <c r="G10" s="1">
        <v>1.2859000000000001E-2</v>
      </c>
      <c r="H10" s="1">
        <v>1.4E-5</v>
      </c>
      <c r="J10" s="4">
        <v>1051.8405179771644</v>
      </c>
      <c r="K10" s="4">
        <v>1057.3901990946056</v>
      </c>
      <c r="M10" s="1">
        <v>-1.9037914032703496E-3</v>
      </c>
      <c r="N10" s="1">
        <v>0</v>
      </c>
      <c r="P10" s="2" t="s">
        <v>11</v>
      </c>
      <c r="V10" s="1" t="e">
        <f ca="1"/>
        <v>#N/A</v>
      </c>
      <c r="W10" s="1" t="e">
        <f ca="1"/>
        <v>#N/A</v>
      </c>
      <c r="X10" s="1" t="e">
        <f ca="1"/>
        <v>#N/A</v>
      </c>
    </row>
    <row r="11" spans="1:24" x14ac:dyDescent="0.25">
      <c r="A11" s="2">
        <v>8</v>
      </c>
      <c r="B11" s="1">
        <v>-5.476E-3</v>
      </c>
      <c r="C11" s="1">
        <v>-1.9358E-2</v>
      </c>
      <c r="D11" s="1">
        <v>1.1E-5</v>
      </c>
      <c r="F11" s="1">
        <v>-5.476E-3</v>
      </c>
      <c r="G11" s="1">
        <v>-1.9358E-2</v>
      </c>
      <c r="H11" s="1">
        <v>1.1E-5</v>
      </c>
      <c r="J11" s="4">
        <v>1046.0806393007215</v>
      </c>
      <c r="K11" s="4">
        <v>1036.9212396205321</v>
      </c>
      <c r="M11" s="1">
        <v>-7.3693662415460492E-3</v>
      </c>
      <c r="N11" s="1">
        <v>-1.9358000000000097E-2</v>
      </c>
      <c r="V11" s="1" t="e">
        <f ca="1"/>
        <v>#N/A</v>
      </c>
      <c r="W11" s="1" t="e">
        <f ca="1"/>
        <v>#N/A</v>
      </c>
      <c r="X11" s="1" t="e">
        <f ca="1"/>
        <v>#N/A</v>
      </c>
    </row>
    <row r="12" spans="1:24" x14ac:dyDescent="0.25">
      <c r="A12" s="2">
        <v>9</v>
      </c>
      <c r="B12" s="1">
        <v>6.8869999999999999E-3</v>
      </c>
      <c r="C12" s="1">
        <v>2.0951000000000001E-2</v>
      </c>
      <c r="D12" s="1">
        <v>9.0000000000000002E-6</v>
      </c>
      <c r="F12" s="1">
        <v>6.8869999999999999E-3</v>
      </c>
      <c r="G12" s="1">
        <v>2.0951000000000001E-2</v>
      </c>
      <c r="H12" s="1">
        <v>9.0000000000000002E-6</v>
      </c>
      <c r="J12" s="4">
        <v>1053.2849966635856</v>
      </c>
      <c r="K12" s="4">
        <v>1058.6457765118219</v>
      </c>
      <c r="M12" s="1">
        <v>-5.3311906685149513E-4</v>
      </c>
      <c r="N12" s="1">
        <v>0</v>
      </c>
      <c r="P12" s="6" t="s">
        <v>6</v>
      </c>
      <c r="V12" s="1" t="e">
        <f ca="1"/>
        <v>#N/A</v>
      </c>
      <c r="W12" s="1" t="e">
        <f ca="1"/>
        <v>#N/A</v>
      </c>
      <c r="X12" s="1" t="e">
        <f ca="1"/>
        <v>#N/A</v>
      </c>
    </row>
    <row r="13" spans="1:24" x14ac:dyDescent="0.25">
      <c r="A13" s="2">
        <v>10</v>
      </c>
      <c r="B13" s="1">
        <v>-6.5061999999999995E-2</v>
      </c>
      <c r="C13" s="1">
        <v>-6.0333999999999999E-2</v>
      </c>
      <c r="D13" s="1">
        <v>2.5000000000000001E-5</v>
      </c>
      <c r="F13" s="1">
        <v>-6.5061999999999995E-2</v>
      </c>
      <c r="G13" s="1">
        <v>-6.0333999999999999E-2</v>
      </c>
      <c r="H13" s="1">
        <v>2.5000000000000001E-5</v>
      </c>
      <c r="J13" s="4">
        <v>984.75616821065944</v>
      </c>
      <c r="K13" s="4">
        <v>994.7734422317576</v>
      </c>
      <c r="M13" s="1">
        <v>-6.5560433274123975E-2</v>
      </c>
      <c r="N13" s="1">
        <v>-6.0333999999999999E-2</v>
      </c>
      <c r="P13" s="2" t="s">
        <v>16</v>
      </c>
      <c r="R13" s="3" cm="1">
        <f t="array" ref="R13">UpCapture(_xlfn.ANCHORARRAY(F$4),_xlfn.ANCHORARRAY($G$4))</f>
        <v>1.5016258007908607</v>
      </c>
      <c r="S13" s="3" cm="1">
        <f t="array" ref="S13">UpCapture(_xlfn.ANCHORARRAY(G$4),_xlfn.ANCHORARRAY($G$4))</f>
        <v>1</v>
      </c>
      <c r="V13" s="1" t="e">
        <f ca="1"/>
        <v>#N/A</v>
      </c>
      <c r="W13" s="1" t="e">
        <f ca="1"/>
        <v>#N/A</v>
      </c>
      <c r="X13" s="1" t="e">
        <f ca="1"/>
        <v>#N/A</v>
      </c>
    </row>
    <row r="14" spans="1:24" x14ac:dyDescent="0.25">
      <c r="A14" s="2">
        <v>11</v>
      </c>
      <c r="B14" s="1">
        <v>-5.8354000000000003E-2</v>
      </c>
      <c r="C14" s="1">
        <v>-2.4743000000000001E-2</v>
      </c>
      <c r="D14" s="1">
        <v>2.5999999999999998E-5</v>
      </c>
      <c r="F14" s="1">
        <v>-5.8354000000000003E-2</v>
      </c>
      <c r="G14" s="1">
        <v>-2.4743000000000001E-2</v>
      </c>
      <c r="H14" s="1">
        <v>2.5999999999999998E-5</v>
      </c>
      <c r="J14" s="4">
        <v>927.29170677089462</v>
      </c>
      <c r="K14" s="4">
        <v>970.15976295061728</v>
      </c>
      <c r="M14" s="1">
        <v>-0.12008871975084567</v>
      </c>
      <c r="N14" s="1">
        <v>-8.3584155837999941E-2</v>
      </c>
      <c r="P14" s="2" t="s">
        <v>17</v>
      </c>
      <c r="R14" s="3" cm="1">
        <f t="array" ref="R14">DownCapture(_xlfn.ANCHORARRAY(F$4),_xlfn.ANCHORARRAY($G$4))</f>
        <v>1.5850060736469804</v>
      </c>
      <c r="S14" s="3" cm="1">
        <f t="array" ref="S14">DownCapture(_xlfn.ANCHORARRAY(G$4),_xlfn.ANCHORARRAY($G$4))</f>
        <v>1</v>
      </c>
      <c r="V14" s="1" t="e">
        <f ca="1"/>
        <v>#N/A</v>
      </c>
      <c r="W14" s="1" t="e">
        <f ca="1"/>
        <v>#N/A</v>
      </c>
      <c r="X14" s="1" t="e">
        <f ca="1"/>
        <v>#N/A</v>
      </c>
    </row>
    <row r="15" spans="1:24" x14ac:dyDescent="0.25">
      <c r="A15" s="2">
        <v>12</v>
      </c>
      <c r="B15" s="1">
        <v>5.3003000000000002E-2</v>
      </c>
      <c r="C15" s="1">
        <v>8.4353999999999998E-2</v>
      </c>
      <c r="D15" s="1">
        <v>2.4000000000000001E-5</v>
      </c>
      <c r="F15" s="1">
        <v>5.3003000000000002E-2</v>
      </c>
      <c r="G15" s="1">
        <v>8.4353999999999998E-2</v>
      </c>
      <c r="H15" s="1">
        <v>2.4000000000000001E-5</v>
      </c>
      <c r="J15" s="4">
        <v>976.44094910487229</v>
      </c>
      <c r="K15" s="4">
        <v>1051.9966195945537</v>
      </c>
      <c r="M15" s="1">
        <v>-7.3450782163799855E-2</v>
      </c>
      <c r="N15" s="1">
        <v>-6.2808137195584646E-3</v>
      </c>
      <c r="V15" s="1">
        <f ca="1"/>
        <v>-2.3559050895127776E-2</v>
      </c>
      <c r="W15" s="1">
        <f ca="1"/>
        <v>5.1996619594553817E-2</v>
      </c>
      <c r="X15" s="1">
        <f ca="1"/>
        <v>2.0701946909973401E-4</v>
      </c>
    </row>
    <row r="16" spans="1:24" x14ac:dyDescent="0.25">
      <c r="A16" s="2">
        <v>13</v>
      </c>
      <c r="B16" s="1">
        <v>6.5224000000000004E-2</v>
      </c>
      <c r="C16" s="1">
        <v>2.9740000000000001E-3</v>
      </c>
      <c r="D16" s="1">
        <v>2.8E-5</v>
      </c>
      <c r="F16" s="1">
        <v>6.5224000000000004E-2</v>
      </c>
      <c r="G16" s="1">
        <v>2.9740000000000001E-3</v>
      </c>
      <c r="H16" s="1">
        <v>2.8E-5</v>
      </c>
      <c r="J16" s="4">
        <v>1040.1283335692883</v>
      </c>
      <c r="K16" s="4">
        <v>1055.1252575412279</v>
      </c>
      <c r="M16" s="1">
        <v>-1.3017535979651718E-2</v>
      </c>
      <c r="N16" s="1">
        <v>-3.3254928595605193E-3</v>
      </c>
      <c r="P16" s="6" t="s">
        <v>4</v>
      </c>
      <c r="R16" s="1">
        <f>MIN(Underwater(_xlfn.ANCHORARRAY(F$4)))</f>
        <v>-0.77021503984271789</v>
      </c>
      <c r="S16" s="1">
        <f>MIN(Underwater(_xlfn.ANCHORARRAY(G$4)))</f>
        <v>-0.23867292706161114</v>
      </c>
      <c r="V16" s="1">
        <f ca="1"/>
        <v>3.1337215147372088E-2</v>
      </c>
      <c r="W16" s="1">
        <f ca="1"/>
        <v>2.7490890053246009E-2</v>
      </c>
      <c r="X16" s="1">
        <f ca="1"/>
        <v>2.2002196531523133E-4</v>
      </c>
    </row>
    <row r="17" spans="1:24" x14ac:dyDescent="0.25">
      <c r="A17" s="2">
        <v>14</v>
      </c>
      <c r="B17" s="1">
        <v>-1.4E-2</v>
      </c>
      <c r="C17" s="1">
        <v>-1.5772000000000001E-2</v>
      </c>
      <c r="D17" s="1">
        <v>7.7000000000000001E-5</v>
      </c>
      <c r="F17" s="1">
        <v>-1.4E-2</v>
      </c>
      <c r="G17" s="1">
        <v>-1.5772000000000001E-2</v>
      </c>
      <c r="H17" s="1">
        <v>7.7000000000000001E-5</v>
      </c>
      <c r="J17" s="4">
        <v>1025.5665368993182</v>
      </c>
      <c r="K17" s="4">
        <v>1038.4838219792878</v>
      </c>
      <c r="M17" s="1">
        <v>-2.6835290475936691E-2</v>
      </c>
      <c r="N17" s="1">
        <v>-1.9045043186179389E-2</v>
      </c>
      <c r="V17" s="1">
        <f ca="1"/>
        <v>3.7843207914226129E-2</v>
      </c>
      <c r="W17" s="1">
        <f ca="1"/>
        <v>1.3839164590930597E-2</v>
      </c>
      <c r="X17" s="1">
        <f ca="1"/>
        <v>2.8503548658087574E-4</v>
      </c>
    </row>
    <row r="18" spans="1:24" x14ac:dyDescent="0.25">
      <c r="A18" s="2">
        <v>15</v>
      </c>
      <c r="B18" s="1">
        <v>-0.17685000000000001</v>
      </c>
      <c r="C18" s="1">
        <v>-4.9624000000000001E-2</v>
      </c>
      <c r="D18" s="1">
        <v>1.25E-4</v>
      </c>
      <c r="F18" s="1">
        <v>-0.17685000000000001</v>
      </c>
      <c r="G18" s="1">
        <v>-4.9624000000000001E-2</v>
      </c>
      <c r="H18" s="1">
        <v>1.25E-4</v>
      </c>
      <c r="J18" s="4">
        <v>844.19509484867376</v>
      </c>
      <c r="K18" s="4">
        <v>986.95010079738756</v>
      </c>
      <c r="M18" s="1">
        <v>-0.1989394693552673</v>
      </c>
      <c r="N18" s="1">
        <v>-6.7723951963108431E-2</v>
      </c>
      <c r="P18" s="6" t="s">
        <v>9</v>
      </c>
      <c r="V18" s="1">
        <f ca="1"/>
        <v>-0.1492080294917808</v>
      </c>
      <c r="W18" s="1">
        <f ca="1"/>
        <v>-6.652285057881957E-3</v>
      </c>
      <c r="X18" s="1">
        <f ca="1"/>
        <v>3.9206405886371698E-4</v>
      </c>
    </row>
    <row r="19" spans="1:24" x14ac:dyDescent="0.25">
      <c r="A19" s="2">
        <v>16</v>
      </c>
      <c r="B19" s="1">
        <v>4.3880000000000004E-3</v>
      </c>
      <c r="C19" s="1">
        <v>-1.3489999999999999E-3</v>
      </c>
      <c r="D19" s="1">
        <v>1.8000000000000001E-4</v>
      </c>
      <c r="F19" s="1">
        <v>4.3880000000000004E-3</v>
      </c>
      <c r="G19" s="1">
        <v>-1.3489999999999999E-3</v>
      </c>
      <c r="H19" s="1">
        <v>1.8000000000000001E-4</v>
      </c>
      <c r="J19" s="4">
        <v>847.89942292486978</v>
      </c>
      <c r="K19" s="4">
        <v>985.61870511141183</v>
      </c>
      <c r="M19" s="1">
        <v>-0.19542441574679814</v>
      </c>
      <c r="N19" s="1">
        <v>-6.8981592351910259E-2</v>
      </c>
      <c r="P19" s="2" t="s">
        <v>15</v>
      </c>
      <c r="Q19" s="7">
        <v>0.05</v>
      </c>
      <c r="R19" s="4" cm="1">
        <f t="array" ref="R19">SortinoMar(_xlfn.ANCHORARRAY(F$4),$Q19)</f>
        <v>0.16629370923417172</v>
      </c>
      <c r="S19" s="4" cm="1">
        <f t="array" ref="S19">SortinoMar(_xlfn.ANCHORARRAY(G$4),$Q19)</f>
        <v>0.80282495290607303</v>
      </c>
      <c r="T19" s="4" cm="1">
        <f t="array" ref="T19">SortinoMar(_xlfn.ANCHORARRAY(H$4),$Q19)</f>
        <v>-3.0054423243405215</v>
      </c>
      <c r="V19" s="1">
        <f ca="1"/>
        <v>-0.19542441574679792</v>
      </c>
      <c r="W19" s="1">
        <f ca="1"/>
        <v>-6.1906425064057302E-2</v>
      </c>
      <c r="X19" s="1">
        <f ca="1"/>
        <v>5.5512519326583742E-4</v>
      </c>
    </row>
    <row r="20" spans="1:24" x14ac:dyDescent="0.25">
      <c r="A20" s="2">
        <v>17</v>
      </c>
      <c r="B20" s="1">
        <v>0.12675400000000001</v>
      </c>
      <c r="C20" s="1">
        <v>6.7837999999999996E-2</v>
      </c>
      <c r="D20" s="1">
        <v>2.33E-4</v>
      </c>
      <c r="F20" s="1">
        <v>0.12675400000000001</v>
      </c>
      <c r="G20" s="1">
        <v>6.7837999999999996E-2</v>
      </c>
      <c r="H20" s="1">
        <v>2.33E-4</v>
      </c>
      <c r="J20" s="4">
        <v>955.37406637828872</v>
      </c>
      <c r="K20" s="4">
        <v>1052.4811068287599</v>
      </c>
      <c r="M20" s="1">
        <v>-9.3441242140367753E-2</v>
      </c>
      <c r="N20" s="1">
        <v>-5.8231656138790777E-3</v>
      </c>
      <c r="P20" s="2" t="s">
        <v>12</v>
      </c>
      <c r="R20" s="4" cm="1">
        <f t="array" ref="R20">SortinoRfr(_xlfn.ANCHORARRAY(F$4),_xlfn.ANCHORARRAY($H$4))</f>
        <v>0.31977650692637055</v>
      </c>
      <c r="S20" s="4" cm="1">
        <f t="array" ref="S20">SortinoRfr(_xlfn.ANCHORARRAY(G$4),_xlfn.ANCHORARRAY($H$4))</f>
        <v>1.1773595834382169</v>
      </c>
      <c r="V20" s="1">
        <f ca="1"/>
        <v>-5.96926718248324E-2</v>
      </c>
      <c r="W20" s="1">
        <f ca="1"/>
        <v>1.78278972393906E-2</v>
      </c>
      <c r="X20" s="1">
        <f ca="1"/>
        <v>7.6823917265222974E-4</v>
      </c>
    </row>
    <row r="21" spans="1:24" x14ac:dyDescent="0.25">
      <c r="A21" s="2">
        <v>18</v>
      </c>
      <c r="B21" s="1">
        <v>-6.3600000000000002E-3</v>
      </c>
      <c r="C21" s="1">
        <v>3.8769999999999998E-3</v>
      </c>
      <c r="D21" s="1">
        <v>2.3599999999999999E-4</v>
      </c>
      <c r="F21" s="1">
        <v>-6.3600000000000002E-3</v>
      </c>
      <c r="G21" s="1">
        <v>3.8769999999999998E-3</v>
      </c>
      <c r="H21" s="1">
        <v>2.3599999999999999E-4</v>
      </c>
      <c r="J21" s="4">
        <v>949.2978873161228</v>
      </c>
      <c r="K21" s="4">
        <v>1056.5615760799349</v>
      </c>
      <c r="M21" s="1">
        <v>-9.9206955840355104E-2</v>
      </c>
      <c r="N21" s="1">
        <v>-1.9687420269641764E-3</v>
      </c>
      <c r="V21" s="1">
        <f ca="1"/>
        <v>-7.6174154814252826E-2</v>
      </c>
      <c r="W21" s="1">
        <f ca="1"/>
        <v>1.2065273825182965E-2</v>
      </c>
      <c r="X21" s="1">
        <f ca="1"/>
        <v>9.884046626225107E-4</v>
      </c>
    </row>
    <row r="22" spans="1:24" x14ac:dyDescent="0.25">
      <c r="A22" s="2">
        <v>19</v>
      </c>
      <c r="B22" s="1">
        <v>3.0745000000000001E-2</v>
      </c>
      <c r="C22" s="1">
        <v>1.7957999999999998E-2</v>
      </c>
      <c r="D22" s="1">
        <v>2.12E-4</v>
      </c>
      <c r="F22" s="1">
        <v>3.0745000000000001E-2</v>
      </c>
      <c r="G22" s="1">
        <v>1.7957999999999998E-2</v>
      </c>
      <c r="H22" s="1">
        <v>2.12E-4</v>
      </c>
      <c r="J22" s="4">
        <v>978.48405086165701</v>
      </c>
      <c r="K22" s="4">
        <v>1075.5353088631782</v>
      </c>
      <c r="M22" s="1">
        <v>-7.1512073697666767E-2</v>
      </c>
      <c r="N22" s="1">
        <v>0</v>
      </c>
      <c r="V22" s="1">
        <f ca="1"/>
        <v>-6.9741054714817285E-2</v>
      </c>
      <c r="W22" s="1">
        <f ca="1"/>
        <v>1.7160277997762208E-2</v>
      </c>
      <c r="X22" s="1">
        <f ca="1"/>
        <v>1.186597592044869E-3</v>
      </c>
    </row>
    <row r="23" spans="1:24" x14ac:dyDescent="0.25">
      <c r="A23" s="2">
        <v>20</v>
      </c>
      <c r="B23" s="1">
        <v>-9.1339999999999998E-3</v>
      </c>
      <c r="C23" s="1">
        <v>2.591E-3</v>
      </c>
      <c r="D23" s="1">
        <v>2.0000000000000001E-4</v>
      </c>
      <c r="F23" s="1">
        <v>-9.1339999999999998E-3</v>
      </c>
      <c r="G23" s="1">
        <v>2.591E-3</v>
      </c>
      <c r="H23" s="1">
        <v>2.0000000000000001E-4</v>
      </c>
      <c r="J23" s="4">
        <v>969.54657754108666</v>
      </c>
      <c r="K23" s="4">
        <v>1078.3220208484427</v>
      </c>
      <c r="M23" s="1">
        <v>-7.9992882416512257E-2</v>
      </c>
      <c r="N23" s="1">
        <v>0</v>
      </c>
      <c r="V23" s="1">
        <f ca="1"/>
        <v>-7.3162678749886578E-2</v>
      </c>
      <c r="W23" s="1">
        <f ca="1"/>
        <v>3.9926640178632455E-2</v>
      </c>
      <c r="X23" s="1">
        <f ca="1"/>
        <v>1.3758197775455283E-3</v>
      </c>
    </row>
    <row r="24" spans="1:24" x14ac:dyDescent="0.25">
      <c r="A24" s="2">
        <v>21</v>
      </c>
      <c r="B24" s="1">
        <v>7.5416999999999998E-2</v>
      </c>
      <c r="C24" s="1">
        <v>3.6868999999999999E-2</v>
      </c>
      <c r="D24" s="1">
        <v>2.22E-4</v>
      </c>
      <c r="F24" s="1">
        <v>7.5416999999999998E-2</v>
      </c>
      <c r="G24" s="1">
        <v>3.6868999999999999E-2</v>
      </c>
      <c r="H24" s="1">
        <v>2.22E-4</v>
      </c>
      <c r="J24" s="4">
        <v>1042.6668717795028</v>
      </c>
      <c r="K24" s="4">
        <v>1118.0786754351038</v>
      </c>
      <c r="M24" s="1">
        <v>-1.0608705629718385E-2</v>
      </c>
      <c r="N24" s="1">
        <v>0</v>
      </c>
      <c r="V24" s="1">
        <f ca="1"/>
        <v>-1.0080960915342829E-2</v>
      </c>
      <c r="W24" s="1">
        <f ca="1"/>
        <v>5.6140495944838387E-2</v>
      </c>
      <c r="X24" s="1">
        <f ca="1"/>
        <v>1.589110907538327E-3</v>
      </c>
    </row>
    <row r="25" spans="1:24" x14ac:dyDescent="0.25">
      <c r="A25" s="2">
        <v>22</v>
      </c>
      <c r="B25" s="1">
        <v>-2.905E-3</v>
      </c>
      <c r="C25" s="1">
        <v>1.4040000000000001E-3</v>
      </c>
      <c r="D25" s="1">
        <v>2.3800000000000001E-4</v>
      </c>
      <c r="F25" s="1">
        <v>-2.905E-3</v>
      </c>
      <c r="G25" s="1">
        <v>1.4040000000000001E-3</v>
      </c>
      <c r="H25" s="1">
        <v>2.3800000000000001E-4</v>
      </c>
      <c r="J25" s="4">
        <v>1039.6379245169833</v>
      </c>
      <c r="K25" s="4">
        <v>1119.6484578954146</v>
      </c>
      <c r="M25" s="1">
        <v>-1.3482887339864136E-2</v>
      </c>
      <c r="N25" s="1">
        <v>0</v>
      </c>
      <c r="V25" s="1">
        <f ca="1"/>
        <v>5.5731315099093237E-2</v>
      </c>
      <c r="W25" s="1">
        <f ca="1"/>
        <v>0.12553111126841343</v>
      </c>
      <c r="X25" s="1">
        <f ca="1"/>
        <v>1.8024440548327636E-3</v>
      </c>
    </row>
    <row r="26" spans="1:24" x14ac:dyDescent="0.25">
      <c r="A26" s="2">
        <v>23</v>
      </c>
      <c r="B26" s="1">
        <v>7.0422999999999999E-2</v>
      </c>
      <c r="C26" s="1">
        <v>1.8900000000000001E-4</v>
      </c>
      <c r="D26" s="1">
        <v>2.4000000000000001E-4</v>
      </c>
      <c r="F26" s="1">
        <v>7.0422999999999999E-2</v>
      </c>
      <c r="G26" s="1">
        <v>1.8900000000000001E-4</v>
      </c>
      <c r="H26" s="1">
        <v>2.4000000000000001E-4</v>
      </c>
      <c r="J26" s="4">
        <v>1112.8523460752426</v>
      </c>
      <c r="K26" s="4">
        <v>1119.8600714539568</v>
      </c>
      <c r="M26" s="1">
        <v>0</v>
      </c>
      <c r="N26" s="1">
        <v>0</v>
      </c>
      <c r="V26" s="1">
        <f ca="1"/>
        <v>0.20011031906079046</v>
      </c>
      <c r="W26" s="1">
        <f ca="1"/>
        <v>0.15430480032283089</v>
      </c>
      <c r="X26" s="1">
        <f ca="1"/>
        <v>2.0168242039766415E-3</v>
      </c>
    </row>
    <row r="27" spans="1:24" x14ac:dyDescent="0.25">
      <c r="A27" s="2">
        <v>24</v>
      </c>
      <c r="B27" s="1">
        <v>-0.105263</v>
      </c>
      <c r="C27" s="1">
        <v>-1.8241E-2</v>
      </c>
      <c r="D27" s="1">
        <v>2.52E-4</v>
      </c>
      <c r="F27" s="1">
        <v>-0.105263</v>
      </c>
      <c r="G27" s="1">
        <v>-1.8241E-2</v>
      </c>
      <c r="H27" s="1">
        <v>2.52E-4</v>
      </c>
      <c r="J27" s="4">
        <v>995.71016957032441</v>
      </c>
      <c r="K27" s="4">
        <v>1099.4327038905653</v>
      </c>
      <c r="M27" s="1">
        <v>-0.105263</v>
      </c>
      <c r="N27" s="1">
        <v>-1.8240999999999841E-2</v>
      </c>
      <c r="V27" s="1">
        <f ca="1"/>
        <v>1.9734138027616366E-2</v>
      </c>
      <c r="W27" s="1">
        <f ca="1"/>
        <v>4.5091479775186016E-2</v>
      </c>
      <c r="X27" s="1">
        <f ca="1"/>
        <v>2.2452785569908595E-3</v>
      </c>
    </row>
    <row r="28" spans="1:24" x14ac:dyDescent="0.25">
      <c r="A28" s="2">
        <v>25</v>
      </c>
      <c r="B28" s="1">
        <v>1.5731999999999999E-2</v>
      </c>
      <c r="C28" s="1">
        <v>3.7034999999999998E-2</v>
      </c>
      <c r="D28" s="1">
        <v>2.5799999999999998E-4</v>
      </c>
      <c r="F28" s="1">
        <v>1.5731999999999999E-2</v>
      </c>
      <c r="G28" s="1">
        <v>3.7034999999999998E-2</v>
      </c>
      <c r="H28" s="1">
        <v>2.5799999999999998E-4</v>
      </c>
      <c r="J28" s="4">
        <v>1011.3746819580049</v>
      </c>
      <c r="K28" s="4">
        <v>1140.1501940791522</v>
      </c>
      <c r="M28" s="1">
        <v>-9.118699751599979E-2</v>
      </c>
      <c r="N28" s="1">
        <v>0</v>
      </c>
      <c r="V28" s="1">
        <f ca="1"/>
        <v>-2.7644330688130547E-2</v>
      </c>
      <c r="W28" s="1">
        <f ca="1"/>
        <v>8.0582789512649411E-2</v>
      </c>
      <c r="X28" s="1">
        <f ca="1"/>
        <v>2.4757885167798754E-3</v>
      </c>
    </row>
    <row r="29" spans="1:24" x14ac:dyDescent="0.25">
      <c r="A29" s="2">
        <v>26</v>
      </c>
      <c r="B29" s="1">
        <v>-1.9733000000000001E-2</v>
      </c>
      <c r="C29" s="1">
        <v>1.9765999999999999E-2</v>
      </c>
      <c r="D29" s="1">
        <v>3.1E-4</v>
      </c>
      <c r="F29" s="1">
        <v>-1.9733000000000001E-2</v>
      </c>
      <c r="G29" s="1">
        <v>1.9765999999999999E-2</v>
      </c>
      <c r="H29" s="1">
        <v>3.1E-4</v>
      </c>
      <c r="J29" s="4">
        <v>991.41722535892757</v>
      </c>
      <c r="K29" s="4">
        <v>1162.6864028153207</v>
      </c>
      <c r="M29" s="1">
        <v>-0.10912060449401662</v>
      </c>
      <c r="N29" s="1">
        <v>0</v>
      </c>
      <c r="V29" s="1">
        <f ca="1"/>
        <v>-3.329799706963632E-2</v>
      </c>
      <c r="W29" s="1">
        <f ca="1"/>
        <v>0.11959991885026255</v>
      </c>
      <c r="X29" s="1">
        <f ca="1"/>
        <v>2.7093473914712174E-3</v>
      </c>
    </row>
    <row r="30" spans="1:24" x14ac:dyDescent="0.25">
      <c r="A30" s="2">
        <v>27</v>
      </c>
      <c r="B30" s="1">
        <v>0.116574</v>
      </c>
      <c r="C30" s="1">
        <v>1.8966E-2</v>
      </c>
      <c r="D30" s="1">
        <v>3.7100000000000002E-4</v>
      </c>
      <c r="F30" s="1">
        <v>0.116574</v>
      </c>
      <c r="G30" s="1">
        <v>1.8966E-2</v>
      </c>
      <c r="H30" s="1">
        <v>3.7100000000000002E-4</v>
      </c>
      <c r="J30" s="4">
        <v>1106.9906969879191</v>
      </c>
      <c r="K30" s="4">
        <v>1184.7379131311161</v>
      </c>
      <c r="M30" s="1">
        <v>-5.2672298423021013E-3</v>
      </c>
      <c r="N30" s="1">
        <v>0</v>
      </c>
      <c r="V30" s="1">
        <f ca="1"/>
        <v>0.31129723892360839</v>
      </c>
      <c r="W30" s="1">
        <f ca="1"/>
        <v>0.20040305196172548</v>
      </c>
      <c r="X30" s="1">
        <f ca="1"/>
        <v>2.9559830614702687E-3</v>
      </c>
    </row>
    <row r="31" spans="1:24" x14ac:dyDescent="0.25">
      <c r="A31" s="2">
        <v>28</v>
      </c>
      <c r="B31" s="1">
        <v>3.7548999999999999E-2</v>
      </c>
      <c r="C31" s="1">
        <v>3.9705999999999998E-2</v>
      </c>
      <c r="D31" s="1">
        <v>3.9100000000000002E-4</v>
      </c>
      <c r="F31" s="1">
        <v>3.7548999999999999E-2</v>
      </c>
      <c r="G31" s="1">
        <v>3.9705999999999998E-2</v>
      </c>
      <c r="H31" s="1">
        <v>3.9100000000000002E-4</v>
      </c>
      <c r="J31" s="4">
        <v>1148.5570906691187</v>
      </c>
      <c r="K31" s="4">
        <v>1231.7791167099001</v>
      </c>
      <c r="M31" s="1">
        <v>0</v>
      </c>
      <c r="N31" s="1">
        <v>0</v>
      </c>
      <c r="V31" s="1">
        <f ca="1"/>
        <v>0.35459119279397089</v>
      </c>
      <c r="W31" s="1">
        <f ca="1"/>
        <v>0.24975217122189597</v>
      </c>
      <c r="X31" s="1">
        <f ca="1"/>
        <v>3.1675686884833354E-3</v>
      </c>
    </row>
    <row r="32" spans="1:24" x14ac:dyDescent="0.25">
      <c r="A32" s="2">
        <v>29</v>
      </c>
      <c r="B32" s="1">
        <v>2.7262999999999999E-2</v>
      </c>
      <c r="C32" s="1">
        <v>1.1659999999999999E-3</v>
      </c>
      <c r="D32" s="1">
        <v>4.4799999999999999E-4</v>
      </c>
      <c r="F32" s="1">
        <v>2.7262999999999999E-2</v>
      </c>
      <c r="G32" s="1">
        <v>1.1659999999999999E-3</v>
      </c>
      <c r="H32" s="1">
        <v>4.4799999999999999E-4</v>
      </c>
      <c r="J32" s="4">
        <v>1179.8702026320309</v>
      </c>
      <c r="K32" s="4">
        <v>1233.2153711599838</v>
      </c>
      <c r="M32" s="1">
        <v>0</v>
      </c>
      <c r="N32" s="1">
        <v>0</v>
      </c>
      <c r="V32" s="1">
        <f ca="1"/>
        <v>0.23498244735151785</v>
      </c>
      <c r="W32" s="1">
        <f ca="1"/>
        <v>0.17172209853324261</v>
      </c>
      <c r="X32" s="1">
        <f ca="1"/>
        <v>3.3831994737787419E-3</v>
      </c>
    </row>
    <row r="33" spans="1:24" x14ac:dyDescent="0.25">
      <c r="A33" s="2">
        <v>30</v>
      </c>
      <c r="B33" s="1">
        <v>4.9539E-2</v>
      </c>
      <c r="C33" s="1">
        <v>1.027E-2</v>
      </c>
      <c r="D33" s="1">
        <v>5.0799999999999999E-4</v>
      </c>
      <c r="F33" s="1">
        <v>4.9539E-2</v>
      </c>
      <c r="G33" s="1">
        <v>1.027E-2</v>
      </c>
      <c r="H33" s="1">
        <v>5.0799999999999999E-4</v>
      </c>
      <c r="J33" s="4">
        <v>1238.319792600219</v>
      </c>
      <c r="K33" s="4">
        <v>1245.8804930217968</v>
      </c>
      <c r="M33" s="1">
        <v>0</v>
      </c>
      <c r="N33" s="1">
        <v>0</v>
      </c>
      <c r="V33" s="1">
        <f ca="1"/>
        <v>0.30445859950370879</v>
      </c>
      <c r="W33" s="1">
        <f ca="1"/>
        <v>0.1791839881630708</v>
      </c>
      <c r="X33" s="1">
        <f ca="1"/>
        <v>3.6560553100579707E-3</v>
      </c>
    </row>
    <row r="34" spans="1:24" x14ac:dyDescent="0.25">
      <c r="A34" s="2">
        <v>31</v>
      </c>
      <c r="B34" s="1">
        <v>8.3434999999999995E-2</v>
      </c>
      <c r="C34" s="1">
        <v>1.4073E-2</v>
      </c>
      <c r="D34" s="1">
        <v>6.0599999999999998E-4</v>
      </c>
      <c r="F34" s="1">
        <v>8.3434999999999995E-2</v>
      </c>
      <c r="G34" s="1">
        <v>1.4073E-2</v>
      </c>
      <c r="H34" s="1">
        <v>6.0599999999999998E-4</v>
      </c>
      <c r="J34" s="4">
        <v>1341.6390044958182</v>
      </c>
      <c r="K34" s="4">
        <v>1263.4137692000925</v>
      </c>
      <c r="M34" s="1">
        <v>0</v>
      </c>
      <c r="N34" s="1">
        <v>0</v>
      </c>
      <c r="V34" s="1">
        <f ca="1"/>
        <v>0.37114039141911959</v>
      </c>
      <c r="W34" s="1">
        <f ca="1"/>
        <v>0.17468367499296611</v>
      </c>
      <c r="X34" s="1">
        <f ca="1"/>
        <v>4.0514119802361748E-3</v>
      </c>
    </row>
    <row r="35" spans="1:24" x14ac:dyDescent="0.25">
      <c r="A35" s="2">
        <v>32</v>
      </c>
      <c r="B35" s="1">
        <v>2.8538000000000001E-2</v>
      </c>
      <c r="C35" s="1">
        <v>6.2420000000000002E-3</v>
      </c>
      <c r="D35" s="1">
        <v>7.0799999999999997E-4</v>
      </c>
      <c r="F35" s="1">
        <v>2.8538000000000001E-2</v>
      </c>
      <c r="G35" s="1">
        <v>6.2420000000000002E-3</v>
      </c>
      <c r="H35" s="1">
        <v>7.0799999999999997E-4</v>
      </c>
      <c r="J35" s="4">
        <v>1379.9266984061198</v>
      </c>
      <c r="K35" s="4">
        <v>1271.2999979474396</v>
      </c>
      <c r="M35" s="1">
        <v>0</v>
      </c>
      <c r="N35" s="1">
        <v>0</v>
      </c>
      <c r="V35" s="1">
        <f ca="1"/>
        <v>0.42327014541768393</v>
      </c>
      <c r="W35" s="1">
        <f ca="1"/>
        <v>0.17896136160435572</v>
      </c>
      <c r="X35" s="1">
        <f ca="1"/>
        <v>4.5613681062968148E-3</v>
      </c>
    </row>
    <row r="36" spans="1:24" x14ac:dyDescent="0.25">
      <c r="A36" s="2">
        <v>33</v>
      </c>
      <c r="B36" s="1">
        <v>3.5543999999999999E-2</v>
      </c>
      <c r="C36" s="1">
        <v>2.0563000000000001E-2</v>
      </c>
      <c r="D36" s="1">
        <v>8.0500000000000005E-4</v>
      </c>
      <c r="F36" s="1">
        <v>3.5543999999999999E-2</v>
      </c>
      <c r="G36" s="1">
        <v>2.0563000000000001E-2</v>
      </c>
      <c r="H36" s="1">
        <v>8.0500000000000005E-4</v>
      </c>
      <c r="J36" s="4">
        <v>1428.974812974267</v>
      </c>
      <c r="K36" s="4">
        <v>1297.4417398052328</v>
      </c>
      <c r="M36" s="1">
        <v>0</v>
      </c>
      <c r="N36" s="1">
        <v>0</v>
      </c>
      <c r="V36" s="1">
        <f ca="1"/>
        <v>0.37049987071657786</v>
      </c>
      <c r="W36" s="1">
        <f ca="1"/>
        <v>0.1604207899773511</v>
      </c>
      <c r="X36" s="1">
        <f ca="1"/>
        <v>5.1468973964008402E-3</v>
      </c>
    </row>
    <row r="37" spans="1:24" x14ac:dyDescent="0.25">
      <c r="A37" s="2">
        <v>34</v>
      </c>
      <c r="B37" s="1">
        <v>0.113404</v>
      </c>
      <c r="C37" s="1">
        <v>3.0609999999999999E-3</v>
      </c>
      <c r="D37" s="1">
        <v>8.8400000000000002E-4</v>
      </c>
      <c r="F37" s="1">
        <v>0.113404</v>
      </c>
      <c r="G37" s="1">
        <v>3.0609999999999999E-3</v>
      </c>
      <c r="H37" s="1">
        <v>8.8400000000000002E-4</v>
      </c>
      <c r="J37" s="4">
        <v>1591.0262726648009</v>
      </c>
      <c r="K37" s="4">
        <v>1301.4132089707766</v>
      </c>
      <c r="M37" s="1">
        <v>0</v>
      </c>
      <c r="N37" s="1">
        <v>0</v>
      </c>
      <c r="V37" s="1">
        <f ca="1"/>
        <v>0.5303657505606989</v>
      </c>
      <c r="W37" s="1">
        <f ca="1"/>
        <v>0.16234091137590001</v>
      </c>
      <c r="X37" s="1">
        <f ca="1"/>
        <v>5.7960677895654289E-3</v>
      </c>
    </row>
    <row r="38" spans="1:24" x14ac:dyDescent="0.25">
      <c r="A38" s="2">
        <v>35</v>
      </c>
      <c r="B38" s="1">
        <v>1.3252999999999999E-2</v>
      </c>
      <c r="C38" s="1">
        <v>2.0628000000000001E-2</v>
      </c>
      <c r="D38" s="1">
        <v>8.6200000000000003E-4</v>
      </c>
      <c r="F38" s="1">
        <v>1.3252999999999999E-2</v>
      </c>
      <c r="G38" s="1">
        <v>2.0628000000000001E-2</v>
      </c>
      <c r="H38" s="1">
        <v>8.6200000000000003E-4</v>
      </c>
      <c r="J38" s="4">
        <v>1612.1121438564273</v>
      </c>
      <c r="K38" s="4">
        <v>1328.2587606454258</v>
      </c>
      <c r="M38" s="1">
        <v>0</v>
      </c>
      <c r="N38" s="1">
        <v>0</v>
      </c>
      <c r="V38" s="1">
        <f ca="1"/>
        <v>0.44863076358867482</v>
      </c>
      <c r="W38" s="1">
        <f ca="1"/>
        <v>0.18609350802274593</v>
      </c>
      <c r="X38" s="1">
        <f ca="1"/>
        <v>6.4215228345192443E-3</v>
      </c>
    </row>
    <row r="39" spans="1:24" x14ac:dyDescent="0.25">
      <c r="A39" s="2">
        <v>36</v>
      </c>
      <c r="B39" s="1">
        <v>4.0978000000000001E-2</v>
      </c>
      <c r="C39" s="1">
        <v>2.3335000000000002E-2</v>
      </c>
      <c r="D39" s="1">
        <v>9.0300000000000005E-4</v>
      </c>
      <c r="F39" s="1">
        <v>4.0978000000000001E-2</v>
      </c>
      <c r="G39" s="1">
        <v>2.3335000000000002E-2</v>
      </c>
      <c r="H39" s="1">
        <v>9.0300000000000005E-4</v>
      </c>
      <c r="J39" s="4">
        <v>1678.1732752873759</v>
      </c>
      <c r="K39" s="4">
        <v>1359.253678825087</v>
      </c>
      <c r="M39" s="1">
        <v>0</v>
      </c>
      <c r="N39" s="1">
        <v>0</v>
      </c>
      <c r="V39" s="1">
        <f ca="1"/>
        <v>0.68540336995006546</v>
      </c>
      <c r="W39" s="1">
        <f ca="1"/>
        <v>0.23632276356260196</v>
      </c>
      <c r="X39" s="1">
        <f ca="1"/>
        <v>7.0765381820176998E-3</v>
      </c>
    </row>
    <row r="40" spans="1:24" x14ac:dyDescent="0.25">
      <c r="A40" s="2">
        <v>37</v>
      </c>
      <c r="B40" s="1">
        <v>5.5895E-2</v>
      </c>
      <c r="C40" s="1">
        <v>3.0669999999999999E-2</v>
      </c>
      <c r="D40" s="1">
        <v>8.9300000000000002E-4</v>
      </c>
      <c r="F40" s="1">
        <v>5.5895E-2</v>
      </c>
      <c r="G40" s="1">
        <v>3.0669999999999999E-2</v>
      </c>
      <c r="H40" s="1">
        <v>8.9300000000000002E-4</v>
      </c>
      <c r="J40" s="4">
        <v>1771.9747705095638</v>
      </c>
      <c r="K40" s="4">
        <v>1400.9419891546524</v>
      </c>
      <c r="M40" s="1">
        <v>0</v>
      </c>
      <c r="N40" s="1">
        <v>0</v>
      </c>
      <c r="V40" s="1">
        <f ca="1"/>
        <v>0.75204580668269227</v>
      </c>
      <c r="W40" s="1">
        <f ca="1"/>
        <v>0.22873459692398712</v>
      </c>
      <c r="X40" s="1">
        <f ca="1"/>
        <v>7.71586683697012E-3</v>
      </c>
    </row>
    <row r="41" spans="1:24" x14ac:dyDescent="0.25">
      <c r="A41" s="2">
        <v>38</v>
      </c>
      <c r="B41" s="1">
        <v>1.9743E-2</v>
      </c>
      <c r="C41" s="1">
        <v>1.1119E-2</v>
      </c>
      <c r="D41" s="1">
        <v>1.0009999999999999E-3</v>
      </c>
      <c r="F41" s="1">
        <v>1.9743E-2</v>
      </c>
      <c r="G41" s="1">
        <v>1.1119E-2</v>
      </c>
      <c r="H41" s="1">
        <v>1.0009999999999999E-3</v>
      </c>
      <c r="J41" s="4">
        <v>1806.9588684037342</v>
      </c>
      <c r="K41" s="4">
        <v>1416.5190631320631</v>
      </c>
      <c r="M41" s="1">
        <v>0</v>
      </c>
      <c r="N41" s="1">
        <v>0</v>
      </c>
      <c r="V41" s="1">
        <f ca="1"/>
        <v>0.82260184933699532</v>
      </c>
      <c r="W41" s="1">
        <f ca="1"/>
        <v>0.21831566938609948</v>
      </c>
      <c r="X41" s="1">
        <f ca="1"/>
        <v>8.4119827050350704E-3</v>
      </c>
    </row>
    <row r="42" spans="1:24" x14ac:dyDescent="0.25">
      <c r="A42" s="2">
        <v>39</v>
      </c>
      <c r="B42" s="1">
        <v>0.110359</v>
      </c>
      <c r="C42" s="1">
        <v>5.7253999999999999E-2</v>
      </c>
      <c r="D42" s="1">
        <v>1.1000000000000001E-3</v>
      </c>
      <c r="F42" s="1">
        <v>0.110359</v>
      </c>
      <c r="G42" s="1">
        <v>5.7253999999999999E-2</v>
      </c>
      <c r="H42" s="1">
        <v>1.1000000000000001E-3</v>
      </c>
      <c r="J42" s="4">
        <v>2006.373042161902</v>
      </c>
      <c r="K42" s="4">
        <v>1497.6204455726261</v>
      </c>
      <c r="M42" s="1">
        <v>0</v>
      </c>
      <c r="N42" s="1">
        <v>0</v>
      </c>
      <c r="V42" s="1">
        <f ca="1"/>
        <v>0.81245700403912102</v>
      </c>
      <c r="W42" s="1">
        <f ca="1"/>
        <v>0.26409430218587437</v>
      </c>
      <c r="X42" s="1">
        <f ca="1"/>
        <v>9.1468424074778731E-3</v>
      </c>
    </row>
    <row r="43" spans="1:24" x14ac:dyDescent="0.25">
      <c r="A43" s="2">
        <v>40</v>
      </c>
      <c r="B43" s="1">
        <v>1.05E-4</v>
      </c>
      <c r="C43" s="1">
        <v>-3.6857000000000001E-2</v>
      </c>
      <c r="D43" s="1">
        <v>1.0759999999999999E-3</v>
      </c>
      <c r="F43" s="1">
        <v>1.05E-4</v>
      </c>
      <c r="G43" s="1">
        <v>-3.6857000000000001E-2</v>
      </c>
      <c r="H43" s="1">
        <v>1.0759999999999999E-3</v>
      </c>
      <c r="J43" s="4">
        <v>2006.5837113313291</v>
      </c>
      <c r="K43" s="4">
        <v>1442.4226488101558</v>
      </c>
      <c r="M43" s="1">
        <v>0</v>
      </c>
      <c r="N43" s="1">
        <v>-3.6857000000000029E-2</v>
      </c>
      <c r="V43" s="1">
        <f ca="1"/>
        <v>0.74704742814512359</v>
      </c>
      <c r="W43" s="1">
        <f ca="1"/>
        <v>0.17100755260641876</v>
      </c>
      <c r="X43" s="1">
        <f ca="1"/>
        <v>9.8378378153225476E-3</v>
      </c>
    </row>
    <row r="44" spans="1:24" x14ac:dyDescent="0.25">
      <c r="A44" s="2">
        <v>41</v>
      </c>
      <c r="B44" s="1">
        <v>-4.3367000000000003E-2</v>
      </c>
      <c r="C44" s="1">
        <v>-2.5413000000000002E-2</v>
      </c>
      <c r="D44" s="1">
        <v>1.305E-3</v>
      </c>
      <c r="F44" s="1">
        <v>-4.3367000000000003E-2</v>
      </c>
      <c r="G44" s="1">
        <v>-2.5413000000000002E-2</v>
      </c>
      <c r="H44" s="1">
        <v>1.305E-3</v>
      </c>
      <c r="J44" s="4">
        <v>1919.5641955220233</v>
      </c>
      <c r="K44" s="4">
        <v>1405.7663620359433</v>
      </c>
      <c r="M44" s="1">
        <v>-4.3367000000000044E-2</v>
      </c>
      <c r="N44" s="1">
        <v>-6.1333353059000006E-2</v>
      </c>
      <c r="V44" s="1">
        <f ca="1"/>
        <v>0.62692827672052198</v>
      </c>
      <c r="W44" s="1">
        <f ca="1"/>
        <v>0.13991959142842592</v>
      </c>
      <c r="X44" s="1">
        <f ca="1"/>
        <v>1.0702881302848022E-2</v>
      </c>
    </row>
    <row r="45" spans="1:24" x14ac:dyDescent="0.25">
      <c r="A45" s="2">
        <v>42</v>
      </c>
      <c r="B45" s="1">
        <v>-9.5200000000000005E-4</v>
      </c>
      <c r="C45" s="1">
        <v>3.8370000000000001E-3</v>
      </c>
      <c r="D45" s="1">
        <v>1.3489999999999999E-3</v>
      </c>
      <c r="F45" s="1">
        <v>-9.5200000000000005E-4</v>
      </c>
      <c r="G45" s="1">
        <v>3.8370000000000001E-3</v>
      </c>
      <c r="H45" s="1">
        <v>1.3489999999999999E-3</v>
      </c>
      <c r="J45" s="4">
        <v>1917.7367704078863</v>
      </c>
      <c r="K45" s="4">
        <v>1411.1602875670753</v>
      </c>
      <c r="M45" s="1">
        <v>-4.4277714616000052E-2</v>
      </c>
      <c r="N45" s="1">
        <v>-5.7731689134687292E-2</v>
      </c>
      <c r="V45" s="1">
        <f ca="1"/>
        <v>0.54866035564289151</v>
      </c>
      <c r="W45" s="1">
        <f ca="1"/>
        <v>0.13266103408072794</v>
      </c>
      <c r="X45" s="1">
        <f ca="1"/>
        <v>1.1552450844696027E-2</v>
      </c>
    </row>
    <row r="46" spans="1:24" x14ac:dyDescent="0.25">
      <c r="A46" s="2">
        <v>43</v>
      </c>
      <c r="B46" s="1">
        <v>0.106167</v>
      </c>
      <c r="C46" s="1">
        <v>2.4081999999999999E-2</v>
      </c>
      <c r="D46" s="1">
        <v>1.493E-3</v>
      </c>
      <c r="F46" s="1">
        <v>0.106167</v>
      </c>
      <c r="G46" s="1">
        <v>2.4081999999999999E-2</v>
      </c>
      <c r="H46" s="1">
        <v>1.493E-3</v>
      </c>
      <c r="J46" s="4">
        <v>2121.33713011178</v>
      </c>
      <c r="K46" s="4">
        <v>1445.1438496122655</v>
      </c>
      <c r="M46" s="1">
        <v>0</v>
      </c>
      <c r="N46" s="1">
        <v>-3.5039983672428887E-2</v>
      </c>
      <c r="V46" s="1">
        <f ca="1"/>
        <v>0.58115344217274667</v>
      </c>
      <c r="W46" s="1">
        <f ca="1"/>
        <v>0.14384050961169437</v>
      </c>
      <c r="X46" s="1">
        <f ca="1"/>
        <v>1.2449154466201318E-2</v>
      </c>
    </row>
    <row r="47" spans="1:24" x14ac:dyDescent="0.25">
      <c r="A47" s="2">
        <v>44</v>
      </c>
      <c r="B47" s="1">
        <v>2.6703999999999999E-2</v>
      </c>
      <c r="C47" s="1">
        <v>6.1549999999999999E-3</v>
      </c>
      <c r="D47" s="1">
        <v>1.513E-3</v>
      </c>
      <c r="F47" s="1">
        <v>2.6703999999999999E-2</v>
      </c>
      <c r="G47" s="1">
        <v>6.1549999999999999E-3</v>
      </c>
      <c r="H47" s="1">
        <v>1.513E-3</v>
      </c>
      <c r="J47" s="4">
        <v>2177.9853168342852</v>
      </c>
      <c r="K47" s="4">
        <v>1454.0387100066289</v>
      </c>
      <c r="M47" s="1">
        <v>0</v>
      </c>
      <c r="N47" s="1">
        <v>-2.9100654771932799E-2</v>
      </c>
      <c r="V47" s="1">
        <f ca="1"/>
        <v>0.57833406611377303</v>
      </c>
      <c r="W47" s="1">
        <f ca="1"/>
        <v>0.14374161280124897</v>
      </c>
      <c r="X47" s="1">
        <f ca="1"/>
        <v>1.3263599408527282E-2</v>
      </c>
    </row>
    <row r="48" spans="1:24" x14ac:dyDescent="0.25">
      <c r="A48" s="2">
        <v>45</v>
      </c>
      <c r="B48" s="1">
        <v>-5.5979999999999997E-3</v>
      </c>
      <c r="C48" s="1">
        <v>3.7213999999999997E-2</v>
      </c>
      <c r="D48" s="1">
        <v>1.622E-3</v>
      </c>
      <c r="F48" s="1">
        <v>-5.5979999999999997E-3</v>
      </c>
      <c r="G48" s="1">
        <v>3.7213999999999997E-2</v>
      </c>
      <c r="H48" s="1">
        <v>1.622E-3</v>
      </c>
      <c r="J48" s="4">
        <v>2165.7929550306467</v>
      </c>
      <c r="K48" s="4">
        <v>1508.1493065608156</v>
      </c>
      <c r="M48" s="1">
        <v>-5.5980000000001029E-3</v>
      </c>
      <c r="N48" s="1">
        <v>0</v>
      </c>
      <c r="V48" s="1">
        <f ca="1"/>
        <v>0.51562710228794573</v>
      </c>
      <c r="W48" s="1">
        <f ca="1"/>
        <v>0.16240233398627479</v>
      </c>
      <c r="X48" s="1">
        <f ca="1"/>
        <v>1.409076989700031E-2</v>
      </c>
    </row>
    <row r="49" spans="1:24" x14ac:dyDescent="0.25">
      <c r="A49" s="2">
        <v>46</v>
      </c>
      <c r="B49" s="1">
        <v>0.111303</v>
      </c>
      <c r="C49" s="1">
        <v>3.2585000000000003E-2</v>
      </c>
      <c r="D49" s="1">
        <v>1.686E-3</v>
      </c>
      <c r="F49" s="1">
        <v>0.111303</v>
      </c>
      <c r="G49" s="1">
        <v>3.2585000000000003E-2</v>
      </c>
      <c r="H49" s="1">
        <v>1.686E-3</v>
      </c>
      <c r="J49" s="4">
        <v>2406.8522083044227</v>
      </c>
      <c r="K49" s="4">
        <v>1557.2923517150998</v>
      </c>
      <c r="M49" s="1">
        <v>0</v>
      </c>
      <c r="N49" s="1">
        <v>0</v>
      </c>
      <c r="V49" s="1">
        <f ca="1"/>
        <v>0.51276710489085819</v>
      </c>
      <c r="W49" s="1">
        <f ca="1"/>
        <v>0.19661637132658694</v>
      </c>
      <c r="X49" s="1">
        <f ca="1"/>
        <v>1.4903352371550715E-2</v>
      </c>
    </row>
    <row r="50" spans="1:24" x14ac:dyDescent="0.25">
      <c r="A50" s="2">
        <v>47</v>
      </c>
      <c r="B50" s="1">
        <v>-4.4847999999999999E-2</v>
      </c>
      <c r="C50" s="1">
        <v>5.692E-3</v>
      </c>
      <c r="D50" s="1">
        <v>1.684E-3</v>
      </c>
      <c r="F50" s="1">
        <v>-4.4847999999999999E-2</v>
      </c>
      <c r="G50" s="1">
        <v>5.692E-3</v>
      </c>
      <c r="H50" s="1">
        <v>1.684E-3</v>
      </c>
      <c r="J50" s="4">
        <v>2298.9097004663859</v>
      </c>
      <c r="K50" s="4">
        <v>1566.1564597810623</v>
      </c>
      <c r="M50" s="1">
        <v>-4.4847999999999999E-2</v>
      </c>
      <c r="N50" s="1">
        <v>0</v>
      </c>
      <c r="V50" s="1">
        <f ca="1"/>
        <v>0.42602343715805713</v>
      </c>
      <c r="W50" s="1">
        <f ca="1"/>
        <v>0.17910493511071413</v>
      </c>
      <c r="X50" s="1">
        <f ca="1"/>
        <v>1.5736884422572039E-2</v>
      </c>
    </row>
    <row r="51" spans="1:24" x14ac:dyDescent="0.25">
      <c r="A51" s="2">
        <v>48</v>
      </c>
      <c r="B51" s="1">
        <v>-0.111167</v>
      </c>
      <c r="C51" s="1">
        <v>-6.8349999999999994E-2</v>
      </c>
      <c r="D51" s="1">
        <v>1.82E-3</v>
      </c>
      <c r="F51" s="1">
        <v>-0.111167</v>
      </c>
      <c r="G51" s="1">
        <v>-6.8349999999999994E-2</v>
      </c>
      <c r="H51" s="1">
        <v>1.82E-3</v>
      </c>
      <c r="J51" s="4">
        <v>2043.3468057946391</v>
      </c>
      <c r="K51" s="4">
        <v>1459.1096657550265</v>
      </c>
      <c r="M51" s="1">
        <v>-0.1510293823840001</v>
      </c>
      <c r="N51" s="1">
        <v>-6.8350000000000133E-2</v>
      </c>
      <c r="V51" s="1">
        <f ca="1"/>
        <v>0.2176018030347493</v>
      </c>
      <c r="W51" s="1">
        <f ca="1"/>
        <v>7.3463834224273494E-2</v>
      </c>
      <c r="X51" s="1">
        <f ca="1"/>
        <v>1.6667474822456008E-2</v>
      </c>
    </row>
    <row r="52" spans="1:24" x14ac:dyDescent="0.25">
      <c r="A52" s="2">
        <v>49</v>
      </c>
      <c r="B52" s="1">
        <v>3.6809000000000001E-2</v>
      </c>
      <c r="C52" s="1">
        <v>2.0378E-2</v>
      </c>
      <c r="D52" s="1">
        <v>1.8439999999999999E-3</v>
      </c>
      <c r="F52" s="1">
        <v>3.6809000000000001E-2</v>
      </c>
      <c r="G52" s="1">
        <v>2.0378E-2</v>
      </c>
      <c r="H52" s="1">
        <v>1.8439999999999999E-3</v>
      </c>
      <c r="J52" s="4">
        <v>2118.5603583691341</v>
      </c>
      <c r="K52" s="4">
        <v>1488.8434025237825</v>
      </c>
      <c r="M52" s="1">
        <v>-0.11977962292017263</v>
      </c>
      <c r="N52" s="1">
        <v>-4.9364836300000103E-2</v>
      </c>
      <c r="V52" s="1">
        <f ca="1"/>
        <v>0.19559284569266389</v>
      </c>
      <c r="W52" s="1">
        <f ca="1"/>
        <v>6.274450623196115E-2</v>
      </c>
      <c r="X52" s="1">
        <f ca="1"/>
        <v>1.7633462963602353E-2</v>
      </c>
    </row>
    <row r="53" spans="1:24" x14ac:dyDescent="0.25">
      <c r="A53" s="2">
        <v>50</v>
      </c>
      <c r="B53" s="1">
        <v>-0.138261</v>
      </c>
      <c r="C53" s="1">
        <v>-9.0290999999999996E-2</v>
      </c>
      <c r="D53" s="1">
        <v>1.98E-3</v>
      </c>
      <c r="F53" s="1">
        <v>-0.138261</v>
      </c>
      <c r="G53" s="1">
        <v>-9.0290999999999996E-2</v>
      </c>
      <c r="H53" s="1">
        <v>1.98E-3</v>
      </c>
      <c r="J53" s="4">
        <v>1825.6460846606592</v>
      </c>
      <c r="K53" s="4">
        <v>1354.4142428665077</v>
      </c>
      <c r="M53" s="1">
        <v>-0.2414797724756067</v>
      </c>
      <c r="N53" s="1">
        <v>-0.13519863586563674</v>
      </c>
      <c r="V53" s="1">
        <f ca="1"/>
        <v>1.0341804998269977E-2</v>
      </c>
      <c r="W53" s="1">
        <f ca="1"/>
        <v>-4.384326471980915E-2</v>
      </c>
      <c r="X53" s="1">
        <f ca="1"/>
        <v>1.8628729861678517E-2</v>
      </c>
    </row>
    <row r="54" spans="1:24" x14ac:dyDescent="0.25">
      <c r="A54" s="2">
        <v>51</v>
      </c>
      <c r="B54" s="1">
        <v>0.15601699999999999</v>
      </c>
      <c r="C54" s="1">
        <v>8.0135999999999999E-2</v>
      </c>
      <c r="D54" s="1">
        <v>2.0309999999999998E-3</v>
      </c>
      <c r="F54" s="1">
        <v>0.15601699999999999</v>
      </c>
      <c r="G54" s="1">
        <v>8.0135999999999999E-2</v>
      </c>
      <c r="H54" s="1">
        <v>2.0309999999999998E-3</v>
      </c>
      <c r="J54" s="4">
        <v>2110.4779098511613</v>
      </c>
      <c r="K54" s="4">
        <v>1462.9515826328582</v>
      </c>
      <c r="M54" s="1">
        <v>-0.12313772213793339</v>
      </c>
      <c r="N54" s="1">
        <v>-6.5896913749365349E-2</v>
      </c>
      <c r="V54" s="1">
        <f ca="1"/>
        <v>5.1887094524099675E-2</v>
      </c>
      <c r="W54" s="1">
        <f ca="1"/>
        <v>-2.3149298637220372E-2</v>
      </c>
      <c r="X54" s="1">
        <f ca="1"/>
        <v>1.9576031177732656E-2</v>
      </c>
    </row>
    <row r="55" spans="1:24" x14ac:dyDescent="0.25">
      <c r="A55" s="2">
        <v>52</v>
      </c>
      <c r="B55" s="1">
        <v>8.1118999999999997E-2</v>
      </c>
      <c r="C55" s="1">
        <v>3.2107999999999998E-2</v>
      </c>
      <c r="D55" s="1">
        <v>1.8519999999999999E-3</v>
      </c>
      <c r="F55" s="1">
        <v>8.1118999999999997E-2</v>
      </c>
      <c r="G55" s="1">
        <v>3.2107999999999998E-2</v>
      </c>
      <c r="H55" s="1">
        <v>1.8519999999999999E-3</v>
      </c>
      <c r="J55" s="4">
        <v>2281.6777674203777</v>
      </c>
      <c r="K55" s="4">
        <v>1509.924032048034</v>
      </c>
      <c r="M55" s="1">
        <v>-5.200753102004041E-2</v>
      </c>
      <c r="N55" s="1">
        <v>-3.5904731856030048E-2</v>
      </c>
      <c r="V55" s="1">
        <f ca="1"/>
        <v>0.13709572869328679</v>
      </c>
      <c r="W55" s="1">
        <f ca="1"/>
        <v>4.6797229157181874E-2</v>
      </c>
      <c r="X55" s="1">
        <f ca="1"/>
        <v>2.0366371771447067E-2</v>
      </c>
    </row>
    <row r="56" spans="1:24" x14ac:dyDescent="0.25">
      <c r="A56" s="2">
        <v>53</v>
      </c>
      <c r="B56" s="1">
        <v>4.1609999999999998E-3</v>
      </c>
      <c r="C56" s="1">
        <v>1.9432000000000001E-2</v>
      </c>
      <c r="D56" s="1">
        <v>2.0730000000000002E-3</v>
      </c>
      <c r="F56" s="1">
        <v>4.1609999999999998E-3</v>
      </c>
      <c r="G56" s="1">
        <v>1.9432000000000001E-2</v>
      </c>
      <c r="H56" s="1">
        <v>2.0730000000000002E-3</v>
      </c>
      <c r="J56" s="4">
        <v>2291.1718286106138</v>
      </c>
      <c r="K56" s="4">
        <v>1539.2648758387911</v>
      </c>
      <c r="M56" s="1">
        <v>-4.8062934356614795E-2</v>
      </c>
      <c r="N56" s="1">
        <v>-1.7170432605456587E-2</v>
      </c>
      <c r="V56" s="1">
        <f ca="1"/>
        <v>0.19358958348748168</v>
      </c>
      <c r="W56" s="1">
        <f ca="1"/>
        <v>9.4964936854446069E-2</v>
      </c>
      <c r="X56" s="1">
        <f ca="1"/>
        <v>2.1148991825796548E-2</v>
      </c>
    </row>
    <row r="57" spans="1:24" x14ac:dyDescent="0.25">
      <c r="A57" s="2">
        <v>54</v>
      </c>
      <c r="B57" s="1">
        <v>1.9001000000000001E-2</v>
      </c>
      <c r="C57" s="1">
        <v>4.0489999999999998E-2</v>
      </c>
      <c r="D57" s="1">
        <v>2.013E-3</v>
      </c>
      <c r="F57" s="1">
        <v>1.9001000000000001E-2</v>
      </c>
      <c r="G57" s="1">
        <v>4.0489999999999998E-2</v>
      </c>
      <c r="H57" s="1">
        <v>2.013E-3</v>
      </c>
      <c r="J57" s="4">
        <v>2334.7063845260441</v>
      </c>
      <c r="K57" s="4">
        <v>1601.5897106615037</v>
      </c>
      <c r="M57" s="1">
        <v>-2.9975178172324868E-2</v>
      </c>
      <c r="N57" s="1">
        <v>0</v>
      </c>
      <c r="V57" s="1">
        <f ca="1"/>
        <v>0.21742797059133023</v>
      </c>
      <c r="W57" s="1">
        <f ca="1"/>
        <v>0.13494528210026369</v>
      </c>
      <c r="X57" s="1">
        <f ca="1"/>
        <v>2.1826121308696544E-2</v>
      </c>
    </row>
    <row r="58" spans="1:24" x14ac:dyDescent="0.25">
      <c r="A58" s="2">
        <v>55</v>
      </c>
      <c r="B58" s="1">
        <v>-0.13212499999999999</v>
      </c>
      <c r="C58" s="1">
        <v>-6.3547999999999993E-2</v>
      </c>
      <c r="D58" s="1">
        <v>2.0899999999999998E-3</v>
      </c>
      <c r="F58" s="1">
        <v>-0.13212499999999999</v>
      </c>
      <c r="G58" s="1">
        <v>-6.3547999999999993E-2</v>
      </c>
      <c r="H58" s="1">
        <v>2.0899999999999998E-3</v>
      </c>
      <c r="J58" s="4">
        <v>2026.2333034705405</v>
      </c>
      <c r="K58" s="4">
        <v>1499.8118877283866</v>
      </c>
      <c r="M58" s="1">
        <v>-0.15813970775630648</v>
      </c>
      <c r="N58" s="1">
        <v>-6.3547999999999827E-2</v>
      </c>
      <c r="V58" s="1">
        <f ca="1"/>
        <v>-4.4832019055937256E-2</v>
      </c>
      <c r="W58" s="1">
        <f ca="1"/>
        <v>3.7828786477407395E-2</v>
      </c>
      <c r="X58" s="1">
        <f ca="1"/>
        <v>2.2435242085797391E-2</v>
      </c>
    </row>
    <row r="59" spans="1:24" x14ac:dyDescent="0.25">
      <c r="A59" s="2">
        <v>56</v>
      </c>
      <c r="B59" s="1">
        <v>0.17175699999999999</v>
      </c>
      <c r="C59" s="1">
        <v>7.0475999999999997E-2</v>
      </c>
      <c r="D59" s="1">
        <v>2.0179999999999998E-3</v>
      </c>
      <c r="F59" s="1">
        <v>0.17175699999999999</v>
      </c>
      <c r="G59" s="1">
        <v>7.0475999999999997E-2</v>
      </c>
      <c r="H59" s="1">
        <v>2.0179999999999998E-3</v>
      </c>
      <c r="J59" s="4">
        <v>2374.25305697473</v>
      </c>
      <c r="K59" s="4">
        <v>1605.5126303279324</v>
      </c>
      <c r="M59" s="1">
        <v>-1.3544309541406396E-2</v>
      </c>
      <c r="N59" s="1">
        <v>0</v>
      </c>
      <c r="V59" s="1">
        <f ca="1"/>
        <v>9.0114354134270158E-2</v>
      </c>
      <c r="W59" s="1">
        <f ca="1"/>
        <v>0.10417461328839916</v>
      </c>
      <c r="X59" s="1">
        <f ca="1"/>
        <v>2.2950791856247932E-2</v>
      </c>
    </row>
    <row r="60" spans="1:24" x14ac:dyDescent="0.25">
      <c r="A60" s="2">
        <v>57</v>
      </c>
      <c r="B60" s="1">
        <v>7.3569999999999998E-3</v>
      </c>
      <c r="C60" s="1">
        <v>1.4371999999999999E-2</v>
      </c>
      <c r="D60" s="1">
        <v>1.9989999999999999E-3</v>
      </c>
      <c r="F60" s="1">
        <v>7.3569999999999998E-3</v>
      </c>
      <c r="G60" s="1">
        <v>1.4371999999999999E-2</v>
      </c>
      <c r="H60" s="1">
        <v>1.9989999999999999E-3</v>
      </c>
      <c r="J60" s="4">
        <v>2391.7204367148934</v>
      </c>
      <c r="K60" s="4">
        <v>1628.5870578510055</v>
      </c>
      <c r="M60" s="1">
        <v>-6.286955026702401E-3</v>
      </c>
      <c r="N60" s="1">
        <v>0</v>
      </c>
      <c r="V60" s="1">
        <f ca="1"/>
        <v>0.10431628801796067</v>
      </c>
      <c r="W60" s="1">
        <f ca="1"/>
        <v>7.9857976107707618E-2</v>
      </c>
      <c r="X60" s="1">
        <f ca="1"/>
        <v>2.3335819789470413E-2</v>
      </c>
    </row>
    <row r="61" spans="1:24" x14ac:dyDescent="0.25">
      <c r="A61" s="2">
        <v>58</v>
      </c>
      <c r="B61" s="1">
        <v>-8.3866999999999997E-2</v>
      </c>
      <c r="C61" s="1">
        <v>-1.584E-2</v>
      </c>
      <c r="D61" s="1">
        <v>1.9E-3</v>
      </c>
      <c r="F61" s="1">
        <v>-8.3866999999999997E-2</v>
      </c>
      <c r="G61" s="1">
        <v>-1.584E-2</v>
      </c>
      <c r="H61" s="1">
        <v>1.9E-3</v>
      </c>
      <c r="J61" s="4">
        <v>2191.1340188489253</v>
      </c>
      <c r="K61" s="4">
        <v>1602.7902388546456</v>
      </c>
      <c r="M61" s="1">
        <v>-8.9626686969478064E-2</v>
      </c>
      <c r="N61" s="1">
        <v>-1.5839999999999965E-2</v>
      </c>
      <c r="V61" s="1">
        <f ca="1"/>
        <v>-8.9626686969477731E-2</v>
      </c>
      <c r="W61" s="1">
        <f ca="1"/>
        <v>2.9216021699096872E-2</v>
      </c>
      <c r="X61" s="1">
        <f ca="1"/>
        <v>2.3554445052711426E-2</v>
      </c>
    </row>
    <row r="62" spans="1:24" x14ac:dyDescent="0.25">
      <c r="A62" s="2">
        <v>59</v>
      </c>
      <c r="B62" s="1">
        <v>-3.1453000000000002E-2</v>
      </c>
      <c r="C62" s="1">
        <v>1.8710000000000001E-2</v>
      </c>
      <c r="D62" s="1">
        <v>1.7160000000000001E-3</v>
      </c>
      <c r="F62" s="1">
        <v>-3.1453000000000002E-2</v>
      </c>
      <c r="G62" s="1">
        <v>1.8710000000000001E-2</v>
      </c>
      <c r="H62" s="1">
        <v>1.7160000000000001E-3</v>
      </c>
      <c r="J62" s="4">
        <v>2122.2162805540702</v>
      </c>
      <c r="K62" s="4">
        <v>1632.7784442236161</v>
      </c>
      <c r="M62" s="1">
        <v>-0.11826065878422698</v>
      </c>
      <c r="N62" s="1">
        <v>0</v>
      </c>
      <c r="V62" s="1">
        <f ca="1"/>
        <v>-7.6859660854216694E-2</v>
      </c>
      <c r="W62" s="1">
        <f ca="1"/>
        <v>4.2538524185423476E-2</v>
      </c>
      <c r="X62" s="1">
        <f ca="1"/>
        <v>2.3587143730379845E-2</v>
      </c>
    </row>
    <row r="63" spans="1:24" x14ac:dyDescent="0.25">
      <c r="A63" s="2">
        <v>60</v>
      </c>
      <c r="B63" s="1">
        <v>2.4819000000000001E-2</v>
      </c>
      <c r="C63" s="1">
        <v>2.1659999999999999E-2</v>
      </c>
      <c r="D63" s="1">
        <v>1.6930000000000001E-3</v>
      </c>
      <c r="F63" s="1">
        <v>2.4819000000000001E-2</v>
      </c>
      <c r="G63" s="1">
        <v>2.1659999999999999E-2</v>
      </c>
      <c r="H63" s="1">
        <v>1.6930000000000001E-3</v>
      </c>
      <c r="J63" s="4">
        <v>2174.8875664211414</v>
      </c>
      <c r="K63" s="4">
        <v>1668.1444253254997</v>
      </c>
      <c r="M63" s="1">
        <v>-9.6376770074592777E-2</v>
      </c>
      <c r="N63" s="1">
        <v>0</v>
      </c>
      <c r="V63" s="1">
        <f ca="1"/>
        <v>6.4375151713586654E-2</v>
      </c>
      <c r="W63" s="1">
        <f ca="1"/>
        <v>0.14326185651186596</v>
      </c>
      <c r="X63" s="1">
        <f ca="1"/>
        <v>2.3457384325243691E-2</v>
      </c>
    </row>
    <row r="64" spans="1:24" x14ac:dyDescent="0.25">
      <c r="A64" s="2">
        <v>61</v>
      </c>
      <c r="B64" s="1">
        <v>0.13744700000000001</v>
      </c>
      <c r="C64" s="1">
        <v>3.6298999999999998E-2</v>
      </c>
      <c r="D64" s="1">
        <v>1.4890000000000001E-3</v>
      </c>
      <c r="F64" s="1">
        <v>0.13744700000000001</v>
      </c>
      <c r="G64" s="1">
        <v>3.6298999999999998E-2</v>
      </c>
      <c r="H64" s="1">
        <v>1.4890000000000001E-3</v>
      </c>
      <c r="J64" s="4">
        <v>2473.8193377630282</v>
      </c>
      <c r="K64" s="4">
        <v>1728.6963998203901</v>
      </c>
      <c r="M64" s="1">
        <v>0</v>
      </c>
      <c r="N64" s="1">
        <v>0</v>
      </c>
      <c r="V64" s="1">
        <f ca="1"/>
        <v>0.16768886380342352</v>
      </c>
      <c r="W64" s="1">
        <f ca="1"/>
        <v>0.16110021839101796</v>
      </c>
      <c r="X64" s="1">
        <f ca="1"/>
        <v>2.3094725696319873E-2</v>
      </c>
    </row>
    <row r="65" spans="1:24" x14ac:dyDescent="0.25">
      <c r="A65" s="2">
        <v>62</v>
      </c>
      <c r="B65" s="1">
        <v>-5.5880000000000001E-3</v>
      </c>
      <c r="C65" s="1">
        <v>3.0182E-2</v>
      </c>
      <c r="D65" s="1">
        <v>1.4239999999999999E-3</v>
      </c>
      <c r="F65" s="1">
        <v>-5.5880000000000001E-3</v>
      </c>
      <c r="G65" s="1">
        <v>3.0182E-2</v>
      </c>
      <c r="H65" s="1">
        <v>1.4239999999999999E-3</v>
      </c>
      <c r="J65" s="4">
        <v>2459.9956353036082</v>
      </c>
      <c r="K65" s="4">
        <v>1780.871914559769</v>
      </c>
      <c r="M65" s="1">
        <v>-5.5880000000000374E-3</v>
      </c>
      <c r="N65" s="1">
        <v>0</v>
      </c>
      <c r="V65" s="1">
        <f ca="1"/>
        <v>0.34746578538570283</v>
      </c>
      <c r="W65" s="1">
        <f ca="1"/>
        <v>0.31486502297162677</v>
      </c>
      <c r="X65" s="1">
        <f ca="1"/>
        <v>2.2527009107678353E-2</v>
      </c>
    </row>
    <row r="66" spans="1:24" x14ac:dyDescent="0.25">
      <c r="A66" s="2">
        <v>63</v>
      </c>
      <c r="B66" s="1">
        <v>2.6564000000000001E-2</v>
      </c>
      <c r="C66" s="1">
        <v>-3.9199999999999999E-4</v>
      </c>
      <c r="D66" s="1">
        <v>1.3470000000000001E-3</v>
      </c>
      <c r="F66" s="1">
        <v>2.6564000000000001E-2</v>
      </c>
      <c r="G66" s="1">
        <v>-3.9199999999999999E-4</v>
      </c>
      <c r="H66" s="1">
        <v>1.3470000000000001E-3</v>
      </c>
      <c r="J66" s="4">
        <v>2525.3429593598134</v>
      </c>
      <c r="K66" s="4">
        <v>1780.1738127692618</v>
      </c>
      <c r="M66" s="1">
        <v>0</v>
      </c>
      <c r="N66" s="1">
        <v>-3.9199999999994795E-4</v>
      </c>
      <c r="V66" s="1">
        <f ca="1"/>
        <v>0.19657398334859133</v>
      </c>
      <c r="W66" s="1">
        <f ca="1"/>
        <v>0.21683713521503023</v>
      </c>
      <c r="X66" s="1">
        <f ca="1"/>
        <v>2.1829018252874866E-2</v>
      </c>
    </row>
    <row r="67" spans="1:24" x14ac:dyDescent="0.25">
      <c r="A67" s="2">
        <v>64</v>
      </c>
      <c r="B67" s="1">
        <v>1.5977000000000002E-2</v>
      </c>
      <c r="C67" s="1">
        <v>-8.2319000000000003E-2</v>
      </c>
      <c r="D67" s="1">
        <v>1.263E-3</v>
      </c>
      <c r="F67" s="1">
        <v>1.5977000000000002E-2</v>
      </c>
      <c r="G67" s="1">
        <v>-8.2319000000000003E-2</v>
      </c>
      <c r="H67" s="1">
        <v>1.263E-3</v>
      </c>
      <c r="J67" s="4">
        <v>2565.6903638215049</v>
      </c>
      <c r="K67" s="4">
        <v>1633.6316846759089</v>
      </c>
      <c r="M67" s="1">
        <v>0</v>
      </c>
      <c r="N67" s="1">
        <v>-8.2678730951999957E-2</v>
      </c>
      <c r="V67" s="1">
        <f ca="1"/>
        <v>0.12447533146725887</v>
      </c>
      <c r="W67" s="1">
        <f ca="1"/>
        <v>8.192971964296758E-2</v>
      </c>
      <c r="X67" s="1">
        <f ca="1"/>
        <v>2.1228273540331299E-2</v>
      </c>
    </row>
    <row r="68" spans="1:24" x14ac:dyDescent="0.25">
      <c r="A68" s="2">
        <v>65</v>
      </c>
      <c r="B68" s="1">
        <v>-0.16294900000000001</v>
      </c>
      <c r="C68" s="1">
        <v>-0.123513</v>
      </c>
      <c r="D68" s="1">
        <v>1.263E-3</v>
      </c>
      <c r="F68" s="1">
        <v>-0.16294900000000001</v>
      </c>
      <c r="G68" s="1">
        <v>-0.123513</v>
      </c>
      <c r="H68" s="1">
        <v>1.263E-3</v>
      </c>
      <c r="J68" s="4">
        <v>2147.6136847271546</v>
      </c>
      <c r="K68" s="4">
        <v>1431.8569344065334</v>
      </c>
      <c r="M68" s="1">
        <v>-0.16294900000000001</v>
      </c>
      <c r="N68" s="1">
        <v>-0.19597983285592557</v>
      </c>
      <c r="V68" s="1">
        <f ca="1"/>
        <v>-6.2657083196817398E-2</v>
      </c>
      <c r="W68" s="1">
        <f ca="1"/>
        <v>-6.9778725622988147E-2</v>
      </c>
      <c r="X68" s="1">
        <f ca="1"/>
        <v>2.0402789866419857E-2</v>
      </c>
    </row>
    <row r="69" spans="1:24" x14ac:dyDescent="0.25">
      <c r="A69" s="2">
        <v>66</v>
      </c>
      <c r="B69" s="1">
        <v>0.23979200000000001</v>
      </c>
      <c r="C69" s="1">
        <v>0.128194</v>
      </c>
      <c r="D69" s="1">
        <v>8.1999999999999998E-4</v>
      </c>
      <c r="F69" s="1">
        <v>0.23979200000000001</v>
      </c>
      <c r="G69" s="1">
        <v>0.128194</v>
      </c>
      <c r="H69" s="1">
        <v>8.1999999999999998E-4</v>
      </c>
      <c r="J69" s="4">
        <v>2662.5942654152486</v>
      </c>
      <c r="K69" s="4">
        <v>1615.4124022558444</v>
      </c>
      <c r="M69" s="1">
        <v>0</v>
      </c>
      <c r="N69" s="1">
        <v>-9.2909271549058148E-2</v>
      </c>
      <c r="V69" s="1">
        <f ca="1"/>
        <v>0.14044073510158595</v>
      </c>
      <c r="W69" s="1">
        <f ca="1"/>
        <v>8.6306071413453367E-3</v>
      </c>
      <c r="X69" s="1">
        <f ca="1"/>
        <v>1.9187894921632864E-2</v>
      </c>
    </row>
    <row r="70" spans="1:24" x14ac:dyDescent="0.25">
      <c r="A70" s="2">
        <v>67</v>
      </c>
      <c r="B70" s="1">
        <v>0.14254800000000001</v>
      </c>
      <c r="C70" s="1">
        <v>4.7627999999999997E-2</v>
      </c>
      <c r="D70" s="1">
        <v>4.3100000000000001E-4</v>
      </c>
      <c r="F70" s="1">
        <v>0.14254800000000001</v>
      </c>
      <c r="G70" s="1">
        <v>4.7627999999999997E-2</v>
      </c>
      <c r="H70" s="1">
        <v>4.3100000000000001E-4</v>
      </c>
      <c r="J70" s="4">
        <v>3042.1417527616618</v>
      </c>
      <c r="K70" s="4">
        <v>1692.3512641504858</v>
      </c>
      <c r="M70" s="1">
        <v>0</v>
      </c>
      <c r="N70" s="1">
        <v>-4.970635433439663E-2</v>
      </c>
      <c r="V70" s="1">
        <f ca="1"/>
        <v>0.50137782631006478</v>
      </c>
      <c r="W70" s="1">
        <f ca="1"/>
        <v>0.1283756836423795</v>
      </c>
      <c r="X70" s="1">
        <f ca="1"/>
        <v>1.7500588674016049E-2</v>
      </c>
    </row>
    <row r="71" spans="1:24" x14ac:dyDescent="0.25">
      <c r="A71" s="2">
        <v>68</v>
      </c>
      <c r="B71" s="1">
        <v>0.13078899999999999</v>
      </c>
      <c r="C71" s="1">
        <v>1.9886999999999998E-2</v>
      </c>
      <c r="D71" s="1">
        <v>9.8999999999999994E-5</v>
      </c>
      <c r="F71" s="1">
        <v>0.13078899999999999</v>
      </c>
      <c r="G71" s="1">
        <v>1.9886999999999998E-2</v>
      </c>
      <c r="H71" s="1">
        <v>9.8999999999999994E-5</v>
      </c>
      <c r="J71" s="4">
        <v>3440.0204304636068</v>
      </c>
      <c r="K71" s="4">
        <v>1726.0070537406466</v>
      </c>
      <c r="M71" s="1">
        <v>0</v>
      </c>
      <c r="N71" s="1">
        <v>-3.0807864603044743E-2</v>
      </c>
      <c r="V71" s="1">
        <f ca="1"/>
        <v>0.44888533273992115</v>
      </c>
      <c r="W71" s="1">
        <f ca="1"/>
        <v>7.5050436313355284E-2</v>
      </c>
      <c r="X71" s="1">
        <f ca="1"/>
        <v>1.5551937422576101E-2</v>
      </c>
    </row>
    <row r="72" spans="1:24" x14ac:dyDescent="0.25">
      <c r="A72" s="2">
        <v>69</v>
      </c>
      <c r="B72" s="1">
        <v>0.126748</v>
      </c>
      <c r="C72" s="1">
        <v>5.6384999999999998E-2</v>
      </c>
      <c r="D72" s="1">
        <v>1.1400000000000001E-4</v>
      </c>
      <c r="F72" s="1">
        <v>0.126748</v>
      </c>
      <c r="G72" s="1">
        <v>5.6384999999999998E-2</v>
      </c>
      <c r="H72" s="1">
        <v>1.1400000000000001E-4</v>
      </c>
      <c r="J72" s="4">
        <v>3876.0361399840085</v>
      </c>
      <c r="K72" s="4">
        <v>1823.3279614658129</v>
      </c>
      <c r="M72" s="1">
        <v>0</v>
      </c>
      <c r="N72" s="1">
        <v>0</v>
      </c>
      <c r="V72" s="1">
        <f ca="1"/>
        <v>0.62060585362889298</v>
      </c>
      <c r="W72" s="1">
        <f ca="1"/>
        <v>0.1195766002658627</v>
      </c>
      <c r="X72" s="1">
        <f ca="1"/>
        <v>1.364144110267751E-2</v>
      </c>
    </row>
    <row r="73" spans="1:24" x14ac:dyDescent="0.25">
      <c r="A73" s="2">
        <v>70</v>
      </c>
      <c r="B73" s="1">
        <v>0.15192900000000001</v>
      </c>
      <c r="C73" s="1">
        <v>7.1881E-2</v>
      </c>
      <c r="D73" s="1">
        <v>1.11E-4</v>
      </c>
      <c r="F73" s="1">
        <v>0.15192900000000001</v>
      </c>
      <c r="G73" s="1">
        <v>7.1881E-2</v>
      </c>
      <c r="H73" s="1">
        <v>1.11E-4</v>
      </c>
      <c r="J73" s="4">
        <v>4464.918434695639</v>
      </c>
      <c r="K73" s="4">
        <v>1954.3905986639372</v>
      </c>
      <c r="M73" s="1">
        <v>0</v>
      </c>
      <c r="N73" s="1">
        <v>0</v>
      </c>
      <c r="V73" s="1">
        <f ca="1"/>
        <v>1.0377203750600374</v>
      </c>
      <c r="W73" s="1">
        <f ca="1"/>
        <v>0.21936766975854849</v>
      </c>
      <c r="X73" s="1">
        <f ca="1"/>
        <v>1.1831475499191724E-2</v>
      </c>
    </row>
    <row r="74" spans="1:24" x14ac:dyDescent="0.25">
      <c r="A74" s="2">
        <v>71</v>
      </c>
      <c r="B74" s="1">
        <v>-3.3313000000000002E-2</v>
      </c>
      <c r="C74" s="1">
        <v>-3.7997000000000003E-2</v>
      </c>
      <c r="D74" s="1">
        <v>9.7E-5</v>
      </c>
      <c r="F74" s="1">
        <v>-3.3313000000000002E-2</v>
      </c>
      <c r="G74" s="1">
        <v>-3.7997000000000003E-2</v>
      </c>
      <c r="H74" s="1">
        <v>9.7E-5</v>
      </c>
      <c r="J74" s="4">
        <v>4316.1786068806232</v>
      </c>
      <c r="K74" s="4">
        <v>1880.1296190865035</v>
      </c>
      <c r="M74" s="1">
        <v>-3.3313000000000037E-2</v>
      </c>
      <c r="N74" s="1">
        <v>-3.7997000000000059E-2</v>
      </c>
      <c r="V74" s="1">
        <f ca="1"/>
        <v>1.0338071319261353</v>
      </c>
      <c r="W74" s="1">
        <f ca="1"/>
        <v>0.15149096053904731</v>
      </c>
      <c r="X74" s="1">
        <f ca="1"/>
        <v>1.0196126599071098E-2</v>
      </c>
    </row>
    <row r="75" spans="1:24" x14ac:dyDescent="0.25">
      <c r="A75" s="2">
        <v>72</v>
      </c>
      <c r="B75" s="1">
        <v>-1.0606000000000001E-2</v>
      </c>
      <c r="C75" s="1">
        <v>-2.6594E-2</v>
      </c>
      <c r="D75" s="1">
        <v>8.6000000000000003E-5</v>
      </c>
      <c r="F75" s="1">
        <v>-1.0606000000000001E-2</v>
      </c>
      <c r="G75" s="1">
        <v>-2.6594E-2</v>
      </c>
      <c r="H75" s="1">
        <v>8.6000000000000003E-5</v>
      </c>
      <c r="J75" s="4">
        <v>4270.4012165760469</v>
      </c>
      <c r="K75" s="4">
        <v>1830.129451996517</v>
      </c>
      <c r="M75" s="1">
        <v>-4.3565682322000088E-2</v>
      </c>
      <c r="N75" s="1">
        <v>-6.3580507782000084E-2</v>
      </c>
      <c r="V75" s="1">
        <f ca="1"/>
        <v>0.96350435880377505</v>
      </c>
      <c r="W75" s="1">
        <f ca="1"/>
        <v>9.7104917423088022E-2</v>
      </c>
      <c r="X75" s="1">
        <f ca="1"/>
        <v>8.5754851695665213E-3</v>
      </c>
    </row>
    <row r="76" spans="1:24" x14ac:dyDescent="0.25">
      <c r="A76" s="2">
        <v>73</v>
      </c>
      <c r="B76" s="1">
        <v>0.23618600000000001</v>
      </c>
      <c r="C76" s="1">
        <v>0.10946400000000001</v>
      </c>
      <c r="D76" s="1">
        <v>8.2000000000000001E-5</v>
      </c>
      <c r="F76" s="1">
        <v>0.23618600000000001</v>
      </c>
      <c r="G76" s="1">
        <v>0.10946400000000001</v>
      </c>
      <c r="H76" s="1">
        <v>8.2000000000000001E-5</v>
      </c>
      <c r="J76" s="4">
        <v>5279.0101983142767</v>
      </c>
      <c r="K76" s="4">
        <v>2030.4627423298637</v>
      </c>
      <c r="M76" s="1">
        <v>0</v>
      </c>
      <c r="N76" s="1">
        <v>0</v>
      </c>
      <c r="V76" s="1">
        <f ca="1"/>
        <v>1.133951383486179</v>
      </c>
      <c r="W76" s="1">
        <f ca="1"/>
        <v>0.17456294959648555</v>
      </c>
      <c r="X76" s="1">
        <f ca="1"/>
        <v>7.1585293092089053E-3</v>
      </c>
    </row>
    <row r="77" spans="1:24" x14ac:dyDescent="0.25">
      <c r="A77" s="2">
        <v>74</v>
      </c>
      <c r="B77" s="1">
        <v>0.125832</v>
      </c>
      <c r="C77" s="1">
        <v>3.8448000000000003E-2</v>
      </c>
      <c r="D77" s="1">
        <v>7.7000000000000001E-5</v>
      </c>
      <c r="F77" s="1">
        <v>0.125832</v>
      </c>
      <c r="G77" s="1">
        <v>3.8448000000000003E-2</v>
      </c>
      <c r="H77" s="1">
        <v>7.7000000000000001E-5</v>
      </c>
      <c r="J77" s="4">
        <v>5943.2786095885585</v>
      </c>
      <c r="K77" s="4">
        <v>2108.5299738469625</v>
      </c>
      <c r="M77" s="1">
        <v>0</v>
      </c>
      <c r="N77" s="1">
        <v>0</v>
      </c>
      <c r="V77" s="1">
        <f ca="1"/>
        <v>1.4159712010444485</v>
      </c>
      <c r="W77" s="1">
        <f ca="1"/>
        <v>0.1839874370573078</v>
      </c>
      <c r="X77" s="1">
        <f ca="1"/>
        <v>5.803815882149177E-3</v>
      </c>
    </row>
    <row r="78" spans="1:24" x14ac:dyDescent="0.25">
      <c r="A78" s="2">
        <v>75</v>
      </c>
      <c r="B78" s="1">
        <v>0.104229</v>
      </c>
      <c r="C78" s="1">
        <v>-1.0096000000000001E-2</v>
      </c>
      <c r="D78" s="1">
        <v>7.2999999999999999E-5</v>
      </c>
      <c r="F78" s="1">
        <v>0.104229</v>
      </c>
      <c r="G78" s="1">
        <v>-1.0096000000000001E-2</v>
      </c>
      <c r="H78" s="1">
        <v>7.2999999999999999E-5</v>
      </c>
      <c r="J78" s="4">
        <v>6562.7405957873634</v>
      </c>
      <c r="K78" s="4">
        <v>2087.2422552310036</v>
      </c>
      <c r="M78" s="1">
        <v>0</v>
      </c>
      <c r="N78" s="1">
        <v>-1.0095999999999994E-2</v>
      </c>
      <c r="V78" s="1">
        <f ca="1"/>
        <v>1.5987522096606832</v>
      </c>
      <c r="W78" s="1">
        <f ca="1"/>
        <v>0.17249351735157892</v>
      </c>
      <c r="X78" s="1">
        <f ca="1"/>
        <v>4.5241455366709094E-3</v>
      </c>
    </row>
    <row r="79" spans="1:24" x14ac:dyDescent="0.25">
      <c r="A79" s="2">
        <v>76</v>
      </c>
      <c r="B79" s="1">
        <v>-5.0382000000000003E-2</v>
      </c>
      <c r="C79" s="1">
        <v>2.7574999999999999E-2</v>
      </c>
      <c r="D79" s="1">
        <v>5.7000000000000003E-5</v>
      </c>
      <c r="F79" s="1">
        <v>-5.0382000000000003E-2</v>
      </c>
      <c r="G79" s="1">
        <v>2.7574999999999999E-2</v>
      </c>
      <c r="H79" s="1">
        <v>5.7000000000000003E-5</v>
      </c>
      <c r="J79" s="4">
        <v>6232.0965990904042</v>
      </c>
      <c r="K79" s="4">
        <v>2144.7979604189982</v>
      </c>
      <c r="M79" s="1">
        <v>-5.0382000000000038E-2</v>
      </c>
      <c r="N79" s="1">
        <v>0</v>
      </c>
      <c r="V79" s="1">
        <f ca="1"/>
        <v>1.4290135267171982</v>
      </c>
      <c r="W79" s="1">
        <f ca="1"/>
        <v>0.31290178841291105</v>
      </c>
      <c r="X79" s="1">
        <f ca="1"/>
        <v>3.3142175561928777E-3</v>
      </c>
    </row>
    <row r="80" spans="1:24" x14ac:dyDescent="0.25">
      <c r="A80" s="2">
        <v>77</v>
      </c>
      <c r="B80" s="1">
        <v>-8.3123000000000002E-2</v>
      </c>
      <c r="C80" s="1">
        <v>4.3796000000000002E-2</v>
      </c>
      <c r="D80" s="1">
        <v>5.1E-5</v>
      </c>
      <c r="F80" s="1">
        <v>-8.3123000000000002E-2</v>
      </c>
      <c r="G80" s="1">
        <v>4.3796000000000002E-2</v>
      </c>
      <c r="H80" s="1">
        <v>5.1E-5</v>
      </c>
      <c r="J80" s="4">
        <v>5714.0660334842123</v>
      </c>
      <c r="K80" s="4">
        <v>2238.7315318935084</v>
      </c>
      <c r="M80" s="1">
        <v>-0.12931709701400007</v>
      </c>
      <c r="N80" s="1">
        <v>0</v>
      </c>
      <c r="V80" s="1">
        <f ca="1"/>
        <v>1.6606582338900306</v>
      </c>
      <c r="W80" s="1">
        <f ca="1"/>
        <v>0.56351621317628542</v>
      </c>
      <c r="X80" s="1">
        <f ca="1"/>
        <v>2.099734616467952E-3</v>
      </c>
    </row>
    <row r="81" spans="1:24" x14ac:dyDescent="0.25">
      <c r="A81" s="2">
        <v>78</v>
      </c>
      <c r="B81" s="1">
        <v>9.3769999999999999E-3</v>
      </c>
      <c r="C81" s="1">
        <v>5.3369E-2</v>
      </c>
      <c r="D81" s="1">
        <v>3.4E-5</v>
      </c>
      <c r="F81" s="1">
        <v>9.3769999999999999E-3</v>
      </c>
      <c r="G81" s="1">
        <v>5.3369E-2</v>
      </c>
      <c r="H81" s="1">
        <v>3.4E-5</v>
      </c>
      <c r="J81" s="4">
        <v>5767.6468306801935</v>
      </c>
      <c r="K81" s="4">
        <v>2358.2103950191331</v>
      </c>
      <c r="M81" s="1">
        <v>-0.12115270343270035</v>
      </c>
      <c r="N81" s="1">
        <v>0</v>
      </c>
      <c r="V81" s="1">
        <f ca="1"/>
        <v>1.1661756376466519</v>
      </c>
      <c r="W81" s="1">
        <f ca="1"/>
        <v>0.45981941931732573</v>
      </c>
      <c r="X81" s="1">
        <f ca="1"/>
        <v>1.3127295691979235E-3</v>
      </c>
    </row>
    <row r="82" spans="1:24" x14ac:dyDescent="0.25">
      <c r="A82" s="2">
        <v>79</v>
      </c>
      <c r="B82" s="1">
        <v>-7.2100999999999998E-2</v>
      </c>
      <c r="C82" s="1">
        <v>6.9839999999999998E-3</v>
      </c>
      <c r="D82" s="1">
        <v>2.3E-5</v>
      </c>
      <c r="F82" s="1">
        <v>-7.2100999999999998E-2</v>
      </c>
      <c r="G82" s="1">
        <v>6.9839999999999998E-3</v>
      </c>
      <c r="H82" s="1">
        <v>2.3E-5</v>
      </c>
      <c r="J82" s="4">
        <v>5351.7937265413211</v>
      </c>
      <c r="K82" s="4">
        <v>2374.6801364179469</v>
      </c>
      <c r="M82" s="1">
        <v>-0.18451847236249919</v>
      </c>
      <c r="N82" s="1">
        <v>0</v>
      </c>
      <c r="V82" s="1">
        <f ca="1"/>
        <v>0.75921905075033203</v>
      </c>
      <c r="W82" s="1">
        <f ca="1"/>
        <v>0.40318395283615738</v>
      </c>
      <c r="X82" s="1">
        <f ca="1"/>
        <v>9.0436997851761625E-4</v>
      </c>
    </row>
    <row r="83" spans="1:24" x14ac:dyDescent="0.25">
      <c r="A83" s="2">
        <v>80</v>
      </c>
      <c r="B83" s="1">
        <v>0.169185</v>
      </c>
      <c r="C83" s="1">
        <v>2.3345000000000001E-2</v>
      </c>
      <c r="D83" s="1">
        <v>1.5E-5</v>
      </c>
      <c r="F83" s="1">
        <v>0.169185</v>
      </c>
      <c r="G83" s="1">
        <v>2.3345000000000001E-2</v>
      </c>
      <c r="H83" s="1">
        <v>1.5E-5</v>
      </c>
      <c r="J83" s="4">
        <v>6257.2369481662145</v>
      </c>
      <c r="K83" s="4">
        <v>2430.1170442026237</v>
      </c>
      <c r="M83" s="1">
        <v>-4.6551230109148634E-2</v>
      </c>
      <c r="N83" s="1">
        <v>0</v>
      </c>
      <c r="V83" s="1">
        <f ca="1"/>
        <v>0.81895342619315104</v>
      </c>
      <c r="W83" s="1">
        <f ca="1"/>
        <v>0.40794154863736654</v>
      </c>
      <c r="X83" s="1">
        <f ca="1"/>
        <v>8.2030233413599163E-4</v>
      </c>
    </row>
    <row r="84" spans="1:24" x14ac:dyDescent="0.25">
      <c r="A84" s="2">
        <v>81</v>
      </c>
      <c r="B84" s="1">
        <v>-8.3597000000000005E-2</v>
      </c>
      <c r="C84" s="1">
        <v>2.3754999999999998E-2</v>
      </c>
      <c r="D84" s="1">
        <v>2.1999999999999999E-5</v>
      </c>
      <c r="F84" s="1">
        <v>-8.3597000000000005E-2</v>
      </c>
      <c r="G84" s="1">
        <v>2.3754999999999998E-2</v>
      </c>
      <c r="H84" s="1">
        <v>2.1999999999999999E-5</v>
      </c>
      <c r="J84" s="4">
        <v>5734.150711010363</v>
      </c>
      <c r="K84" s="4">
        <v>2487.8444745876568</v>
      </c>
      <c r="M84" s="1">
        <v>-0.12625668692571423</v>
      </c>
      <c r="N84" s="1">
        <v>0</v>
      </c>
      <c r="V84" s="1">
        <f ca="1"/>
        <v>0.47938525439910373</v>
      </c>
      <c r="W84" s="1">
        <f ca="1"/>
        <v>0.36445254346213418</v>
      </c>
      <c r="X84" s="1">
        <f ca="1"/>
        <v>7.2823736172811238E-4</v>
      </c>
    </row>
    <row r="85" spans="1:24" x14ac:dyDescent="0.25">
      <c r="A85" s="2">
        <v>82</v>
      </c>
      <c r="B85" s="1">
        <v>1.9497E-2</v>
      </c>
      <c r="C85" s="1">
        <v>3.0405999999999999E-2</v>
      </c>
      <c r="D85" s="1">
        <v>3.1000000000000001E-5</v>
      </c>
      <c r="F85" s="1">
        <v>1.9497E-2</v>
      </c>
      <c r="G85" s="1">
        <v>3.0405999999999999E-2</v>
      </c>
      <c r="H85" s="1">
        <v>3.1000000000000001E-5</v>
      </c>
      <c r="J85" s="4">
        <v>5845.9494474229323</v>
      </c>
      <c r="K85" s="4">
        <v>2563.4898736819691</v>
      </c>
      <c r="M85" s="1">
        <v>-0.10922131355070486</v>
      </c>
      <c r="N85" s="1">
        <v>0</v>
      </c>
      <c r="V85" s="1">
        <f ca="1"/>
        <v>0.30930710894866231</v>
      </c>
      <c r="W85" s="1">
        <f ca="1"/>
        <v>0.31165687935381237</v>
      </c>
      <c r="X85" s="1">
        <f ca="1"/>
        <v>6.4818798821919543E-4</v>
      </c>
    </row>
    <row r="86" spans="1:24" x14ac:dyDescent="0.25">
      <c r="A86" s="2">
        <v>83</v>
      </c>
      <c r="B86" s="1">
        <v>-9.3461000000000002E-2</v>
      </c>
      <c r="C86" s="1">
        <v>-4.6510000000000003E-2</v>
      </c>
      <c r="D86" s="1">
        <v>3.8000000000000002E-5</v>
      </c>
      <c r="F86" s="1">
        <v>-9.3461000000000002E-2</v>
      </c>
      <c r="G86" s="1">
        <v>-4.6510000000000003E-2</v>
      </c>
      <c r="H86" s="1">
        <v>3.8000000000000002E-5</v>
      </c>
      <c r="J86" s="4">
        <v>5299.5811661173375</v>
      </c>
      <c r="K86" s="4">
        <v>2444.2619596570207</v>
      </c>
      <c r="M86" s="1">
        <v>-0.19247438036494247</v>
      </c>
      <c r="N86" s="1">
        <v>-4.6510000000000051E-2</v>
      </c>
      <c r="V86" s="1">
        <f ca="1"/>
        <v>0.22784102531554828</v>
      </c>
      <c r="W86" s="1">
        <f ca="1"/>
        <v>0.30004970659661878</v>
      </c>
      <c r="X86" s="1">
        <f ca="1"/>
        <v>5.8915547128268742E-4</v>
      </c>
    </row>
    <row r="87" spans="1:24" x14ac:dyDescent="0.25">
      <c r="A87" s="2">
        <v>84</v>
      </c>
      <c r="B87" s="1">
        <v>9.6230999999999997E-2</v>
      </c>
      <c r="C87" s="1">
        <v>7.0061999999999999E-2</v>
      </c>
      <c r="D87" s="1">
        <v>3.6000000000000001E-5</v>
      </c>
      <c r="F87" s="1">
        <v>9.6230999999999997E-2</v>
      </c>
      <c r="G87" s="1">
        <v>7.0061999999999999E-2</v>
      </c>
      <c r="H87" s="1">
        <v>3.6000000000000001E-5</v>
      </c>
      <c r="J87" s="4">
        <v>5809.5651613139744</v>
      </c>
      <c r="K87" s="4">
        <v>2615.5118410745113</v>
      </c>
      <c r="M87" s="1">
        <v>-0.11476538246184131</v>
      </c>
      <c r="N87" s="1">
        <v>0</v>
      </c>
      <c r="V87" s="1">
        <f ca="1"/>
        <v>0.36042607396314175</v>
      </c>
      <c r="W87" s="1">
        <f ca="1"/>
        <v>0.42914034754274244</v>
      </c>
      <c r="X87" s="1">
        <f ca="1"/>
        <v>5.3913031567254244E-4</v>
      </c>
    </row>
    <row r="88" spans="1:24" x14ac:dyDescent="0.25">
      <c r="A88" s="2">
        <v>85</v>
      </c>
      <c r="B88" s="1">
        <v>-0.127833</v>
      </c>
      <c r="C88" s="1">
        <v>-6.9290000000000003E-3</v>
      </c>
      <c r="D88" s="1">
        <v>3.8000000000000002E-5</v>
      </c>
      <c r="F88" s="1">
        <v>-0.127833</v>
      </c>
      <c r="G88" s="1">
        <v>-6.9290000000000003E-3</v>
      </c>
      <c r="H88" s="1">
        <v>3.8000000000000002E-5</v>
      </c>
      <c r="J88" s="4">
        <v>5066.9110180477255</v>
      </c>
      <c r="K88" s="4">
        <v>2597.388959527706</v>
      </c>
      <c r="M88" s="1">
        <v>-0.22792757932559671</v>
      </c>
      <c r="N88" s="1">
        <v>-6.928999999999963E-3</v>
      </c>
      <c r="V88" s="1">
        <f ca="1"/>
        <v>-4.0177831127183317E-2</v>
      </c>
      <c r="W88" s="1">
        <f ca="1"/>
        <v>0.27921035209310019</v>
      </c>
      <c r="X88" s="1">
        <f ca="1"/>
        <v>4.9511020358750102E-4</v>
      </c>
    </row>
    <row r="89" spans="1:24" x14ac:dyDescent="0.25">
      <c r="A89" s="2">
        <v>86</v>
      </c>
      <c r="B89" s="1">
        <v>-9.8793000000000006E-2</v>
      </c>
      <c r="C89" s="1">
        <v>4.4816000000000002E-2</v>
      </c>
      <c r="D89" s="1">
        <v>4.1999999999999998E-5</v>
      </c>
      <c r="F89" s="1">
        <v>-9.8793000000000006E-2</v>
      </c>
      <c r="G89" s="1">
        <v>4.4816000000000002E-2</v>
      </c>
      <c r="H89" s="1">
        <v>4.1999999999999998E-5</v>
      </c>
      <c r="J89" s="4">
        <v>4566.3356778417365</v>
      </c>
      <c r="K89" s="4">
        <v>2713.7935431378996</v>
      </c>
      <c r="M89" s="1">
        <v>-0.30420292998128307</v>
      </c>
      <c r="N89" s="1">
        <v>0</v>
      </c>
      <c r="V89" s="1">
        <f ca="1"/>
        <v>-0.23168069717030226</v>
      </c>
      <c r="W89" s="1">
        <f ca="1"/>
        <v>0.28705476175263889</v>
      </c>
      <c r="X89" s="1">
        <f ca="1"/>
        <v>4.60095570856911E-4</v>
      </c>
    </row>
    <row r="90" spans="1:24" x14ac:dyDescent="0.25">
      <c r="A90" s="2">
        <v>87</v>
      </c>
      <c r="B90" s="1">
        <v>-0.203372</v>
      </c>
      <c r="C90" s="1">
        <v>-5.1747000000000001E-2</v>
      </c>
      <c r="D90" s="1">
        <v>4.6999999999999997E-5</v>
      </c>
      <c r="F90" s="1">
        <v>-0.203372</v>
      </c>
      <c r="G90" s="1">
        <v>-5.1747000000000001E-2</v>
      </c>
      <c r="H90" s="1">
        <v>4.6999999999999997E-5</v>
      </c>
      <c r="J90" s="4">
        <v>3637.6708583677068</v>
      </c>
      <c r="K90" s="4">
        <v>2573.3628686611428</v>
      </c>
      <c r="M90" s="1">
        <v>-0.44570857170512956</v>
      </c>
      <c r="N90" s="1">
        <v>-5.1746999999999987E-2</v>
      </c>
      <c r="V90" s="1">
        <f ca="1"/>
        <v>-0.44570857170512934</v>
      </c>
      <c r="W90" s="1">
        <f ca="1"/>
        <v>0.23290090654874107</v>
      </c>
      <c r="X90" s="1">
        <f ca="1"/>
        <v>4.3408550710677396E-4</v>
      </c>
    </row>
    <row r="91" spans="1:24" x14ac:dyDescent="0.25">
      <c r="A91" s="2">
        <v>88</v>
      </c>
      <c r="B91" s="1">
        <v>-6.3365000000000005E-2</v>
      </c>
      <c r="C91" s="1">
        <v>-2.9940999999999999E-2</v>
      </c>
      <c r="D91" s="1">
        <v>7.4999999999999993E-5</v>
      </c>
      <c r="F91" s="1">
        <v>-6.3365000000000005E-2</v>
      </c>
      <c r="G91" s="1">
        <v>-2.9940999999999999E-2</v>
      </c>
      <c r="H91" s="1">
        <v>7.4999999999999993E-5</v>
      </c>
      <c r="J91" s="4">
        <v>3407.169844427237</v>
      </c>
      <c r="K91" s="4">
        <v>2496.3138110105597</v>
      </c>
      <c r="M91" s="1">
        <v>-0.48083124805903399</v>
      </c>
      <c r="N91" s="1">
        <v>-8.0138643072999893E-2</v>
      </c>
      <c r="V91" s="1">
        <f ca="1"/>
        <v>-0.45328674062521357</v>
      </c>
      <c r="W91" s="1">
        <f ca="1"/>
        <v>0.16389229059267207</v>
      </c>
      <c r="X91" s="1">
        <f ca="1"/>
        <v>4.5209229425946518E-4</v>
      </c>
    </row>
    <row r="92" spans="1:24" x14ac:dyDescent="0.25">
      <c r="A92" s="2">
        <v>89</v>
      </c>
      <c r="B92" s="1">
        <v>-5.9426E-2</v>
      </c>
      <c r="C92" s="1">
        <v>3.7130000000000003E-2</v>
      </c>
      <c r="D92" s="1">
        <v>1.5899999999999999E-4</v>
      </c>
      <c r="F92" s="1">
        <v>-5.9426E-2</v>
      </c>
      <c r="G92" s="1">
        <v>3.7130000000000003E-2</v>
      </c>
      <c r="H92" s="1">
        <v>1.5899999999999999E-4</v>
      </c>
      <c r="J92" s="4">
        <v>3204.6953692523039</v>
      </c>
      <c r="K92" s="4">
        <v>2589.0019428133819</v>
      </c>
      <c r="M92" s="1">
        <v>-0.51168337031187794</v>
      </c>
      <c r="N92" s="1">
        <v>-4.5984190890300369E-2</v>
      </c>
      <c r="V92" s="1">
        <f ca="1"/>
        <v>-0.43915674924424919</v>
      </c>
      <c r="W92" s="1">
        <f ca="1"/>
        <v>0.1564593190071415</v>
      </c>
      <c r="X92" s="1">
        <f ca="1"/>
        <v>5.6013561001777568E-4</v>
      </c>
    </row>
    <row r="93" spans="1:24" x14ac:dyDescent="0.25">
      <c r="A93" s="2">
        <v>90</v>
      </c>
      <c r="B93" s="1">
        <v>-0.287325</v>
      </c>
      <c r="C93" s="1">
        <v>-8.7202000000000002E-2</v>
      </c>
      <c r="D93" s="1">
        <v>2.8299999999999999E-4</v>
      </c>
      <c r="F93" s="1">
        <v>-0.287325</v>
      </c>
      <c r="G93" s="1">
        <v>-8.7202000000000002E-2</v>
      </c>
      <c r="H93" s="1">
        <v>2.8299999999999999E-4</v>
      </c>
      <c r="J93" s="4">
        <v>2283.9062722818853</v>
      </c>
      <c r="K93" s="4">
        <v>2363.2357953961696</v>
      </c>
      <c r="M93" s="1">
        <v>-0.65198894593701762</v>
      </c>
      <c r="N93" s="1">
        <v>-0.12917627747628435</v>
      </c>
      <c r="V93" s="1">
        <f ca="1"/>
        <v>-0.60401419515963339</v>
      </c>
      <c r="W93" s="1">
        <f ca="1"/>
        <v>2.1310229094275712E-3</v>
      </c>
      <c r="X93" s="1">
        <f ca="1"/>
        <v>8.092666133305837E-4</v>
      </c>
    </row>
    <row r="94" spans="1:24" x14ac:dyDescent="0.25">
      <c r="A94" s="2">
        <v>91</v>
      </c>
      <c r="B94" s="1">
        <v>-6.6289000000000001E-2</v>
      </c>
      <c r="C94" s="1">
        <v>1.835E-3</v>
      </c>
      <c r="D94" s="1">
        <v>4.8299999999999998E-4</v>
      </c>
      <c r="F94" s="1">
        <v>-6.6289000000000001E-2</v>
      </c>
      <c r="G94" s="1">
        <v>1.835E-3</v>
      </c>
      <c r="H94" s="1">
        <v>4.8299999999999998E-4</v>
      </c>
      <c r="J94" s="4">
        <v>2132.5084093985915</v>
      </c>
      <c r="K94" s="4">
        <v>2367.5723330807218</v>
      </c>
      <c r="M94" s="1">
        <v>-0.67505825069979863</v>
      </c>
      <c r="N94" s="1">
        <v>-0.12757831594545321</v>
      </c>
      <c r="V94" s="1">
        <f ca="1"/>
        <v>-0.60153389342665164</v>
      </c>
      <c r="W94" s="1">
        <f ca="1"/>
        <v>-2.9931624172119253E-3</v>
      </c>
      <c r="X94" s="1">
        <f ca="1"/>
        <v>1.2696282876543119E-3</v>
      </c>
    </row>
    <row r="95" spans="1:24" x14ac:dyDescent="0.25">
      <c r="A95" s="2">
        <v>92</v>
      </c>
      <c r="B95" s="1">
        <v>-9.5007999999999995E-2</v>
      </c>
      <c r="C95" s="1">
        <v>-8.2544000000000006E-2</v>
      </c>
      <c r="D95" s="1">
        <v>6.7500000000000004E-4</v>
      </c>
      <c r="F95" s="1">
        <v>-9.5007999999999995E-2</v>
      </c>
      <c r="G95" s="1">
        <v>-8.2544000000000006E-2</v>
      </c>
      <c r="H95" s="1">
        <v>6.7500000000000004E-4</v>
      </c>
      <c r="J95" s="4">
        <v>1929.9030504384502</v>
      </c>
      <c r="K95" s="4">
        <v>2172.1434424189069</v>
      </c>
      <c r="M95" s="1">
        <v>-0.70593031641731219</v>
      </c>
      <c r="N95" s="1">
        <v>-0.19959149143405164</v>
      </c>
      <c r="V95" s="1">
        <f ca="1"/>
        <v>-0.69157264357648462</v>
      </c>
      <c r="W95" s="1">
        <f ca="1"/>
        <v>-0.10615686285528902</v>
      </c>
      <c r="X95" s="1">
        <f ca="1"/>
        <v>1.9304563299029631E-3</v>
      </c>
    </row>
    <row r="96" spans="1:24" x14ac:dyDescent="0.25">
      <c r="A96" s="2">
        <v>93</v>
      </c>
      <c r="B96" s="1">
        <v>0.12728400000000001</v>
      </c>
      <c r="C96" s="1">
        <v>9.2203999999999994E-2</v>
      </c>
      <c r="D96" s="1">
        <v>1.0369999999999999E-3</v>
      </c>
      <c r="F96" s="1">
        <v>0.12728400000000001</v>
      </c>
      <c r="G96" s="1">
        <v>9.2203999999999994E-2</v>
      </c>
      <c r="H96" s="1">
        <v>1.0369999999999999E-3</v>
      </c>
      <c r="J96" s="4">
        <v>2175.548830310458</v>
      </c>
      <c r="K96" s="4">
        <v>2372.4237563836996</v>
      </c>
      <c r="M96" s="1">
        <v>-0.66849995081217328</v>
      </c>
      <c r="N96" s="1">
        <v>-0.12579062531023699</v>
      </c>
      <c r="V96" s="1">
        <f ca="1"/>
        <v>-0.62059789845894642</v>
      </c>
      <c r="W96" s="1">
        <f ca="1"/>
        <v>-4.6393863998708262E-2</v>
      </c>
      <c r="X96" s="1">
        <f ca="1"/>
        <v>2.947393370462903E-3</v>
      </c>
    </row>
    <row r="97" spans="1:24" x14ac:dyDescent="0.25">
      <c r="A97" s="2">
        <v>94</v>
      </c>
      <c r="B97" s="1">
        <v>-7.2370000000000004E-2</v>
      </c>
      <c r="C97" s="1">
        <v>-4.0781999999999999E-2</v>
      </c>
      <c r="D97" s="1">
        <v>1.487E-3</v>
      </c>
      <c r="F97" s="1">
        <v>-7.2370000000000004E-2</v>
      </c>
      <c r="G97" s="1">
        <v>-4.0781999999999999E-2</v>
      </c>
      <c r="H97" s="1">
        <v>1.487E-3</v>
      </c>
      <c r="J97" s="4">
        <v>2018.10436146089</v>
      </c>
      <c r="K97" s="4">
        <v>2275.6715707508597</v>
      </c>
      <c r="M97" s="1">
        <v>-0.69249060937189633</v>
      </c>
      <c r="N97" s="1">
        <v>-0.16144263202883491</v>
      </c>
      <c r="V97" s="1">
        <f ca="1"/>
        <v>-0.6547858684699146</v>
      </c>
      <c r="W97" s="1">
        <f ca="1"/>
        <v>-0.11227596640267357</v>
      </c>
      <c r="X97" s="1">
        <f ca="1"/>
        <v>4.4076395075802743E-3</v>
      </c>
    </row>
    <row r="98" spans="1:24" x14ac:dyDescent="0.25">
      <c r="A98" s="2">
        <v>95</v>
      </c>
      <c r="B98" s="1">
        <v>-9.9265999999999993E-2</v>
      </c>
      <c r="C98" s="1">
        <v>-9.2099E-2</v>
      </c>
      <c r="D98" s="1">
        <v>1.9589999999999998E-3</v>
      </c>
      <c r="F98" s="1">
        <v>-9.9265999999999993E-2</v>
      </c>
      <c r="G98" s="1">
        <v>-9.2099E-2</v>
      </c>
      <c r="H98" s="1">
        <v>1.9589999999999998E-3</v>
      </c>
      <c r="J98" s="4">
        <v>1817.7752139161134</v>
      </c>
      <c r="K98" s="4">
        <v>2066.0844947562764</v>
      </c>
      <c r="M98" s="1">
        <v>-0.72301583654198565</v>
      </c>
      <c r="N98" s="1">
        <v>-0.23867292706161114</v>
      </c>
      <c r="V98" s="1">
        <f ca="1"/>
        <v>-0.65699643859820722</v>
      </c>
      <c r="W98" s="1">
        <f ca="1"/>
        <v>-0.15472051324392855</v>
      </c>
      <c r="X98" s="1">
        <f ca="1"/>
        <v>6.3370332661114581E-3</v>
      </c>
    </row>
    <row r="99" spans="1:24" x14ac:dyDescent="0.25">
      <c r="A99" s="2">
        <v>96</v>
      </c>
      <c r="B99" s="1">
        <v>1.5473000000000001E-2</v>
      </c>
      <c r="C99" s="1">
        <v>8.0961000000000005E-2</v>
      </c>
      <c r="D99" s="1">
        <v>2.477E-3</v>
      </c>
      <c r="F99" s="1">
        <v>1.5473000000000001E-2</v>
      </c>
      <c r="G99" s="1">
        <v>8.0961000000000005E-2</v>
      </c>
      <c r="H99" s="1">
        <v>2.477E-3</v>
      </c>
      <c r="J99" s="4">
        <v>1845.9016498010376</v>
      </c>
      <c r="K99" s="4">
        <v>2233.3567615362394</v>
      </c>
      <c r="M99" s="1">
        <v>-0.7187300605807998</v>
      </c>
      <c r="N99" s="1">
        <v>-0.17703512590944626</v>
      </c>
      <c r="V99" s="1">
        <f ca="1"/>
        <v>-0.68226509238713118</v>
      </c>
      <c r="W99" s="1">
        <f ca="1"/>
        <v>-0.14611101105979885</v>
      </c>
      <c r="X99" s="1">
        <f ca="1"/>
        <v>8.7934135346243725E-3</v>
      </c>
    </row>
    <row r="100" spans="1:24" x14ac:dyDescent="0.25">
      <c r="A100" s="2">
        <v>97</v>
      </c>
      <c r="B100" s="1">
        <v>-2.0698000000000001E-2</v>
      </c>
      <c r="C100" s="1">
        <v>5.5884000000000003E-2</v>
      </c>
      <c r="D100" s="1">
        <v>2.8660000000000001E-3</v>
      </c>
      <c r="F100" s="1">
        <v>-2.0698000000000001E-2</v>
      </c>
      <c r="G100" s="1">
        <v>5.5884000000000003E-2</v>
      </c>
      <c r="H100" s="1">
        <v>2.8660000000000001E-3</v>
      </c>
      <c r="J100" s="4">
        <v>1807.6951774534557</v>
      </c>
      <c r="K100" s="4">
        <v>2358.1656707979309</v>
      </c>
      <c r="M100" s="1">
        <v>-0.72455178578689838</v>
      </c>
      <c r="N100" s="1">
        <v>-0.13104455688576955</v>
      </c>
      <c r="V100" s="1">
        <f ca="1"/>
        <v>-0.6432352628623903</v>
      </c>
      <c r="W100" s="1">
        <f ca="1"/>
        <v>-9.2101449747162722E-2</v>
      </c>
      <c r="X100" s="1">
        <f ca="1"/>
        <v>1.16461729032451E-2</v>
      </c>
    </row>
    <row r="101" spans="1:24" x14ac:dyDescent="0.25">
      <c r="A101" s="2">
        <v>98</v>
      </c>
      <c r="B101" s="1">
        <v>-0.16577800000000001</v>
      </c>
      <c r="C101" s="1">
        <v>-5.7613999999999999E-2</v>
      </c>
      <c r="D101" s="1">
        <v>3.375E-3</v>
      </c>
      <c r="F101" s="1">
        <v>-0.16577800000000001</v>
      </c>
      <c r="G101" s="1">
        <v>-5.7613999999999999E-2</v>
      </c>
      <c r="H101" s="1">
        <v>3.375E-3</v>
      </c>
      <c r="J101" s="4">
        <v>1508.0190863255768</v>
      </c>
      <c r="K101" s="4">
        <v>2222.3023138405788</v>
      </c>
      <c r="M101" s="1">
        <v>-0.77021503984271789</v>
      </c>
      <c r="N101" s="1">
        <v>-0.1811085557853529</v>
      </c>
      <c r="V101" s="1">
        <f ca="1"/>
        <v>-0.66975290633071971</v>
      </c>
      <c r="W101" s="1">
        <f ca="1"/>
        <v>-0.18110855578535323</v>
      </c>
      <c r="X101" s="1">
        <f ca="1"/>
        <v>1.5017847987177424E-2</v>
      </c>
    </row>
    <row r="102" spans="1:24" x14ac:dyDescent="0.25">
      <c r="A102" s="2">
        <v>99</v>
      </c>
      <c r="B102" s="1">
        <v>0.27892099999999997</v>
      </c>
      <c r="C102" s="1">
        <v>6.2834000000000001E-2</v>
      </c>
      <c r="D102" s="1">
        <v>3.6909999999999998E-3</v>
      </c>
      <c r="F102" s="1">
        <v>0.27892099999999997</v>
      </c>
      <c r="G102" s="1">
        <v>6.2834000000000001E-2</v>
      </c>
      <c r="H102" s="1">
        <v>3.6909999999999998E-3</v>
      </c>
      <c r="J102" s="4">
        <v>1928.637277902593</v>
      </c>
      <c r="K102" s="4">
        <v>2361.9384574284377</v>
      </c>
      <c r="M102" s="1">
        <v>-0.70612318897068871</v>
      </c>
      <c r="N102" s="1">
        <v>-0.12965433077956978</v>
      </c>
      <c r="V102" s="1">
        <f ca="1"/>
        <v>-0.46981534256565216</v>
      </c>
      <c r="W102" s="1">
        <f ca="1"/>
        <v>-8.2158802323398783E-2</v>
      </c>
      <c r="X102" s="1">
        <f ca="1"/>
        <v>1.8716399193335898E-2</v>
      </c>
    </row>
    <row r="103" spans="1:24" x14ac:dyDescent="0.25">
      <c r="A103" s="2">
        <v>100</v>
      </c>
      <c r="B103" s="1">
        <v>-9.7079999999999996E-3</v>
      </c>
      <c r="C103" s="1">
        <v>-2.4399000000000001E-2</v>
      </c>
      <c r="D103" s="1">
        <v>3.4880000000000002E-3</v>
      </c>
      <c r="F103" s="1">
        <v>-9.7079999999999996E-3</v>
      </c>
      <c r="G103" s="1">
        <v>-2.4399000000000001E-2</v>
      </c>
      <c r="H103" s="1">
        <v>3.4880000000000002E-3</v>
      </c>
      <c r="J103" s="4">
        <v>1909.9140672087146</v>
      </c>
      <c r="K103" s="4">
        <v>2304.3095210056413</v>
      </c>
      <c r="M103" s="1">
        <v>-0.70897614505216122</v>
      </c>
      <c r="N103" s="1">
        <v>-0.15088989476287906</v>
      </c>
      <c r="V103" s="1">
        <f ca="1"/>
        <v>-0.43944265932836679</v>
      </c>
      <c r="W103" s="1">
        <f ca="1"/>
        <v>-7.6915125477430069E-2</v>
      </c>
      <c r="X103" s="1">
        <f ca="1"/>
        <v>2.2193017517408542E-2</v>
      </c>
    </row>
    <row r="104" spans="1:24" x14ac:dyDescent="0.25">
      <c r="A104" s="2">
        <v>101</v>
      </c>
      <c r="B104" s="1">
        <v>1.9807000000000002E-2</v>
      </c>
      <c r="C104" s="1">
        <v>3.6713999999999997E-2</v>
      </c>
      <c r="D104" s="1">
        <v>3.9979999999999998E-3</v>
      </c>
      <c r="F104" s="1">
        <v>1.9807000000000002E-2</v>
      </c>
      <c r="G104" s="1">
        <v>3.6713999999999997E-2</v>
      </c>
      <c r="H104" s="1">
        <v>3.9979999999999998E-3</v>
      </c>
      <c r="J104" s="4">
        <v>1947.7437351379174</v>
      </c>
      <c r="K104" s="4">
        <v>2388.9099407598424</v>
      </c>
      <c r="M104" s="1">
        <v>-0.70321183555720945</v>
      </c>
      <c r="N104" s="1">
        <v>-0.11971566635920339</v>
      </c>
      <c r="V104" s="1">
        <f ca="1"/>
        <v>-0.39222187736603809</v>
      </c>
      <c r="W104" s="1">
        <f ca="1"/>
        <v>-7.7285381190601576E-2</v>
      </c>
      <c r="X104" s="1">
        <f ca="1"/>
        <v>2.6116592663209426E-2</v>
      </c>
    </row>
    <row r="105" spans="1:24" x14ac:dyDescent="0.25">
      <c r="A105" s="2">
        <v>102</v>
      </c>
      <c r="B105" s="1">
        <v>-0.108823</v>
      </c>
      <c r="C105" s="1">
        <v>1.5608E-2</v>
      </c>
      <c r="D105" s="1">
        <v>3.98E-3</v>
      </c>
      <c r="F105" s="1">
        <v>-0.108823</v>
      </c>
      <c r="G105" s="1">
        <v>1.5608E-2</v>
      </c>
      <c r="H105" s="1">
        <v>3.98E-3</v>
      </c>
      <c r="J105" s="4">
        <v>1735.7844186490038</v>
      </c>
      <c r="K105" s="4">
        <v>2426.196047115222</v>
      </c>
      <c r="M105" s="1">
        <v>-0.73550921397636726</v>
      </c>
      <c r="N105" s="1">
        <v>-0.10597618847973789</v>
      </c>
      <c r="V105" s="1">
        <f ca="1"/>
        <v>-0.23999314695398821</v>
      </c>
      <c r="W105" s="1">
        <f ca="1"/>
        <v>2.6641544547397977E-2</v>
      </c>
      <c r="X105" s="1">
        <f ca="1"/>
        <v>2.9909072434510575E-2</v>
      </c>
    </row>
    <row r="106" spans="1:24" x14ac:dyDescent="0.25">
      <c r="A106" s="2">
        <v>103</v>
      </c>
      <c r="B106" s="1">
        <v>0.12650600000000001</v>
      </c>
      <c r="C106" s="1">
        <v>4.3470000000000002E-3</v>
      </c>
      <c r="D106" s="1">
        <v>4.2319999999999997E-3</v>
      </c>
      <c r="F106" s="1">
        <v>0.12650600000000001</v>
      </c>
      <c r="G106" s="1">
        <v>4.3470000000000002E-3</v>
      </c>
      <c r="H106" s="1">
        <v>4.2319999999999997E-3</v>
      </c>
      <c r="J106" s="4">
        <v>1955.3715623146147</v>
      </c>
      <c r="K106" s="4">
        <v>2436.742721332032</v>
      </c>
      <c r="M106" s="1">
        <v>-0.70204954259966157</v>
      </c>
      <c r="N106" s="1">
        <v>-0.10208986697105926</v>
      </c>
      <c r="V106" s="1">
        <f ca="1"/>
        <v>-8.3065016908389744E-2</v>
      </c>
      <c r="W106" s="1">
        <f ca="1"/>
        <v>2.9215744450478365E-2</v>
      </c>
      <c r="X106" s="1">
        <f ca="1"/>
        <v>3.3768337522029901E-2</v>
      </c>
    </row>
    <row r="107" spans="1:24" x14ac:dyDescent="0.25">
      <c r="A107" s="2">
        <v>104</v>
      </c>
      <c r="B107" s="1">
        <v>8.9802999999999994E-2</v>
      </c>
      <c r="C107" s="1">
        <v>6.6074999999999995E-2</v>
      </c>
      <c r="D107" s="1">
        <v>4.2579999999999996E-3</v>
      </c>
      <c r="F107" s="1">
        <v>8.9802999999999994E-2</v>
      </c>
      <c r="G107" s="1">
        <v>6.6074999999999995E-2</v>
      </c>
      <c r="H107" s="1">
        <v>4.2579999999999996E-3</v>
      </c>
      <c r="J107" s="4">
        <v>2130.9697947251543</v>
      </c>
      <c r="K107" s="4">
        <v>2597.7504966440465</v>
      </c>
      <c r="M107" s="1">
        <v>-0.6752926976737389</v>
      </c>
      <c r="N107" s="1">
        <v>-4.2760454931171754E-2</v>
      </c>
      <c r="V107" s="1">
        <f ca="1"/>
        <v>0.10418489376501272</v>
      </c>
      <c r="W107" s="1">
        <f ca="1"/>
        <v>0.19593874231030628</v>
      </c>
      <c r="X107" s="1">
        <f ca="1"/>
        <v>3.7469830967295836E-2</v>
      </c>
    </row>
    <row r="108" spans="1:24" x14ac:dyDescent="0.25">
      <c r="A108" s="2">
        <v>105</v>
      </c>
      <c r="B108" s="1">
        <v>0.142488</v>
      </c>
      <c r="C108" s="1">
        <v>3.2125000000000001E-2</v>
      </c>
      <c r="D108" s="1">
        <v>4.5560000000000002E-3</v>
      </c>
      <c r="F108" s="1">
        <v>0.142488</v>
      </c>
      <c r="G108" s="1">
        <v>3.2125000000000001E-2</v>
      </c>
      <c r="H108" s="1">
        <v>4.5560000000000002E-3</v>
      </c>
      <c r="J108" s="4">
        <v>2434.6074188359521</v>
      </c>
      <c r="K108" s="4">
        <v>2681.2032313487366</v>
      </c>
      <c r="M108" s="1">
        <v>-0.62902580357987459</v>
      </c>
      <c r="N108" s="1">
        <v>-1.2009134545835631E-2</v>
      </c>
      <c r="V108" s="1">
        <f ca="1"/>
        <v>0.11907734954794136</v>
      </c>
      <c r="W108" s="1">
        <f ca="1"/>
        <v>0.13015359255873848</v>
      </c>
      <c r="X108" s="1">
        <f ca="1"/>
        <v>4.1116905286400884E-2</v>
      </c>
    </row>
    <row r="109" spans="1:24" x14ac:dyDescent="0.25">
      <c r="A109" s="2">
        <v>106</v>
      </c>
      <c r="B109" s="1">
        <v>-0.13174</v>
      </c>
      <c r="C109" s="1">
        <v>-1.5921999999999999E-2</v>
      </c>
      <c r="D109" s="1">
        <v>4.6499999999999996E-3</v>
      </c>
      <c r="F109" s="1">
        <v>-0.13174</v>
      </c>
      <c r="G109" s="1">
        <v>-1.5921999999999999E-2</v>
      </c>
      <c r="H109" s="1">
        <v>4.6499999999999996E-3</v>
      </c>
      <c r="J109" s="4">
        <v>2113.8722374785038</v>
      </c>
      <c r="K109" s="4">
        <v>2638.5131134992021</v>
      </c>
      <c r="M109" s="1">
        <v>-0.67789794421626193</v>
      </c>
      <c r="N109" s="1">
        <v>-2.7739925105596863E-2</v>
      </c>
      <c r="V109" s="1">
        <f ca="1"/>
        <v>4.7454372452913063E-2</v>
      </c>
      <c r="W109" s="1">
        <f ca="1"/>
        <v>0.1594437208830719</v>
      </c>
      <c r="X109" s="1">
        <f ca="1"/>
        <v>4.4405068559035143E-2</v>
      </c>
    </row>
    <row r="110" spans="1:24" x14ac:dyDescent="0.25">
      <c r="A110" s="2">
        <v>107</v>
      </c>
      <c r="B110" s="1">
        <v>-9.4247999999999998E-2</v>
      </c>
      <c r="C110" s="1">
        <v>-4.7677999999999998E-2</v>
      </c>
      <c r="D110" s="1">
        <v>4.5149999999999999E-3</v>
      </c>
      <c r="F110" s="1">
        <v>-9.4247999999999998E-2</v>
      </c>
      <c r="G110" s="1">
        <v>-4.7677999999999998E-2</v>
      </c>
      <c r="H110" s="1">
        <v>4.5149999999999999E-3</v>
      </c>
      <c r="J110" s="4">
        <v>1914.6440068406298</v>
      </c>
      <c r="K110" s="4">
        <v>2512.7140852737871</v>
      </c>
      <c r="M110" s="1">
        <v>-0.70825541876976761</v>
      </c>
      <c r="N110" s="1">
        <v>-7.4095340956412237E-2</v>
      </c>
      <c r="V110" s="1">
        <f ca="1"/>
        <v>5.3289753421066344E-2</v>
      </c>
      <c r="W110" s="1">
        <f ca="1"/>
        <v>0.21617198698845885</v>
      </c>
      <c r="X110" s="1">
        <f ca="1"/>
        <v>4.7069348589692472E-2</v>
      </c>
    </row>
    <row r="111" spans="1:24" x14ac:dyDescent="0.25">
      <c r="A111" s="2">
        <v>108</v>
      </c>
      <c r="B111" s="1">
        <v>-0.114846</v>
      </c>
      <c r="C111" s="1">
        <v>-2.1027000000000001E-2</v>
      </c>
      <c r="D111" s="1">
        <v>4.7109999999999999E-3</v>
      </c>
      <c r="F111" s="1">
        <v>-0.114846</v>
      </c>
      <c r="G111" s="1">
        <v>-2.1027000000000001E-2</v>
      </c>
      <c r="H111" s="1">
        <v>4.7109999999999999E-3</v>
      </c>
      <c r="J111" s="4">
        <v>1694.7548012310108</v>
      </c>
      <c r="K111" s="4">
        <v>2459.879246202735</v>
      </c>
      <c r="M111" s="1">
        <v>-0.74176111694573499</v>
      </c>
      <c r="N111" s="1">
        <v>-9.3564338222121735E-2</v>
      </c>
      <c r="V111" s="1">
        <f ca="1"/>
        <v>-8.1882395297885213E-2</v>
      </c>
      <c r="W111" s="1">
        <f ca="1"/>
        <v>0.10142691421619454</v>
      </c>
      <c r="X111" s="1">
        <f ca="1"/>
        <v>4.9402721749125744E-2</v>
      </c>
    </row>
    <row r="112" spans="1:24" x14ac:dyDescent="0.25">
      <c r="A112" s="2">
        <v>109</v>
      </c>
      <c r="B112" s="1">
        <v>0.31514199999999998</v>
      </c>
      <c r="C112" s="1">
        <v>9.1325000000000003E-2</v>
      </c>
      <c r="D112" s="1">
        <v>4.5719999999999997E-3</v>
      </c>
      <c r="F112" s="1">
        <v>0.31514199999999998</v>
      </c>
      <c r="G112" s="1">
        <v>9.1325000000000003E-2</v>
      </c>
      <c r="H112" s="1">
        <v>4.5719999999999997E-3</v>
      </c>
      <c r="J112" s="4">
        <v>2228.843218800554</v>
      </c>
      <c r="K112" s="4">
        <v>2684.5277183622002</v>
      </c>
      <c r="M112" s="1">
        <v>-0.66037919886224772</v>
      </c>
      <c r="N112" s="1">
        <v>-1.0784101410256874E-2</v>
      </c>
      <c r="V112" s="1">
        <f ca="1"/>
        <v>0.23297514238013273</v>
      </c>
      <c r="W112" s="1">
        <f ca="1"/>
        <v>0.13839657306767483</v>
      </c>
      <c r="X112" s="1">
        <f ca="1"/>
        <v>5.1187886510224212E-2</v>
      </c>
    </row>
    <row r="113" spans="1:24" x14ac:dyDescent="0.25">
      <c r="A113" s="2">
        <v>110</v>
      </c>
      <c r="B113" s="1">
        <v>0.13659499999999999</v>
      </c>
      <c r="C113" s="1">
        <v>4.5430999999999999E-2</v>
      </c>
      <c r="D113" s="1">
        <v>4.705E-3</v>
      </c>
      <c r="F113" s="1">
        <v>0.13659499999999999</v>
      </c>
      <c r="G113" s="1">
        <v>4.5430999999999999E-2</v>
      </c>
      <c r="H113" s="1">
        <v>4.705E-3</v>
      </c>
      <c r="J113" s="4">
        <v>2533.2920582726156</v>
      </c>
      <c r="K113" s="4">
        <v>2806.4884971351134</v>
      </c>
      <c r="M113" s="1">
        <v>-0.61398869553083646</v>
      </c>
      <c r="N113" s="1">
        <v>0</v>
      </c>
      <c r="V113" s="1">
        <f ca="1"/>
        <v>0.67988063363654616</v>
      </c>
      <c r="W113" s="1">
        <f ca="1"/>
        <v>0.26287430816959545</v>
      </c>
      <c r="X113" s="1">
        <f ca="1"/>
        <v>5.2581263751094731E-2</v>
      </c>
    </row>
    <row r="114" spans="1:24" x14ac:dyDescent="0.25">
      <c r="A114" s="2">
        <v>111</v>
      </c>
      <c r="B114" s="1">
        <v>-0.13233500000000001</v>
      </c>
      <c r="C114" s="1">
        <v>1.6803999999999999E-2</v>
      </c>
      <c r="D114" s="1">
        <v>4.6709999999999998E-3</v>
      </c>
      <c r="F114" s="1">
        <v>-0.13233500000000001</v>
      </c>
      <c r="G114" s="1">
        <v>1.6803999999999999E-2</v>
      </c>
      <c r="H114" s="1">
        <v>4.6709999999999998E-3</v>
      </c>
      <c r="J114" s="4">
        <v>2198.0488537411093</v>
      </c>
      <c r="K114" s="4">
        <v>2853.648729840972</v>
      </c>
      <c r="M114" s="1">
        <v>-0.66507150150776317</v>
      </c>
      <c r="N114" s="1">
        <v>0</v>
      </c>
      <c r="V114" s="1">
        <f ca="1"/>
        <v>0.13969012158237604</v>
      </c>
      <c r="W114" s="1">
        <f ca="1"/>
        <v>0.20818081473125472</v>
      </c>
      <c r="X114" s="1">
        <f ca="1"/>
        <v>5.3609000015021113E-2</v>
      </c>
    </row>
    <row r="115" spans="1:24" x14ac:dyDescent="0.25">
      <c r="A115" s="2">
        <v>112</v>
      </c>
      <c r="B115" s="1">
        <v>0.129165</v>
      </c>
      <c r="C115" s="1">
        <v>5.3395999999999999E-2</v>
      </c>
      <c r="D115" s="1">
        <v>4.3429999999999996E-3</v>
      </c>
      <c r="F115" s="1">
        <v>0.129165</v>
      </c>
      <c r="G115" s="1">
        <v>5.3395999999999999E-2</v>
      </c>
      <c r="H115" s="1">
        <v>4.3429999999999996E-3</v>
      </c>
      <c r="J115" s="4">
        <v>2481.9598339345794</v>
      </c>
      <c r="K115" s="4">
        <v>3006.0221574195607</v>
      </c>
      <c r="M115" s="1">
        <v>-0.62181046200001344</v>
      </c>
      <c r="N115" s="1">
        <v>0</v>
      </c>
      <c r="V115" s="1">
        <f ca="1"/>
        <v>0.29951387685305297</v>
      </c>
      <c r="W115" s="1">
        <f ca="1"/>
        <v>0.30452186653626256</v>
      </c>
      <c r="X115" s="1">
        <f ca="1"/>
        <v>5.4506704516732229E-2</v>
      </c>
    </row>
    <row r="116" spans="1:24" x14ac:dyDescent="0.25">
      <c r="A116" s="2">
        <v>113</v>
      </c>
      <c r="B116" s="1">
        <v>-2.2289E-2</v>
      </c>
      <c r="C116" s="1">
        <v>3.2175000000000002E-2</v>
      </c>
      <c r="D116" s="1">
        <v>4.6350000000000002E-3</v>
      </c>
      <c r="F116" s="1">
        <v>-2.2289E-2</v>
      </c>
      <c r="G116" s="1">
        <v>3.2175000000000002E-2</v>
      </c>
      <c r="H116" s="1">
        <v>4.6350000000000002E-3</v>
      </c>
      <c r="J116" s="4">
        <v>2426.6394311960116</v>
      </c>
      <c r="K116" s="4">
        <v>3102.7409203345351</v>
      </c>
      <c r="M116" s="1">
        <v>-0.63023992861249511</v>
      </c>
      <c r="N116" s="1">
        <v>0</v>
      </c>
      <c r="V116" s="1">
        <f ca="1"/>
        <v>0.24587202485556148</v>
      </c>
      <c r="W116" s="1">
        <f ca="1"/>
        <v>0.2988103349545459</v>
      </c>
      <c r="X116" s="1">
        <f ca="1"/>
        <v>5.5175750441900373E-2</v>
      </c>
    </row>
    <row r="117" spans="1:24" x14ac:dyDescent="0.25">
      <c r="A117" s="2">
        <v>114</v>
      </c>
      <c r="B117" s="1">
        <v>-0.13184199999999999</v>
      </c>
      <c r="C117" s="1">
        <v>-4.0844999999999999E-2</v>
      </c>
      <c r="D117" s="1">
        <v>4.4889999999999999E-3</v>
      </c>
      <c r="F117" s="1">
        <v>-0.13184199999999999</v>
      </c>
      <c r="G117" s="1">
        <v>-4.0844999999999999E-2</v>
      </c>
      <c r="H117" s="1">
        <v>4.4889999999999999E-3</v>
      </c>
      <c r="J117" s="4">
        <v>2106.7064353082669</v>
      </c>
      <c r="K117" s="4">
        <v>2976.0094674434708</v>
      </c>
      <c r="M117" s="1">
        <v>-0.67898983594436657</v>
      </c>
      <c r="N117" s="1">
        <v>-4.084500000000002E-2</v>
      </c>
      <c r="V117" s="1">
        <f ca="1"/>
        <v>0.21369129292447453</v>
      </c>
      <c r="W117" s="1">
        <f ca="1"/>
        <v>0.22661541345019631</v>
      </c>
      <c r="X117" s="1">
        <f ca="1"/>
        <v>5.5710705776643277E-2</v>
      </c>
    </row>
    <row r="118" spans="1:24" x14ac:dyDescent="0.25">
      <c r="A118" s="2">
        <v>115</v>
      </c>
      <c r="B118" s="1">
        <v>-2.3324999999999999E-2</v>
      </c>
      <c r="C118" s="1">
        <v>4.9584999999999997E-2</v>
      </c>
      <c r="D118" s="1">
        <v>4.6480000000000002E-3</v>
      </c>
      <c r="F118" s="1">
        <v>-2.3324999999999999E-2</v>
      </c>
      <c r="G118" s="1">
        <v>4.9584999999999997E-2</v>
      </c>
      <c r="H118" s="1">
        <v>4.6480000000000002E-3</v>
      </c>
      <c r="J118" s="4">
        <v>2057.5675077047017</v>
      </c>
      <c r="K118" s="4">
        <v>3123.5748968866551</v>
      </c>
      <c r="M118" s="1">
        <v>-0.68647739802096419</v>
      </c>
      <c r="N118" s="1">
        <v>0</v>
      </c>
      <c r="V118" s="1">
        <f ca="1"/>
        <v>5.2264207662463535E-2</v>
      </c>
      <c r="W118" s="1">
        <f ca="1"/>
        <v>0.28186487212698785</v>
      </c>
      <c r="X118" s="1">
        <f ca="1"/>
        <v>5.6148030671291815E-2</v>
      </c>
    </row>
    <row r="119" spans="1:24" x14ac:dyDescent="0.25">
      <c r="A119" s="2">
        <v>116</v>
      </c>
      <c r="B119" s="1">
        <v>3.4585999999999999E-2</v>
      </c>
      <c r="C119" s="1">
        <v>3.5881999999999997E-2</v>
      </c>
      <c r="D119" s="1">
        <v>4.5009999999999998E-3</v>
      </c>
      <c r="F119" s="1">
        <v>3.4585999999999999E-2</v>
      </c>
      <c r="G119" s="1">
        <v>3.5881999999999997E-2</v>
      </c>
      <c r="H119" s="1">
        <v>4.5009999999999998E-3</v>
      </c>
      <c r="J119" s="4">
        <v>2128.7305375261767</v>
      </c>
      <c r="K119" s="4">
        <v>3235.6550113367421</v>
      </c>
      <c r="M119" s="1">
        <v>-0.67563390530891732</v>
      </c>
      <c r="N119" s="1">
        <v>0</v>
      </c>
      <c r="V119" s="1">
        <f ca="1"/>
        <v>-1.050816020255696E-3</v>
      </c>
      <c r="W119" s="1">
        <f ca="1"/>
        <v>0.24556034750711619</v>
      </c>
      <c r="X119" s="1">
        <f ca="1"/>
        <v>5.6403586486085677E-2</v>
      </c>
    </row>
    <row r="120" spans="1:24" x14ac:dyDescent="0.25">
      <c r="A120" s="2">
        <v>117</v>
      </c>
      <c r="B120" s="1">
        <v>3.4561000000000001E-2</v>
      </c>
      <c r="C120" s="1">
        <v>1.2172000000000001E-2</v>
      </c>
      <c r="D120" s="1">
        <v>4.6499999999999996E-3</v>
      </c>
      <c r="F120" s="1">
        <v>3.4561000000000001E-2</v>
      </c>
      <c r="G120" s="1">
        <v>1.2172000000000001E-2</v>
      </c>
      <c r="H120" s="1">
        <v>4.6499999999999996E-3</v>
      </c>
      <c r="J120" s="4">
        <v>2202.3015936336192</v>
      </c>
      <c r="K120" s="4">
        <v>3275.0394041347331</v>
      </c>
      <c r="M120" s="1">
        <v>-0.66442348871029866</v>
      </c>
      <c r="N120" s="1">
        <v>0</v>
      </c>
      <c r="V120" s="1">
        <f ca="1"/>
        <v>-9.5418186687940221E-2</v>
      </c>
      <c r="W120" s="1">
        <f ca="1"/>
        <v>0.22148122374419033</v>
      </c>
      <c r="X120" s="1">
        <f ca="1"/>
        <v>5.6502438055465731E-2</v>
      </c>
    </row>
    <row r="121" spans="1:24" x14ac:dyDescent="0.25">
      <c r="A121" s="2">
        <v>118</v>
      </c>
      <c r="B121" s="1">
        <v>-1.5066E-2</v>
      </c>
      <c r="C121" s="1">
        <v>2.4257000000000001E-2</v>
      </c>
      <c r="D121" s="1">
        <v>4.6119999999999998E-3</v>
      </c>
      <c r="F121" s="1">
        <v>-1.5066E-2</v>
      </c>
      <c r="G121" s="1">
        <v>2.4257000000000001E-2</v>
      </c>
      <c r="H121" s="1">
        <v>4.6119999999999998E-3</v>
      </c>
      <c r="J121" s="4">
        <v>2169.1217178239349</v>
      </c>
      <c r="K121" s="4">
        <v>3354.4820349608294</v>
      </c>
      <c r="M121" s="1">
        <v>-0.66947928442938931</v>
      </c>
      <c r="N121" s="1">
        <v>0</v>
      </c>
      <c r="V121" s="1">
        <f ca="1"/>
        <v>2.6136622339737237E-2</v>
      </c>
      <c r="W121" s="1">
        <f ca="1"/>
        <v>0.27135317910628376</v>
      </c>
      <c r="X121" s="1">
        <f ca="1"/>
        <v>5.6462476782737303E-2</v>
      </c>
    </row>
    <row r="122" spans="1:24" x14ac:dyDescent="0.25">
      <c r="A122" s="2">
        <v>119</v>
      </c>
      <c r="B122" s="1">
        <v>5.9804999999999997E-2</v>
      </c>
      <c r="C122" s="1">
        <v>2.1357000000000001E-2</v>
      </c>
      <c r="D122" s="1">
        <v>4.3829999999999997E-3</v>
      </c>
      <c r="F122" s="1">
        <v>5.9804999999999997E-2</v>
      </c>
      <c r="G122" s="1">
        <v>2.1357000000000001E-2</v>
      </c>
      <c r="H122" s="1">
        <v>4.3829999999999997E-3</v>
      </c>
      <c r="J122" s="4">
        <v>2298.846042158395</v>
      </c>
      <c r="K122" s="4">
        <v>3426.1237077814881</v>
      </c>
      <c r="M122" s="1">
        <v>-0.64971249303468903</v>
      </c>
      <c r="N122" s="1">
        <v>0</v>
      </c>
      <c r="V122" s="1">
        <f ca="1"/>
        <v>0.20066499774636437</v>
      </c>
      <c r="W122" s="1">
        <f ca="1"/>
        <v>0.36351514398749196</v>
      </c>
      <c r="X122" s="1">
        <f ca="1"/>
        <v>5.6323650536304504E-2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Cheung Cheng</dc:creator>
  <cp:lastModifiedBy>Kai Cheung Cheng</cp:lastModifiedBy>
  <dcterms:created xsi:type="dcterms:W3CDTF">2015-06-05T18:17:20Z</dcterms:created>
  <dcterms:modified xsi:type="dcterms:W3CDTF">2025-01-04T18:20:48Z</dcterms:modified>
</cp:coreProperties>
</file>