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0A015CF0-CA66-284E-A224-AEA898D56487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5" i="1" l="1"/>
  <c r="M145" i="1" s="1"/>
  <c r="F145" i="1"/>
  <c r="G145" i="1" s="1"/>
  <c r="H145" i="1" s="1"/>
  <c r="I145" i="1"/>
  <c r="J145" i="1" s="1"/>
  <c r="K145" i="1"/>
  <c r="L145" i="1"/>
  <c r="E146" i="1"/>
  <c r="M146" i="1" s="1"/>
  <c r="F146" i="1"/>
  <c r="G146" i="1" s="1"/>
  <c r="H146" i="1" s="1"/>
  <c r="I146" i="1"/>
  <c r="J146" i="1" s="1"/>
  <c r="K146" i="1"/>
  <c r="L146" i="1"/>
  <c r="G205" i="3"/>
  <c r="H205" i="3" s="1"/>
  <c r="D205" i="3"/>
  <c r="E205" i="3" s="1"/>
  <c r="F205" i="3" s="1"/>
  <c r="G204" i="3"/>
  <c r="H204" i="3" s="1"/>
  <c r="D204" i="3"/>
  <c r="E204" i="3" s="1"/>
  <c r="F204" i="3" s="1"/>
  <c r="I3798" i="4"/>
  <c r="S3798" i="4" s="1"/>
  <c r="G3798" i="4"/>
  <c r="L3798" i="4" s="1"/>
  <c r="I3785" i="4"/>
  <c r="S3785" i="4" s="1"/>
  <c r="G3785" i="4"/>
  <c r="L3785" i="4" s="1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I3790" i="4"/>
  <c r="M3790" i="4" s="1"/>
  <c r="I3791" i="4"/>
  <c r="S3791" i="4" s="1"/>
  <c r="I3792" i="4"/>
  <c r="S3792" i="4" s="1"/>
  <c r="I3793" i="4"/>
  <c r="I3794" i="4"/>
  <c r="L3794" i="4" s="1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S3789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N146" i="1" l="1"/>
  <c r="N145" i="1"/>
  <c r="J205" i="3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<sst xmlns="http://schemas.openxmlformats.org/spreadsheetml/2006/main" count="15998" uniqueCount="527">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</sst>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6"/>
  <sheetViews>
    <sheetView tabSelected="1" topLeftCell="A126" zoomScale="150" workbookViewId="0">
      <selection activeCell="A146" sqref="A146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  <row r="145" spans="1:15" x14ac:dyDescent="0.2">
      <c r="A145" s="1">
        <v>45643</v>
      </c>
      <c r="E145" s="5">
        <f t="shared" ref="E145:E146" si="386"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 t="shared" ref="F145:F146" si="387">A145+(TIME(INT(C145),MOD(C145, 1)*60,0))</f>
        <v>45643</v>
      </c>
      <c r="G145" s="5">
        <f t="shared" ref="G145:G146" si="388">F145+(1/24)*D145</f>
        <v>45643</v>
      </c>
      <c r="H145">
        <f t="shared" ref="H145:H146" si="389">(G145-E145)*1440</f>
        <v>0</v>
      </c>
      <c r="I145" t="str">
        <f t="shared" ref="I145:I146" si="390">IF(A145&gt;0,"sleep",0)</f>
        <v>sleep</v>
      </c>
      <c r="J145" t="str">
        <f t="shared" ref="J145:J146" si="391">I145</f>
        <v>sleep</v>
      </c>
      <c r="K145" t="str">
        <f t="shared" ref="K145:K146" si="392">IF(A145&gt;0,"blue",0)</f>
        <v>blue</v>
      </c>
      <c r="L145">
        <f t="shared" ref="L145:L146" si="393">IF(A145&gt;0,0,0)</f>
        <v>0</v>
      </c>
      <c r="M145" s="1">
        <f t="shared" ref="M145:M146" si="394">INT(E145)</f>
        <v>45643</v>
      </c>
      <c r="N145" s="1">
        <f t="shared" ref="N145:N146" si="395">INT(F145)</f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 t="shared" si="386"/>
        <v>45643.95416666667</v>
      </c>
      <c r="F146" s="5">
        <f t="shared" si="387"/>
        <v>45644.3125</v>
      </c>
      <c r="G146" s="5">
        <f t="shared" si="388"/>
        <v>45644.324999999997</v>
      </c>
      <c r="H146">
        <f t="shared" si="389"/>
        <v>533.9999999909196</v>
      </c>
      <c r="I146" t="str">
        <f t="shared" si="390"/>
        <v>sleep</v>
      </c>
      <c r="J146" t="str">
        <f t="shared" si="391"/>
        <v>sleep</v>
      </c>
      <c r="K146" t="str">
        <f t="shared" si="392"/>
        <v>blue</v>
      </c>
      <c r="L146">
        <f t="shared" si="393"/>
        <v>0</v>
      </c>
      <c r="M146" s="1">
        <f t="shared" si="394"/>
        <v>45643</v>
      </c>
      <c r="N146" s="1">
        <f t="shared" si="395"/>
        <v>45644</v>
      </c>
      <c r="O146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5"/>
  <sheetViews>
    <sheetView topLeftCell="A183" zoomScale="150" workbookViewId="0">
      <selection activeCell="G207" sqref="G207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5" si="240">A200+TIME(INT(C200), MOD(C200, 1)*60, 0)</f>
        <v>45630.67083333333</v>
      </c>
      <c r="E200" s="5">
        <f t="shared" ref="E200:E205" si="241">D200+(1/12)</f>
        <v>45630.754166666666</v>
      </c>
      <c r="F200">
        <f t="shared" ref="F200:F205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5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240"/>
        <v>45642.54583333333</v>
      </c>
      <c r="E204" s="5">
        <f t="shared" si="241"/>
        <v>45642.629166666666</v>
      </c>
      <c r="F204">
        <f t="shared" si="242"/>
        <v>120.00000000349246</v>
      </c>
      <c r="G204" t="str">
        <f t="shared" ref="G204:G205" si="246">IF(A204&gt;0,"caffein",0)</f>
        <v>caffein</v>
      </c>
      <c r="H204" t="str">
        <f t="shared" ref="H204:H205" si="247">IF(G204="caffein","grey","red")</f>
        <v>grey</v>
      </c>
      <c r="I204">
        <v>6</v>
      </c>
      <c r="J204" s="1">
        <f t="shared" si="245"/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si="240"/>
        <v>45642.612500000003</v>
      </c>
      <c r="E205" s="5">
        <f t="shared" si="241"/>
        <v>45642.695833333339</v>
      </c>
      <c r="F205">
        <f t="shared" si="242"/>
        <v>120.00000000349246</v>
      </c>
      <c r="G205" t="str">
        <f t="shared" si="246"/>
        <v>caffein</v>
      </c>
      <c r="H205" t="str">
        <f t="shared" si="247"/>
        <v>grey</v>
      </c>
      <c r="I205">
        <v>6</v>
      </c>
      <c r="J205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5"/>
  <sheetViews>
    <sheetView topLeftCell="A3772" zoomScaleNormal="70" workbookViewId="0">
      <selection activeCell="B3808" sqref="B3808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135</v>
      </c>
      <c r="J3778" s="11">
        <v>0.60763888888888884</v>
      </c>
      <c r="K3778" s="11">
        <v>0.70138888888888884</v>
      </c>
      <c r="L3778">
        <f>IF(I3778&gt;0, G3778, 0)</f>
        <v>6</v>
      </c>
      <c r="M3778" s="5">
        <f>IF(I3778=0,0,A3778+J3778)</f>
        <v>45642.607638888891</v>
      </c>
      <c r="N3778" s="5">
        <f>IF(I3778&gt;0,A3778+K3778,0)</f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10.000000000000124</v>
      </c>
      <c r="J3794" s="11">
        <v>0.54513888888888884</v>
      </c>
      <c r="K3794" s="11">
        <v>0.55208333333333337</v>
      </c>
      <c r="L3794">
        <f>IF(I3794&gt;0, G3794, 0)</f>
        <v>0</v>
      </c>
      <c r="M3794" s="5">
        <f>IF(I3794=0,0,A3794+J3794)</f>
        <v>45642.545138888891</v>
      </c>
      <c r="N3794" s="5">
        <f>IF(I3794&gt;0,A3794+K3794,0)</f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</sheetData>
  <autoFilter ref="A3765:S3795" xr:uid="{00000000-0001-0000-0300-000000000000}">
    <sortState xmlns:xlrd2="http://schemas.microsoft.com/office/spreadsheetml/2017/richdata2" ref="A3766:S3796">
      <sortCondition descending="1" ref="G3765:G3796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2024-12-18T15:55:50Z</dcterms:modified>
</cp:coreProperties>
</file>