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4E882900-1BE9-524F-A48A-B930B4F7B5E8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02" i="4" l="1"/>
  <c r="S3902" i="4" s="1"/>
  <c r="G3902" i="4"/>
  <c r="I3878" i="4"/>
  <c r="S3878" i="4" s="1"/>
  <c r="G3878" i="4"/>
  <c r="G212" i="3"/>
  <c r="H212" i="3" s="1"/>
  <c r="D212" i="3"/>
  <c r="E212" i="3" s="1"/>
  <c r="F212" i="3" s="1"/>
  <c r="I3893" i="4"/>
  <c r="S3893" i="4" s="1"/>
  <c r="G3893" i="4"/>
  <c r="I3898" i="4"/>
  <c r="G3898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1" i="4"/>
  <c r="I3875" i="4"/>
  <c r="N3875" i="4" s="1"/>
  <c r="L3875" i="4"/>
  <c r="M3875" i="4"/>
  <c r="I3894" i="4"/>
  <c r="G3894" i="4"/>
  <c r="S3895" i="4"/>
  <c r="L3895" i="4"/>
  <c r="S3888" i="4"/>
  <c r="L3888" i="4"/>
  <c r="S3884" i="4"/>
  <c r="S3880" i="4"/>
  <c r="L3880" i="4"/>
  <c r="S3868" i="4"/>
  <c r="G3875" i="4"/>
  <c r="G3901" i="4"/>
  <c r="I3900" i="4"/>
  <c r="N3900" i="4" s="1"/>
  <c r="G3900" i="4"/>
  <c r="I3899" i="4"/>
  <c r="L3899" i="4" s="1"/>
  <c r="G3899" i="4"/>
  <c r="I3897" i="4"/>
  <c r="N3897" i="4" s="1"/>
  <c r="G3897" i="4"/>
  <c r="I3896" i="4"/>
  <c r="N3896" i="4" s="1"/>
  <c r="G3896" i="4"/>
  <c r="I3895" i="4"/>
  <c r="N3895" i="4" s="1"/>
  <c r="G3895" i="4"/>
  <c r="I3892" i="4"/>
  <c r="N3892" i="4" s="1"/>
  <c r="G3892" i="4"/>
  <c r="I3891" i="4"/>
  <c r="N3891" i="4" s="1"/>
  <c r="G3891" i="4"/>
  <c r="I3889" i="4"/>
  <c r="N3889" i="4" s="1"/>
  <c r="G3889" i="4"/>
  <c r="I3888" i="4"/>
  <c r="N3888" i="4" s="1"/>
  <c r="G3888" i="4"/>
  <c r="I3887" i="4"/>
  <c r="N3887" i="4" s="1"/>
  <c r="G3887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0" i="4"/>
  <c r="N3890" i="4" s="1"/>
  <c r="G3890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902" i="4" l="1"/>
  <c r="M3902" i="4"/>
  <c r="N3902" i="4"/>
  <c r="S3876" i="4"/>
  <c r="L3884" i="4"/>
  <c r="S3891" i="4"/>
  <c r="L3893" i="4"/>
  <c r="S3881" i="4"/>
  <c r="L3877" i="4"/>
  <c r="S3889" i="4"/>
  <c r="L3872" i="4"/>
  <c r="M3882" i="4"/>
  <c r="L3891" i="4"/>
  <c r="M3897" i="4"/>
  <c r="S3896" i="4"/>
  <c r="S3871" i="4"/>
  <c r="L3882" i="4"/>
  <c r="L3874" i="4"/>
  <c r="N3882" i="4"/>
  <c r="M3891" i="4"/>
  <c r="S3897" i="4"/>
  <c r="L3897" i="4"/>
  <c r="S3874" i="4"/>
  <c r="S3900" i="4"/>
  <c r="L3878" i="4"/>
  <c r="M3878" i="4"/>
  <c r="N3878" i="4"/>
  <c r="M3877" i="4"/>
  <c r="N3877" i="4"/>
  <c r="S3877" i="4"/>
  <c r="J212" i="3"/>
  <c r="S3892" i="4"/>
  <c r="M3870" i="4"/>
  <c r="M3872" i="4"/>
  <c r="M3874" i="4"/>
  <c r="M3880" i="4"/>
  <c r="M3884" i="4"/>
  <c r="M3888" i="4"/>
  <c r="M3895" i="4"/>
  <c r="L3894" i="4"/>
  <c r="N3870" i="4"/>
  <c r="N3872" i="4"/>
  <c r="S3887" i="4"/>
  <c r="L3870" i="4"/>
  <c r="L3898" i="4"/>
  <c r="L3868" i="4"/>
  <c r="L3871" i="4"/>
  <c r="L3890" i="4"/>
  <c r="L3876" i="4"/>
  <c r="L3879" i="4"/>
  <c r="L3881" i="4"/>
  <c r="L3883" i="4"/>
  <c r="L3887" i="4"/>
  <c r="L3889" i="4"/>
  <c r="L3892" i="4"/>
  <c r="L3896" i="4"/>
  <c r="L3900" i="4"/>
  <c r="M3893" i="4"/>
  <c r="S3890" i="4"/>
  <c r="S3883" i="4"/>
  <c r="M3868" i="4"/>
  <c r="M3871" i="4"/>
  <c r="M3890" i="4"/>
  <c r="M3876" i="4"/>
  <c r="M3879" i="4"/>
  <c r="M3881" i="4"/>
  <c r="M3883" i="4"/>
  <c r="M3887" i="4"/>
  <c r="M3889" i="4"/>
  <c r="M3892" i="4"/>
  <c r="M3896" i="4"/>
  <c r="M3900" i="4"/>
  <c r="L3901" i="4"/>
  <c r="N3893" i="4"/>
  <c r="S3879" i="4"/>
  <c r="M3899" i="4"/>
  <c r="N3899" i="4"/>
  <c r="S3899" i="4"/>
  <c r="S3898" i="4"/>
  <c r="N3898" i="4"/>
  <c r="M3898" i="4"/>
  <c r="M148" i="1"/>
  <c r="S3901" i="4"/>
  <c r="N3901" i="4"/>
  <c r="M3901" i="4"/>
  <c r="M3873" i="4"/>
  <c r="N3873" i="4"/>
  <c r="L3873" i="4"/>
  <c r="S3894" i="4"/>
  <c r="N3894" i="4"/>
  <c r="M3894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<sst xmlns="http://schemas.openxmlformats.org/spreadsheetml/2006/main" count="16405" uniqueCount="529">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</sst>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8"/>
  <sheetViews>
    <sheetView topLeftCell="A132" zoomScale="150" workbookViewId="0">
      <selection activeCell="E150" sqref="E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8" si="93">IF(A125&gt;0,"sleep",0)</f>
        <v>sleep</v>
      </c>
      <c r="J125" t="str">
        <f t="shared" ref="J125:J148" si="94">I125</f>
        <v>sleep</v>
      </c>
      <c r="K125" t="str">
        <f t="shared" ref="K125:K148" si="95">IF(A125&gt;0,"blue",0)</f>
        <v>blue</v>
      </c>
      <c r="L125">
        <f t="shared" ref="L125:L148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8" si="98">INT(E130)</f>
        <v>45618</v>
      </c>
      <c r="N130" s="1">
        <f t="shared" ref="N130:N148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A159" sqref="A159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8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8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" si="51">IF(A158&gt;0,"free_time",0)</f>
        <v>free_time</v>
      </c>
      <c r="I158" t="str">
        <f t="shared" ref="I158" si="52">IF(A158&gt;0,"red",0)</f>
        <v>red</v>
      </c>
      <c r="J158">
        <f t="shared" ref="J158" si="53">IF(A158&gt;0,-1,0)</f>
        <v>-1</v>
      </c>
      <c r="K158" s="1">
        <f t="shared" si="47"/>
        <v>45658</v>
      </c>
    </row>
    <row r="159" spans="1:11" x14ac:dyDescent="0.2">
      <c r="A15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2"/>
  <sheetViews>
    <sheetView topLeftCell="A186" zoomScale="150" workbookViewId="0">
      <selection activeCell="H215" sqref="H21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8"/>
  <sheetViews>
    <sheetView tabSelected="1" topLeftCell="A3860" zoomScaleNormal="70" workbookViewId="0">
      <selection activeCell="K3903" sqref="K390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4" si="560">ROUND(E3863*(1/(F3863/60)),0)</f>
        <v>0</v>
      </c>
      <c r="I3863" s="7">
        <f t="shared" ref="I3863:I3894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1" si="567">ROUND(E3868*(1/(F3868/60)),0)</f>
        <v>16</v>
      </c>
      <c r="I3868" s="7">
        <f t="shared" ref="I3868:I3895" si="568">IF(J3868=0, 0, (K3868-J3868)*1440)</f>
        <v>0</v>
      </c>
      <c r="L3868">
        <f t="shared" ref="L3868:L3895" si="569">IF(I3868&gt;0, G3868, 0)</f>
        <v>0</v>
      </c>
      <c r="M3868" s="5">
        <f t="shared" ref="M3868:M3895" si="570">IF(I3868=0,0,A3868+J3868)</f>
        <v>0</v>
      </c>
      <c r="N3868" s="5">
        <f t="shared" ref="N3868:N3895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:S3895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0</v>
      </c>
      <c r="L3887">
        <f>IF(I3887&gt;0, G3887, 0)</f>
        <v>0</v>
      </c>
      <c r="M3887" s="5">
        <f>IF(I3887=0,0,A3887+J3887)</f>
        <v>0</v>
      </c>
      <c r="N3887" s="5">
        <f>IF(I3887&gt;0,A3887+K3887,0)</f>
        <v>0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0</v>
      </c>
    </row>
    <row r="3888" spans="1:19" x14ac:dyDescent="0.2">
      <c r="A3888" s="1">
        <v>45664</v>
      </c>
      <c r="B3888" s="12" t="s">
        <v>91</v>
      </c>
      <c r="C3888" s="12" t="s">
        <v>334</v>
      </c>
      <c r="E3888" s="12">
        <v>5</v>
      </c>
      <c r="F3888" s="12">
        <v>60</v>
      </c>
      <c r="G3888" s="12">
        <f>ROUND(E3888*(1/(F3888/60)),0)</f>
        <v>5</v>
      </c>
      <c r="I3888" s="13">
        <f>IF(J3888=0, 0, (K3888-J3888)*1440)</f>
        <v>0</v>
      </c>
      <c r="L3888">
        <f>IF(I3888&gt;0, G3888, 0)</f>
        <v>0</v>
      </c>
      <c r="M3888" s="5">
        <f>IF(I3888=0,0,A3888+J3888)</f>
        <v>0</v>
      </c>
      <c r="N3888" s="5">
        <f>IF(I3888&gt;0,A3888+K3888,0)</f>
        <v>0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0</v>
      </c>
    </row>
    <row r="3889" spans="1:19" x14ac:dyDescent="0.2">
      <c r="A3889" s="1">
        <v>45664</v>
      </c>
      <c r="B3889" s="12" t="s">
        <v>289</v>
      </c>
      <c r="C3889" s="12" t="s">
        <v>219</v>
      </c>
      <c r="E3889" s="12">
        <v>2</v>
      </c>
      <c r="F3889" s="12">
        <v>30</v>
      </c>
      <c r="G3889" s="12">
        <f>ROUND(E3889*(1/(F3889/60)),0)</f>
        <v>4</v>
      </c>
      <c r="I3889" s="7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7" t="s">
        <v>338</v>
      </c>
      <c r="C3890" s="7" t="s">
        <v>32</v>
      </c>
      <c r="E3890" s="12">
        <v>1</v>
      </c>
      <c r="F3890" s="12">
        <v>20</v>
      </c>
      <c r="G3890" s="12">
        <f>ROUND(E3890*(1/(F3890/60)),0)</f>
        <v>3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12" t="s">
        <v>489</v>
      </c>
      <c r="C3891" s="12" t="s">
        <v>32</v>
      </c>
      <c r="E3891" s="12">
        <v>1</v>
      </c>
      <c r="F3891" s="12">
        <v>20</v>
      </c>
      <c r="G3891" s="12">
        <f>ROUND(E3891*(1/(F3891/60)),0)</f>
        <v>3</v>
      </c>
      <c r="I3891" s="13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451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7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137</v>
      </c>
      <c r="C3893" s="12" t="s">
        <v>448</v>
      </c>
      <c r="E3893" s="12">
        <v>5</v>
      </c>
      <c r="F3893" s="12">
        <v>90</v>
      </c>
      <c r="G3893" s="12">
        <f>ROUND(E3893*(1/(F3893/60)),0)</f>
        <v>3</v>
      </c>
      <c r="I3893" s="13">
        <f>IF(J3893=0, 0, (K3893-J3893)*1440)</f>
        <v>99.999999999999972</v>
      </c>
      <c r="J3893" s="11">
        <v>0.43055555555555558</v>
      </c>
      <c r="K3893" s="11">
        <v>0.5</v>
      </c>
      <c r="L3893">
        <f>IF(I3893&gt;0, G3893, 0)</f>
        <v>3</v>
      </c>
      <c r="M3893" s="5">
        <f>IF(I3893=0,0,A3893+J3893)</f>
        <v>45664.430555555555</v>
      </c>
      <c r="N3893" s="5">
        <f>IF(I3893&gt;0,A3893+K3893,0)</f>
        <v>45664.5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45664</v>
      </c>
    </row>
    <row r="3894" spans="1:19" x14ac:dyDescent="0.2">
      <c r="A3894" s="1">
        <v>45664</v>
      </c>
      <c r="B3894" s="12" t="s">
        <v>137</v>
      </c>
      <c r="C3894" s="12" t="s">
        <v>417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90</v>
      </c>
      <c r="J3894" s="11">
        <v>0.59375</v>
      </c>
      <c r="K3894" s="11">
        <v>0.65625</v>
      </c>
      <c r="L3894">
        <f>IF(I3894&gt;0, G3894, 0)</f>
        <v>3</v>
      </c>
      <c r="M3894" s="5">
        <f>IF(I3894=0,0,A3894+J3894)</f>
        <v>45664.59375</v>
      </c>
      <c r="N3894" s="5">
        <f>IF(I3894&gt;0,A3894+K3894,0)</f>
        <v>45664.65625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341</v>
      </c>
      <c r="C3895" s="12" t="s">
        <v>125</v>
      </c>
      <c r="E3895" s="12">
        <v>1</v>
      </c>
      <c r="F3895" s="12">
        <v>30</v>
      </c>
      <c r="G3895" s="12">
        <f>ROUND(E3895*(1/(F3895/60)),0)</f>
        <v>2</v>
      </c>
      <c r="I3895" s="13">
        <f>IF(J3895=0, 0, (K3895-J3895)*1440)</f>
        <v>0</v>
      </c>
      <c r="L3895">
        <f>IF(I3895&gt;0, G3895, 0)</f>
        <v>0</v>
      </c>
      <c r="M3895" s="5">
        <f>IF(I3895=0,0,A3895+J3895)</f>
        <v>0</v>
      </c>
      <c r="N3895" s="5">
        <f>IF(I3895&gt;0,A3895+K3895,0)</f>
        <v>0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0</v>
      </c>
    </row>
    <row r="3896" spans="1:19" x14ac:dyDescent="0.2">
      <c r="A3896" s="1">
        <v>45664</v>
      </c>
      <c r="B3896" s="12" t="s">
        <v>39</v>
      </c>
      <c r="C3896" s="12" t="s">
        <v>40</v>
      </c>
      <c r="E3896" s="12">
        <v>1</v>
      </c>
      <c r="F3896" s="12">
        <v>30</v>
      </c>
      <c r="G3896" s="12">
        <f>ROUND(E3896*(1/(F3896/60)),0)</f>
        <v>2</v>
      </c>
      <c r="I3896" s="7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524</v>
      </c>
      <c r="C3897" s="12" t="s">
        <v>69</v>
      </c>
      <c r="E3897" s="12">
        <v>1</v>
      </c>
      <c r="F3897" s="12">
        <v>30</v>
      </c>
      <c r="G3897" s="12">
        <f>ROUND(E3897*(1/(F3897/60)),0)</f>
        <v>2</v>
      </c>
      <c r="I3897" s="13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461</v>
      </c>
      <c r="C3898" s="12" t="s">
        <v>42</v>
      </c>
      <c r="E3898" s="12">
        <v>1</v>
      </c>
      <c r="F3898" s="12">
        <v>60</v>
      </c>
      <c r="G3898" s="12">
        <f>ROUND(E3898*(1/(F3898/60)),0)</f>
        <v>1</v>
      </c>
      <c r="I3898" s="13">
        <f>IF(J3898=0, 0, (K3898-J3898)*1440)</f>
        <v>70.000000000000071</v>
      </c>
      <c r="J3898" s="11">
        <v>0.53472222222222221</v>
      </c>
      <c r="K3898" s="11">
        <v>0.58333333333333337</v>
      </c>
      <c r="L3898">
        <f>IF(I3898&gt;0, G3898, 0)</f>
        <v>1</v>
      </c>
      <c r="M3898" s="5">
        <f>IF(I3898=0,0,A3898+J3898)</f>
        <v>45664.534722222219</v>
      </c>
      <c r="N3898" s="5">
        <f>IF(I3898&gt;0,A3898+K3898,0)</f>
        <v>45664.583333333336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45664</v>
      </c>
    </row>
    <row r="3899" spans="1:19" x14ac:dyDescent="0.2">
      <c r="A3899" s="1">
        <v>45664</v>
      </c>
      <c r="B3899" s="12" t="s">
        <v>47</v>
      </c>
      <c r="C3899" s="12" t="s">
        <v>34</v>
      </c>
      <c r="E3899" s="12">
        <v>0</v>
      </c>
      <c r="F3899" s="12">
        <v>30</v>
      </c>
      <c r="G3899" s="12">
        <f>ROUND(E3899*(1/(F3899/60)),0)</f>
        <v>0</v>
      </c>
      <c r="I3899" s="13">
        <f>IF(J3899=0, 0, (K3899-J3899)*1440)</f>
        <v>14.999999999999947</v>
      </c>
      <c r="J3899" s="11">
        <v>0.55555555555555558</v>
      </c>
      <c r="K3899" s="11">
        <v>0.56597222222222221</v>
      </c>
      <c r="L3899">
        <f>IF(I3899&gt;0, G3899, 0)</f>
        <v>0</v>
      </c>
      <c r="M3899" s="5">
        <f>IF(I3899=0,0,A3899+J3899)</f>
        <v>45664.555555555555</v>
      </c>
      <c r="N3899" s="5">
        <f>IF(I3899&gt;0,A3899+K3899,0)</f>
        <v>45664.565972222219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43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7">
        <f>IF(J3900=0, 0, (K3900-J3900)*1440)</f>
        <v>0</v>
      </c>
      <c r="L3900">
        <f>IF(I3900&gt;0, G3900, 0)</f>
        <v>0</v>
      </c>
      <c r="M3900" s="5">
        <f>IF(I3900=0,0,A3900+J3900)</f>
        <v>0</v>
      </c>
      <c r="N3900" s="5">
        <f>IF(I3900&gt;0,A3900+K3900,0)</f>
        <v>0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0</v>
      </c>
    </row>
    <row r="3901" spans="1:19" x14ac:dyDescent="0.2">
      <c r="A3901" s="1">
        <v>45664</v>
      </c>
      <c r="B3901" s="12" t="s">
        <v>33</v>
      </c>
      <c r="C3901" s="12" t="s">
        <v>34</v>
      </c>
      <c r="E3901" s="12">
        <v>0</v>
      </c>
      <c r="F3901" s="12">
        <v>20</v>
      </c>
      <c r="G3901" s="12">
        <f>ROUND(E3901*(1/(F3901/60)),0)</f>
        <v>0</v>
      </c>
      <c r="I3901" s="7">
        <f>IF(J3901=0, 0, (K3901-J3901)*1440)</f>
        <v>10.000000000000044</v>
      </c>
      <c r="J3901" s="11">
        <v>0.40972222222222221</v>
      </c>
      <c r="K3901" s="11">
        <v>0.41666666666666669</v>
      </c>
      <c r="L3901">
        <f>IF(I3901&gt;0, G3901, 0)</f>
        <v>0</v>
      </c>
      <c r="M3901" s="5">
        <f>IF(I3901=0,0,A3901+J3901)</f>
        <v>45664.409722222219</v>
      </c>
      <c r="N3901" s="5">
        <f>IF(I3901&gt;0,A3901+K3901,0)</f>
        <v>45664.416666666664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45664</v>
      </c>
    </row>
    <row r="3902" spans="1:19" x14ac:dyDescent="0.2">
      <c r="A3902" s="1">
        <v>45664</v>
      </c>
      <c r="B3902" s="12" t="s">
        <v>137</v>
      </c>
      <c r="C3902" s="12" t="s">
        <v>448</v>
      </c>
      <c r="E3902" s="12">
        <v>5</v>
      </c>
      <c r="F3902" s="12">
        <v>90</v>
      </c>
      <c r="G3902" s="12">
        <f>ROUND(E3902*(1/(F3902/60)),0)</f>
        <v>3</v>
      </c>
      <c r="I3902" s="13">
        <f>IF(J3902=0, 0, (K3902-J3902)*1440)</f>
        <v>90</v>
      </c>
      <c r="J3902" s="11">
        <v>0.67708333333333337</v>
      </c>
      <c r="K3902" s="11">
        <v>0.73958333333333337</v>
      </c>
      <c r="L3902">
        <f>IF(I3902&gt;0, G3902, 0)</f>
        <v>3</v>
      </c>
      <c r="M3902" s="5">
        <f>IF(I3902=0,0,A3902+J3902)</f>
        <v>45664.677083333336</v>
      </c>
      <c r="N3902" s="5">
        <f>IF(I3902&gt;0,A3902+K3902,0)</f>
        <v>45664.739583333336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</sheetData>
  <autoFilter ref="A3868:S3901" xr:uid="{00000000-0001-0000-0300-000000000000}">
    <sortState xmlns:xlrd2="http://schemas.microsoft.com/office/spreadsheetml/2017/richdata2" ref="A3869:S3901">
      <sortCondition descending="1" ref="G3868:G3901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2025-01-07T13:35:29Z</dcterms:modified>
</cp:coreProperties>
</file>