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9B0D48E-1B55-6849-85E3-AE6512F82CFA}" xr6:coauthVersionLast="47" xr6:coauthVersionMax="47" xr10:uidLastSave="{00000000-0000-0000-0000-000000000000}"/>
  <bookViews>
    <workbookView xWindow="0" yWindow="500" windowWidth="33600" windowHeight="1888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" i="3" l="1"/>
  <c r="H172" i="3" s="1"/>
  <c r="D172" i="3"/>
  <c r="E172" i="3" s="1"/>
  <c r="F172" i="3" s="1"/>
  <c r="I3201" i="4"/>
  <c r="S3201" i="4" s="1"/>
  <c r="G3201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202" i="4"/>
  <c r="S3202" i="4" s="1"/>
  <c r="G3202" i="4"/>
  <c r="I3200" i="4"/>
  <c r="N3200" i="4" s="1"/>
  <c r="G3200" i="4"/>
  <c r="I3199" i="4"/>
  <c r="L3199" i="4" s="1"/>
  <c r="G3199" i="4"/>
  <c r="I3198" i="4"/>
  <c r="S3198" i="4" s="1"/>
  <c r="G3198" i="4"/>
  <c r="I3197" i="4"/>
  <c r="S3197" i="4" s="1"/>
  <c r="G3197" i="4"/>
  <c r="I3196" i="4"/>
  <c r="S3196" i="4" s="1"/>
  <c r="G3196" i="4"/>
  <c r="I3195" i="4"/>
  <c r="N3195" i="4" s="1"/>
  <c r="G3195" i="4"/>
  <c r="I3194" i="4"/>
  <c r="L3194" i="4" s="1"/>
  <c r="G3194" i="4"/>
  <c r="I3193" i="4"/>
  <c r="S3193" i="4" s="1"/>
  <c r="G3193" i="4"/>
  <c r="I3192" i="4"/>
  <c r="S3192" i="4" s="1"/>
  <c r="G3192" i="4"/>
  <c r="I3191" i="4"/>
  <c r="N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J172" i="3" l="1"/>
  <c r="L3201" i="4"/>
  <c r="M3201" i="4"/>
  <c r="N3201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4" i="4"/>
  <c r="M3177" i="4"/>
  <c r="S3200" i="4"/>
  <c r="L3192" i="4"/>
  <c r="M3192" i="4"/>
  <c r="S3183" i="4"/>
  <c r="S3195" i="4"/>
  <c r="N3207" i="4"/>
  <c r="M3191" i="4"/>
  <c r="L3206" i="4"/>
  <c r="M3188" i="4"/>
  <c r="S3191" i="4"/>
  <c r="N3206" i="4"/>
  <c r="M3180" i="4"/>
  <c r="S3206" i="4"/>
  <c r="M3174" i="4"/>
  <c r="N3204" i="4"/>
  <c r="N3181" i="4"/>
  <c r="M3164" i="4"/>
  <c r="N3169" i="4"/>
  <c r="N3174" i="4"/>
  <c r="L3187" i="4"/>
  <c r="M3194" i="4"/>
  <c r="L3164" i="4"/>
  <c r="M3202" i="4"/>
  <c r="M3205" i="4"/>
  <c r="S3169" i="4"/>
  <c r="M3173" i="4"/>
  <c r="M3184" i="4"/>
  <c r="S3187" i="4"/>
  <c r="N3190" i="4"/>
  <c r="S3205" i="4"/>
  <c r="M3199" i="4"/>
  <c r="N3173" i="4"/>
  <c r="L3175" i="4"/>
  <c r="N3192" i="4"/>
  <c r="N3175" i="4"/>
  <c r="S3178" i="4"/>
  <c r="L3195" i="4"/>
  <c r="M3209" i="4"/>
  <c r="M3195" i="4"/>
  <c r="L3174" i="4"/>
  <c r="M3171" i="4"/>
  <c r="N3171" i="4"/>
  <c r="M3175" i="4"/>
  <c r="N3177" i="4"/>
  <c r="L3180" i="4"/>
  <c r="L3184" i="4"/>
  <c r="M3181" i="4"/>
  <c r="L3188" i="4"/>
  <c r="M3190" i="4"/>
  <c r="L3196" i="4"/>
  <c r="N3199" i="4"/>
  <c r="L3202" i="4"/>
  <c r="M3204" i="4"/>
  <c r="M3207" i="4"/>
  <c r="N3188" i="4"/>
  <c r="N3202" i="4"/>
  <c r="L3210" i="4"/>
  <c r="N3184" i="4"/>
  <c r="M3196" i="4"/>
  <c r="L3178" i="4"/>
  <c r="S3180" i="4"/>
  <c r="N3196" i="4"/>
  <c r="L3200" i="4"/>
  <c r="N3210" i="4"/>
  <c r="L3171" i="4"/>
  <c r="M3178" i="4"/>
  <c r="M3183" i="4"/>
  <c r="M3187" i="4"/>
  <c r="L3191" i="4"/>
  <c r="M3200" i="4"/>
  <c r="L3205" i="4"/>
  <c r="S3210" i="4"/>
  <c r="L3208" i="4"/>
  <c r="N3209" i="4"/>
  <c r="H3171" i="4"/>
  <c r="L3172" i="4"/>
  <c r="L3176" i="4"/>
  <c r="L3182" i="4"/>
  <c r="L3185" i="4"/>
  <c r="L3189" i="4"/>
  <c r="L3193" i="4"/>
  <c r="L3197" i="4"/>
  <c r="L3198" i="4"/>
  <c r="L3203" i="4"/>
  <c r="M3172" i="4"/>
  <c r="S3173" i="4"/>
  <c r="M3176" i="4"/>
  <c r="S3177" i="4"/>
  <c r="M3182" i="4"/>
  <c r="M3185" i="4"/>
  <c r="S3181" i="4"/>
  <c r="M3189" i="4"/>
  <c r="S3190" i="4"/>
  <c r="M3193" i="4"/>
  <c r="S3194" i="4"/>
  <c r="M3197" i="4"/>
  <c r="M3198" i="4"/>
  <c r="S3199" i="4"/>
  <c r="M3203" i="4"/>
  <c r="S3204" i="4"/>
  <c r="S3207" i="4"/>
  <c r="M3208" i="4"/>
  <c r="S3209" i="4"/>
  <c r="N3208" i="4"/>
  <c r="N3172" i="4"/>
  <c r="N3176" i="4"/>
  <c r="N3182" i="4"/>
  <c r="N3185" i="4"/>
  <c r="N3189" i="4"/>
  <c r="N3193" i="4"/>
  <c r="N3197" i="4"/>
  <c r="N3198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<sst xmlns="http://schemas.openxmlformats.org/spreadsheetml/2006/main" count="13504" uniqueCount="498">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</sst>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opLeftCell="A152" zoomScale="150" workbookViewId="0">
      <selection activeCell="C173" sqref="C17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2" si="189">A162+TIME(INT(C162), MOD(C162, 1)*60, 0)</f>
        <v>45613.5</v>
      </c>
      <c r="E162" s="5">
        <f t="shared" ref="E162:E172" si="190">D162+(1/12)</f>
        <v>45613.583333333336</v>
      </c>
      <c r="F162">
        <f t="shared" ref="F162:F172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2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2" si="199">IF(A171&gt;0,"caffein",0)</f>
        <v>caffein</v>
      </c>
      <c r="H171" t="str">
        <f t="shared" ref="H171:H172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8"/>
  <sheetViews>
    <sheetView tabSelected="1" topLeftCell="A3168" zoomScaleNormal="70" workbookViewId="0">
      <selection activeCell="K3203" sqref="K320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0</v>
      </c>
      <c r="J3181" s="11"/>
      <c r="K3181" s="11"/>
      <c r="L3181">
        <f t="shared" si="599"/>
        <v>0</v>
      </c>
      <c r="M3181" s="5">
        <f t="shared" si="600"/>
        <v>0</v>
      </c>
      <c r="N3181" s="5">
        <f t="shared" si="601"/>
        <v>0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0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19" si="609">ROUND(E3187*(1/(F3187/60)),0)</f>
        <v>5</v>
      </c>
      <c r="I3187" s="7">
        <f t="shared" ref="I3187:I3219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10" si="611">IF(I3187&gt;0, G3187, 0)</f>
        <v>5</v>
      </c>
      <c r="M3187" s="5">
        <f t="shared" ref="M3187:M3210" si="612">IF(I3187=0,0,A3187+J3187)</f>
        <v>45617.336805555555</v>
      </c>
      <c r="N3187" s="5">
        <f t="shared" ref="N3187:N3210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10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0</v>
      </c>
      <c r="J3188" s="11"/>
      <c r="K3188" s="11"/>
      <c r="L3188">
        <f t="shared" si="611"/>
        <v>0</v>
      </c>
      <c r="M3188" s="5">
        <f t="shared" si="612"/>
        <v>0</v>
      </c>
      <c r="N3188" s="5">
        <f t="shared" si="613"/>
        <v>0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0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454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0</v>
      </c>
      <c r="J3191" s="11"/>
      <c r="K3191" s="11"/>
      <c r="L3191">
        <f t="shared" si="611"/>
        <v>0</v>
      </c>
      <c r="M3191" s="5">
        <f t="shared" si="612"/>
        <v>0</v>
      </c>
      <c r="N3191" s="5">
        <f t="shared" si="613"/>
        <v>0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0</v>
      </c>
    </row>
    <row r="3192" spans="1:19" x14ac:dyDescent="0.2">
      <c r="A3192" s="1">
        <v>45617</v>
      </c>
      <c r="B3192" s="12" t="s">
        <v>124</v>
      </c>
      <c r="C3192" s="12" t="s">
        <v>125</v>
      </c>
      <c r="D3192" t="s">
        <v>475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429</v>
      </c>
      <c r="C3193" s="12" t="s">
        <v>37</v>
      </c>
      <c r="E3193" s="12">
        <v>2</v>
      </c>
      <c r="F3193" s="12">
        <v>30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420</v>
      </c>
      <c r="C3194" s="12" t="s">
        <v>421</v>
      </c>
      <c r="E3194" s="12">
        <v>1</v>
      </c>
      <c r="F3194" s="12">
        <v>15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440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484</v>
      </c>
      <c r="C3196" s="12" t="s">
        <v>32</v>
      </c>
      <c r="E3196" s="12">
        <v>2</v>
      </c>
      <c r="F3196" s="12">
        <v>30</v>
      </c>
      <c r="G3196" s="12">
        <f t="shared" si="609"/>
        <v>4</v>
      </c>
      <c r="I3196" s="7">
        <f t="shared" si="610"/>
        <v>0</v>
      </c>
      <c r="J3196" s="11"/>
      <c r="K3196" s="11"/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489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451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2" t="s">
        <v>481</v>
      </c>
      <c r="C3199" s="12" t="s">
        <v>32</v>
      </c>
      <c r="E3199" s="12">
        <v>1</v>
      </c>
      <c r="F3199" s="12">
        <v>20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6" t="s">
        <v>485</v>
      </c>
      <c r="C3200" s="16" t="s">
        <v>351</v>
      </c>
      <c r="E3200" s="12">
        <v>3</v>
      </c>
      <c r="F3200" s="12">
        <v>60</v>
      </c>
      <c r="G3200" s="12">
        <f t="shared" si="609"/>
        <v>3</v>
      </c>
      <c r="I3200" s="7">
        <f t="shared" si="610"/>
        <v>0</v>
      </c>
      <c r="J3200" s="11"/>
      <c r="K3200" s="11"/>
      <c r="L3200">
        <f t="shared" si="611"/>
        <v>0</v>
      </c>
      <c r="M3200" s="5">
        <f t="shared" si="612"/>
        <v>0</v>
      </c>
      <c r="N3200" s="5">
        <f t="shared" si="613"/>
        <v>0</v>
      </c>
      <c r="O3200" t="s">
        <v>56</v>
      </c>
      <c r="P3200" t="s">
        <v>57</v>
      </c>
      <c r="Q3200">
        <v>0</v>
      </c>
      <c r="R3200">
        <v>0</v>
      </c>
      <c r="S3200">
        <f t="shared" si="614"/>
        <v>0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ref="G3201" si="615">ROUND(E3201*(1/(F3201/60)),0)</f>
        <v>2</v>
      </c>
      <c r="I3201" s="7">
        <f t="shared" ref="I3201" si="616">IF(J3201=0, 0, (K3201-J3201)*1440)</f>
        <v>45</v>
      </c>
      <c r="J3201" s="11">
        <v>0.5</v>
      </c>
      <c r="K3201" s="11">
        <v>0.53125</v>
      </c>
      <c r="L3201">
        <f t="shared" ref="L3201" si="617">IF(I3201&gt;0, G3201, 0)</f>
        <v>2</v>
      </c>
      <c r="M3201" s="5">
        <f t="shared" ref="M3201" si="618">IF(I3201=0,0,A3201+J3201)</f>
        <v>45617.5</v>
      </c>
      <c r="N3201" s="5">
        <f t="shared" ref="N3201" si="619">IF(I3201&gt;0,A3201+K3201,0)</f>
        <v>45617.53125</v>
      </c>
      <c r="O3201" t="s">
        <v>56</v>
      </c>
      <c r="P3201" t="s">
        <v>57</v>
      </c>
      <c r="Q3201">
        <v>0</v>
      </c>
      <c r="R3201">
        <v>0</v>
      </c>
      <c r="S3201">
        <f t="shared" ref="S3201" si="620"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09"/>
        <v>2</v>
      </c>
      <c r="I3202" s="7">
        <f t="shared" si="610"/>
        <v>29.999999999999893</v>
      </c>
      <c r="J3202" s="11">
        <v>0.57986111111111116</v>
      </c>
      <c r="K3202" s="11">
        <v>0.60069444444444442</v>
      </c>
      <c r="L3202">
        <f t="shared" si="611"/>
        <v>2</v>
      </c>
      <c r="M3202" s="5">
        <f t="shared" si="612"/>
        <v>45617.579861111109</v>
      </c>
      <c r="N3202" s="5">
        <f t="shared" si="613"/>
        <v>45617.600694444445</v>
      </c>
      <c r="O3202" t="s">
        <v>56</v>
      </c>
      <c r="P3202" t="s">
        <v>57</v>
      </c>
      <c r="Q3202">
        <v>0</v>
      </c>
      <c r="R3202">
        <v>0</v>
      </c>
      <c r="S3202">
        <f t="shared" si="614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/>
      <c r="K13114" s="14"/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  <row r="13168" spans="10:11" x14ac:dyDescent="0.2">
      <c r="J13168" s="14">
        <v>0.51081018518518517</v>
      </c>
      <c r="K13168" s="14">
        <v>0.51082175925925921</v>
      </c>
    </row>
  </sheetData>
  <autoFilter ref="A3168:S3209" xr:uid="{00000000-0001-0000-0300-000000000000}">
    <sortState xmlns:xlrd2="http://schemas.microsoft.com/office/spreadsheetml/2017/richdata2" ref="A3169:S3210">
      <sortCondition descending="1" ref="G3168:G3210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2024-11-21T13:22:16Z</dcterms:modified>
</cp:coreProperties>
</file>