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6C94362F-0669-B340-BF3A-3F8FA18BCF45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schedule!$A$3626:$S$3674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3" i="2" l="1"/>
  <c r="I153" i="2"/>
  <c r="J153" i="2"/>
  <c r="F153" i="2"/>
  <c r="G153" i="2"/>
  <c r="E153" i="2"/>
  <c r="K153" i="2" s="1"/>
  <c r="I3648" i="4"/>
  <c r="S3648" i="4" s="1"/>
  <c r="G3648" i="4"/>
  <c r="L3648" i="4" s="1"/>
  <c r="I3647" i="4"/>
  <c r="S3647" i="4" s="1"/>
  <c r="G3647" i="4"/>
  <c r="I3671" i="4"/>
  <c r="S3671" i="4" s="1"/>
  <c r="G3671" i="4"/>
  <c r="I3646" i="4"/>
  <c r="S3646" i="4" s="1"/>
  <c r="G3646" i="4"/>
  <c r="I3678" i="4"/>
  <c r="S3678" i="4" s="1"/>
  <c r="G3678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77" i="4"/>
  <c r="S3677" i="4" s="1"/>
  <c r="G3677" i="4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648" i="4" l="1"/>
  <c r="N3648" i="4"/>
  <c r="L3647" i="4"/>
  <c r="M3647" i="4"/>
  <c r="N3647" i="4"/>
  <c r="L3671" i="4"/>
  <c r="M3671" i="4"/>
  <c r="N3671" i="4"/>
  <c r="L3646" i="4"/>
  <c r="M3646" i="4"/>
  <c r="N3646" i="4"/>
  <c r="L3678" i="4"/>
  <c r="M3678" i="4"/>
  <c r="N3678" i="4"/>
  <c r="J198" i="3"/>
  <c r="L3675" i="4"/>
  <c r="M3675" i="4"/>
  <c r="N3675" i="4"/>
  <c r="L3677" i="4"/>
  <c r="M3677" i="4"/>
  <c r="N3677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<sst xmlns="http://schemas.openxmlformats.org/spreadsheetml/2006/main" count="15477" uniqueCount="522">
  <si>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</si>
  <si>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</si>
  <si>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</si>
  <si>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</si>
  <si>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</si>
  <si>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</si>
  <si>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</si>
  <si>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</si>
  <si>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</si>
  <si>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</si>
  <si>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</si>
  <si>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</si>
  <si>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</si>
  <si>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</si>
  <si>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</si>
  <si>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</si>
  <si>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</si>
  <si>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</si>
  <si>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</si>
  <si>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</si>
  <si>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</si>
  <si>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</si>
  <si>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</si>
  <si>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</si>
  <si>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</si>
  <si>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</si>
  <si>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</si>
  <si>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</si>
  <si>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</si>
  <si>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</si>
  <si>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</si>
  <si>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</si>
  <si>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</si>
  <si>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</si>
  <si>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</si>
  <si>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</si>
  <si>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</si>
  <si>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</si>
  <si>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</si>
  <si>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</si>
  <si>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</si>
  <si>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</si>
  <si>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</si>
  <si>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</si>
  <si>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</si>
  <si>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</si>
  <si>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</si>
  <si>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</si>
  <si>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</si>
  <si>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</si>
  <si>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</si>
  <si>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</si>
  <si>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</si>
  <si>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</si>
  <si>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</si>
  <si>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</si>
  <si>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</si>
  <si>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</si>
  <si>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</si>
  <si>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</si>
  <si>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</si>
  <si>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</si>
  <si>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</si>
  <si>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</si>
  <si>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</si>
  <si>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</si>
  <si>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</si>
  <si>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</si>
  <si>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</si>
  <si>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</si>
  <si>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</si>
  <si>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</si>
  <si>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</si>
  <si>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</si>
  <si>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</si>
  <si>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</si>
  <si>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</si>
  <si>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</si>
  <si>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</si>
  <si>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</si>
  <si>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</si>
  <si>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</si>
  <si>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</si>
  <si>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</si>
  <si>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</si>
  <si>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</si>
  <si>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</si>
  <si>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</si>
  <si>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</si>
  <si>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</si>
  <si>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</si>
  <si>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</si>
  <si>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</si>
  <si>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</si>
  <si>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</si>
  <si>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</si>
  <si>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</si>
  <si>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</si>
  <si>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</si>
  <si>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</si>
  <si>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</si>
  <si>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</si>
  <si>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</si>
  <si>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</si>
  <si>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</si>
  <si>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</si>
  <si>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</si>
  <si>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</si>
  <si>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</si>
  <si>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</si>
  <si>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</si>
  <si>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</si>
  <si>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</si>
  <si>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</si>
  <si>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</si>
  <si>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</si>
  <si>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</si>
  <si>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</si>
  <si>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</si>
  <si>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</si>
  <si>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</si>
  <si>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</si>
  <si>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</si>
  <si>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</si>
  <si>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</si>
  <si>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</si>
  <si>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</si>
  <si>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</si>
  <si>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</si>
  <si>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</si>
  <si>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</si>
  <si>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</si>
  <si>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</si>
  <si>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</si>
  <si>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</si>
  <si>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</si>
  <si>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</si>
  <si>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</si>
  <si>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</si>
  <si>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</si>
  <si>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</si>
  <si>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</si>
  <si>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</si>
  <si>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</si>
  <si>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</si>
  <si>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</si>
  <si>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</si>
  <si>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</si>
  <si>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</si>
  <si>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</si>
  <si>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</si>
  <si>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</si>
  <si>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</si>
  <si>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</si>
  <si>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</si>
  <si>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</si>
  <si>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</si>
  <si>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</si>
  <si>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</si>
  <si>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</si>
  <si>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</si>
  <si>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</si>
  <si>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</si>
  <si>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</si>
  <si>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</si>
  <si>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</si>
  <si>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</si>
  <si>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</si>
  <si>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</si>
  <si>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</si>
  <si>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</si>
  <si>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</si>
  <si>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</si>
  <si>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</si>
  <si>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</si>
  <si>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</si>
  <si>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</si>
  <si>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</si>
  <si>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</si>
  <si>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</si>
  <si>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</si>
  <si>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</si>
  <si>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</si>
  <si>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</si>
  <si>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</si>
  <si>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</si>
  <si>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</si>
  <si>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</si>
  <si>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</si>
  <si>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</si>
  <si>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</si>
  <si>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</si>
  <si>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</si>
  <si>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</si>
  <si>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</si>
  <si>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</si>
  <si>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</si>
  <si>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</si>
  <si>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</si>
  <si>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</si>
  <si>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</si>
  <si>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</si>
  <si>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</si>
  <si>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</si>
  <si>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</si>
  <si>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</si>
  <si>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</si>
  <si>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</si>
  <si>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</si>
  <si>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</si>
  <si>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</si>
  <si>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</si>
  <si>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</si>
  <si>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</si>
  <si>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</si>
  <si>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</si>
  <si>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</si>
  <si>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</si>
  <si>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</si>
  <si>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</si>
  <si>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</si>
  <si>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</si>
  <si>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</si>
  <si>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</si>
  <si>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</si>
  <si>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</si>
  <si>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</si>
  <si>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</si>
  <si>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</si>
  <si>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</si>
  <si>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</si>
  <si>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</si>
  <si>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</si>
  <si>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</si>
  <si>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</si>
  <si>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</si>
  <si>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</si>
  <si>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</si>
  <si>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</si>
  <si>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</si>
  <si>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</si>
  <si>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</si>
  <si>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</si>
  <si>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</si>
  <si>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</si>
  <si>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</si>
  <si>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</si>
  <si>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</si>
  <si>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</si>
  <si>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</si>
  <si>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</si>
  <si>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</si>
  <si>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</si>
  <si>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</si>
  <si>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</si>
  <si>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</si>
  <si>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</si>
  <si>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</si>
  <si>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</si>
  <si>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</si>
  <si>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</si>
  <si>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</si>
  <si>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</si>
  <si>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</si>
  <si>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</si>
  <si>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</si>
  <si>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</si>
  <si>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</si>
  <si>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</si>
  <si>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</si>
  <si>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</si>
  <si>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</si>
  <si>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</si>
  <si>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</si>
  <si>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</si>
  <si>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</si>
  <si>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</si>
  <si>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</si>
  <si>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</si>
  <si>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</si>
  <si>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</si>
  <si>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</si>
  <si>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</si>
  <si>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</si>
  <si>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</si>
  <si>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</si>
  <si>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</si>
  <si>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</si>
  <si>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</si>
  <si>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</si>
  <si>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</si>
  <si>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</si>
  <si>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</si>
  <si>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</si>
  <si>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</si>
  <si>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</si>
  <si>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</si>
  <si>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</si>
  <si>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</si>
  <si>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</si>
  <si>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</si>
  <si>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</si>
  <si>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</si>
  <si>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</si>
  <si>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</si>
  <si>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</si>
  <si>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</si>
  <si>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</si>
  <si>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</si>
  <si>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</si>
  <si>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</si>
  <si>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</si>
  <si>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</si>
  <si>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</si>
  <si>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</si>
  <si>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</si>
  <si>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</si>
  <si>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</si>
  <si>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</si>
  <si>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</si>
  <si>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</si>
  <si>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</si>
  <si>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</si>
  <si>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</si>
  <si>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</si>
  <si>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</si>
  <si>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</si>
  <si>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</si>
  <si>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</si>
  <si>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</si>
  <si>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</si>
  <si>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</si>
  <si>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</si>
  <si>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</si>
  <si>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</si>
  <si>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</si>
  <si>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</si>
  <si>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</si>
  <si>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</si>
  <si>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</si>
  <si>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</si>
  <si>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</si>
  <si>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</si>
  <si>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</si>
  <si>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</si>
  <si>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</si>
  <si>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</si>
  <si>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</si>
  <si>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</si>
  <si>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</si>
  <si>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</si>
  <si>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</si>
  <si>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</si>
  <si>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</si>
  <si>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</si>
  <si>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</si>
  <si>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</si>
  <si>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</si>
  <si>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</si>
  <si>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</si>
  <si>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</si>
  <si>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</si>
  <si>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</si>
  <si>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</si>
  <si>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</si>
  <si>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</si>
  <si>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</si>
  <si>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</si>
  <si>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</si>
  <si>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</si>
  <si>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</si>
  <si>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</si>
  <si>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</si>
  <si>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</si>
  <si>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</si>
  <si>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</si>
  <si>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</si>
  <si>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</si>
  <si>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</si>
  <si>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</si>
  <si>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</si>
  <si>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</si>
  <si>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</si>
  <si>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</si>
  <si>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</si>
  <si>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</si>
  <si>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</si>
  <si>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</si>
  <si>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</si>
  <si>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</si>
  <si>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</si>
  <si>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</si>
  <si>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</si>
  <si>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</si>
  <si>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</si>
  <si>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</si>
  <si>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</si>
  <si>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</si>
  <si>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</si>
  <si>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</si>
  <si>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</si>
  <si>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</si>
  <si>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</si>
  <si>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</si>
  <si>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</si>
  <si>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</si>
  <si>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</si>
  <si>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</si>
  <si>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</si>
  <si>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</si>
  <si>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</si>
  <si>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</si>
  <si>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</si>
  <si>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</si>
  <si>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</si>
  <si>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</si>
  <si>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</si>
  <si>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</si>
  <si>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</si>
  <si>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</si>
  <si>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</si>
  <si>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</si>
  <si>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</si>
  <si>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</si>
  <si>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</si>
  <si>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</si>
  <si>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</si>
  <si>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</si>
  <si>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</si>
  <si>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</si>
  <si>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</si>
  <si>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</si>
  <si>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</si>
  <si>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</si>
  <si>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</si>
  <si>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</si>
  <si>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</si>
  <si>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</si>
  <si>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</si>
  <si>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</si>
  <si>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</si>
  <si>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</si>
  <si>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</si>
  <si>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</si>
  <si>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</si>
  <si>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</si>
  <si>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</si>
  <si>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</si>
  <si>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</si>
  <si>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</si>
  <si>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</si>
  <si>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</si>
  <si>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</si>
  <si>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</si>
  <si>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</si>
  <si>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</si>
  <si>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</si>
  <si>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</si>
  <si>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</si>
  <si>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</si>
  <si>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</si>
  <si>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</si>
  <si>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</si>
  <si>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</si>
  <si>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</si>
  <si>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</si>
  <si>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</si>
  <si>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</si>
  <si>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</si>
  <si>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</si>
  <si>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</si>
  <si>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</si>
  <si>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</si>
  <si>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</si>
  <si>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</si>
  <si>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</si>
  <si>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</si>
  <si>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</si>
  <si>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</si>
  <si>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</si>
  <si>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</si>
  <si>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</si>
  <si>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</si>
  <si>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</si>
  <si>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</si>
  <si>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</si>
  <si>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</si>
  <si>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</si>
  <si>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</si>
  <si>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</si>
  <si>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</si>
  <si>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</si>
  <si>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</si>
  <si>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</si>
  <si>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</si>
  <si>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</si>
  <si>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</si>
  <si>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</si>
  <si>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</si>
  <si>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</si>
  <si>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</si>
  <si>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</si>
  <si>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</si>
  <si>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</si>
  <si>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</si>
  <si>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</si>
  <si>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</si>
  <si>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</si>
  <si>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</si>
  <si>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</si>
  <si>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</si>
  <si>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</si>
  <si>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</si>
  <si>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</si>
  <si>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</si>
  <si>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</si>
  <si>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</si>
  <si>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</si>
  <si>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</si>
  <si>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</si>
  <si>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</si>
  <si>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Glühwein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</si>
</sst>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3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1"/>
  <sheetViews>
    <sheetView topLeftCell="A119" zoomScale="150" workbookViewId="0">
      <selection activeCell="K144" sqref="K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1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1" si="365">A135+(TIME(INT(C135),MOD(C135, 1)*60,0))</f>
        <v>45623</v>
      </c>
      <c r="G135" s="5">
        <f t="shared" ref="G135:G141" si="366">F135+(1/24)*D135</f>
        <v>45623</v>
      </c>
      <c r="H135">
        <f t="shared" ref="H135:H141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" si="380">IF(A141&gt;0,"sleep",0)</f>
        <v>sleep</v>
      </c>
      <c r="J141" t="str">
        <f t="shared" ref="J141" si="381">I141</f>
        <v>sleep</v>
      </c>
      <c r="K141" t="str">
        <f t="shared" ref="K141" si="382">IF(A141&gt;0,"blue",0)</f>
        <v>blue</v>
      </c>
      <c r="L141">
        <f t="shared" ref="L141" si="383">IF(A141&gt;0,0,0)</f>
        <v>0</v>
      </c>
      <c r="M141" s="1">
        <f t="shared" ref="M141" si="384">INT(E141)</f>
        <v>45628</v>
      </c>
      <c r="N141" s="1">
        <f t="shared" si="379"/>
        <v>45629</v>
      </c>
      <c r="O141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3"/>
  <sheetViews>
    <sheetView tabSelected="1" topLeftCell="A125" zoomScale="150" workbookViewId="0">
      <selection activeCell="F157" sqref="F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3" si="135">A137+(TIME(INT(D137), (MOD(D137,1)*60), 0))</f>
        <v>45622.583333333336</v>
      </c>
      <c r="F137" s="5">
        <f t="shared" ref="F137:F153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3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3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8"/>
  <sheetViews>
    <sheetView topLeftCell="A169" zoomScale="150" workbookViewId="0">
      <selection activeCell="F200" sqref="F20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8" si="224">A185+TIME(INT(C185), MOD(C185, 1)*60, 0)</f>
        <v>45623</v>
      </c>
      <c r="E185" s="5">
        <f t="shared" ref="E185:E198" si="225">D185+(1/12)</f>
        <v>45623.083333333336</v>
      </c>
      <c r="F185">
        <f t="shared" ref="F185:F198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8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" si="238">IF(A198&gt;0,"caffein",0)</f>
        <v>caffein</v>
      </c>
      <c r="H198" t="str">
        <f t="shared" ref="H198" si="239">IF(G198="caffein","grey","red")</f>
        <v>grey</v>
      </c>
      <c r="I198">
        <v>6</v>
      </c>
      <c r="J198" s="1">
        <f t="shared" si="22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1"/>
  <sheetViews>
    <sheetView topLeftCell="A3633" zoomScaleNormal="70" workbookViewId="0">
      <selection activeCell="K3650" sqref="K365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521</v>
      </c>
      <c r="C3677" s="12" t="s">
        <v>37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0</v>
      </c>
      <c r="J3677" s="11"/>
      <c r="K3677" s="11"/>
      <c r="L3677">
        <f>IF(I3677&gt;0, G3677, 0)</f>
        <v>0</v>
      </c>
      <c r="M3677" s="5">
        <f>IF(I3677=0,0,A3677+J3677)</f>
        <v>0</v>
      </c>
      <c r="N3677" s="5">
        <f>IF(I3677&gt;0,A3677+K3677,0)</f>
        <v>0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0</v>
      </c>
    </row>
    <row r="3678" spans="1:19" x14ac:dyDescent="0.2">
      <c r="A3678" s="1">
        <v>45629</v>
      </c>
      <c r="B3678" s="12" t="s">
        <v>228</v>
      </c>
      <c r="C3678" s="12" t="s">
        <v>32</v>
      </c>
      <c r="E3678" s="12">
        <v>2</v>
      </c>
      <c r="F3678" s="12">
        <v>30</v>
      </c>
      <c r="G3678" s="12">
        <f>ROUND(E3678*(1/(F3678/60)),0)</f>
        <v>4</v>
      </c>
      <c r="I3678" s="7">
        <f>IF(J3678=0, 0, (K3678-J3678)*1440)</f>
        <v>14.999999999999947</v>
      </c>
      <c r="J3678" s="11">
        <v>0.65972222222222221</v>
      </c>
      <c r="K3678" s="11">
        <v>0.67013888888888884</v>
      </c>
      <c r="L3678">
        <f>IF(I3678&gt;0, G3678, 0)</f>
        <v>4</v>
      </c>
      <c r="M3678" s="5">
        <f>IF(I3678=0,0,A3678+J3678)</f>
        <v>45629.659722222219</v>
      </c>
      <c r="N3678" s="5">
        <f>IF(I3678&gt;0,A3678+K3678,0)</f>
        <v>45629.670138888891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45629</v>
      </c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</sheetData>
  <autoFilter ref="A3626:S3674" xr:uid="{00000000-0001-0000-0300-000000000000}">
    <sortState xmlns:xlrd2="http://schemas.microsoft.com/office/spreadsheetml/2017/richdata2" ref="A3627:S3675">
      <sortCondition descending="1" ref="G3626:G3675"/>
    </sortState>
  </autoFilter>
  <conditionalFormatting sqref="AB661 AB1179 AB2275 AB3081:AB3082 AB3316:AB3317 I1:I1048576">
    <cfRule type="cellIs" dxfId="22" priority="279" operator="lessThan">
      <formula>0</formula>
    </cfRule>
    <cfRule type="cellIs" dxfId="21" priority="280" operator="equal">
      <formula>0</formula>
    </cfRule>
  </conditionalFormatting>
  <conditionalFormatting sqref="M1:N3315 AF3317:AG3317 M3318:N3365 M3368:N3415 M3417:N3461 M3463:N3505 M3507:N3550 M3552:N3595 M3598:N3639 M3642:N1048576">
    <cfRule type="cellIs" dxfId="20" priority="15" operator="equal">
      <formula>0</formula>
    </cfRule>
  </conditionalFormatting>
  <conditionalFormatting sqref="N292:N297 N342:N347 N390:N394 N438:N442 N484:N487">
    <cfRule type="cellIs" dxfId="19" priority="267" operator="equal">
      <formula>0</formula>
    </cfRule>
  </conditionalFormatting>
  <conditionalFormatting sqref="N535:N538">
    <cfRule type="cellIs" dxfId="18" priority="34" operator="equal">
      <formula>0</formula>
    </cfRule>
  </conditionalFormatting>
  <conditionalFormatting sqref="N580:N581">
    <cfRule type="cellIs" dxfId="17" priority="33" operator="equal">
      <formula>0</formula>
    </cfRule>
  </conditionalFormatting>
  <conditionalFormatting sqref="AF661:AG661">
    <cfRule type="cellIs" dxfId="16" priority="35" operator="equal">
      <formula>0</formula>
    </cfRule>
  </conditionalFormatting>
  <conditionalFormatting sqref="AF1179:AG1179">
    <cfRule type="cellIs" dxfId="15" priority="30" operator="equal">
      <formula>0</formula>
    </cfRule>
  </conditionalFormatting>
  <conditionalFormatting sqref="AF2275:AG2275">
    <cfRule type="cellIs" dxfId="14" priority="26" operator="equal">
      <formula>0</formula>
    </cfRule>
  </conditionalFormatting>
  <conditionalFormatting sqref="AF3081:AG3082">
    <cfRule type="cellIs" dxfId="13" priority="19" operator="equal">
      <formula>0</formula>
    </cfRule>
  </conditionalFormatting>
  <conditionalFormatting sqref="M3317:N3317">
    <cfRule type="cellIs" dxfId="12" priority="14" operator="equal">
      <formula>0</formula>
    </cfRule>
  </conditionalFormatting>
  <conditionalFormatting sqref="AF3316:AG3316">
    <cfRule type="cellIs" dxfId="11" priority="13" operator="equal">
      <formula>0</formula>
    </cfRule>
  </conditionalFormatting>
  <conditionalFormatting sqref="M3316:N3316">
    <cfRule type="cellIs" dxfId="10" priority="12" operator="equal">
      <formula>0</formula>
    </cfRule>
  </conditionalFormatting>
  <conditionalFormatting sqref="M3367:N3367">
    <cfRule type="cellIs" dxfId="9" priority="11" operator="equal">
      <formula>0</formula>
    </cfRule>
  </conditionalFormatting>
  <conditionalFormatting sqref="M3366:N3366">
    <cfRule type="cellIs" dxfId="8" priority="10" operator="equal">
      <formula>0</formula>
    </cfRule>
  </conditionalFormatting>
  <conditionalFormatting sqref="M3416:N3416">
    <cfRule type="cellIs" dxfId="7" priority="8" operator="equal">
      <formula>0</formula>
    </cfRule>
  </conditionalFormatting>
  <conditionalFormatting sqref="M3462:N3462">
    <cfRule type="cellIs" dxfId="6" priority="7" operator="equal">
      <formula>0</formula>
    </cfRule>
  </conditionalFormatting>
  <conditionalFormatting sqref="M3506:N3506">
    <cfRule type="cellIs" dxfId="5" priority="6" operator="equal">
      <formula>0</formula>
    </cfRule>
  </conditionalFormatting>
  <conditionalFormatting sqref="M3551:N3551">
    <cfRule type="cellIs" dxfId="4" priority="5" operator="equal">
      <formula>0</formula>
    </cfRule>
  </conditionalFormatting>
  <conditionalFormatting sqref="M3596:N3596">
    <cfRule type="cellIs" dxfId="3" priority="4" operator="equal">
      <formula>0</formula>
    </cfRule>
  </conditionalFormatting>
  <conditionalFormatting sqref="M3597:N3597">
    <cfRule type="cellIs" dxfId="2" priority="3" operator="equal">
      <formula>0</formula>
    </cfRule>
  </conditionalFormatting>
  <conditionalFormatting sqref="M3640:N3640">
    <cfRule type="cellIs" dxfId="1" priority="2" operator="equal">
      <formula>0</formula>
    </cfRule>
  </conditionalFormatting>
  <conditionalFormatting sqref="M3641:N36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2024-12-04T11:27:48Z</dcterms:modified>
</cp:coreProperties>
</file>